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T:\AER\Network Pricing - Pricing\Annual Pricing\By year\2024-25\Final submissions\Stakeholder models\"/>
    </mc:Choice>
  </mc:AlternateContent>
  <xr:revisionPtr revIDLastSave="0" documentId="13_ncr:1_{3DAA2553-6399-4891-A9EA-4F4B71C50631}" xr6:coauthVersionLast="47" xr6:coauthVersionMax="47" xr10:uidLastSave="{00000000-0000-0000-0000-000000000000}"/>
  <bookViews>
    <workbookView xWindow="38280" yWindow="-120" windowWidth="38640" windowHeight="21840" activeTab="2" xr2:uid="{7C57314D-9B41-4822-ACCF-3C649BD6710D}"/>
  </bookViews>
  <sheets>
    <sheet name="Tariff schedule" sheetId="1" r:id="rId1"/>
    <sheet name="Stakeholder report" sheetId="2" r:id="rId2"/>
    <sheet name="Proposal report" sheetId="3" r:id="rId3"/>
    <sheet name="Stakeholder report data" sheetId="4" state="hidden" r:id="rId4"/>
  </sheets>
  <definedNames>
    <definedName name="aggregatetrialthreshold">#REF!</definedName>
    <definedName name="anscount" hidden="1">1</definedName>
    <definedName name="cancelfutureyear1">#REF!</definedName>
    <definedName name="Forecastinflation">#REF!</definedName>
    <definedName name="individualtrialthreshold">#REF!</definedName>
    <definedName name="materialitythreshol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833" i="4" l="1"/>
  <c r="P833" i="4"/>
  <c r="AD826" i="4"/>
  <c r="AA824" i="4"/>
  <c r="Q824" i="4"/>
  <c r="AA823" i="4"/>
  <c r="Q823" i="4"/>
  <c r="AC822" i="4"/>
  <c r="AA822" i="4"/>
  <c r="Q822" i="4"/>
  <c r="AC821" i="4"/>
  <c r="AA821" i="4"/>
  <c r="Q821" i="4"/>
  <c r="AC820" i="4"/>
  <c r="AA820" i="4"/>
  <c r="Q820" i="4"/>
  <c r="AC819" i="4"/>
  <c r="AA819" i="4"/>
  <c r="Q819" i="4"/>
  <c r="AC818" i="4"/>
  <c r="AA818" i="4"/>
  <c r="Q818" i="4"/>
  <c r="AC817" i="4"/>
  <c r="AA817" i="4"/>
  <c r="Q817" i="4"/>
  <c r="AC816" i="4"/>
  <c r="AA816" i="4"/>
  <c r="Q816" i="4"/>
  <c r="AC815" i="4"/>
  <c r="AA815" i="4"/>
  <c r="Q815" i="4"/>
  <c r="AC814" i="4"/>
  <c r="AA814" i="4"/>
  <c r="Q814" i="4"/>
  <c r="AC813" i="4"/>
  <c r="AA813" i="4"/>
  <c r="Q813" i="4"/>
  <c r="AC812" i="4"/>
  <c r="AA812" i="4"/>
  <c r="Q812" i="4"/>
  <c r="AC811" i="4"/>
  <c r="AA811" i="4"/>
  <c r="Q811" i="4"/>
  <c r="AC810" i="4"/>
  <c r="AA810" i="4"/>
  <c r="Q810" i="4"/>
  <c r="AC809" i="4"/>
  <c r="AA809" i="4"/>
  <c r="Q809" i="4"/>
  <c r="AC808" i="4"/>
  <c r="AA808" i="4"/>
  <c r="Q808" i="4"/>
  <c r="AC807" i="4"/>
  <c r="AA807" i="4"/>
  <c r="Q807" i="4"/>
  <c r="AC806" i="4"/>
  <c r="AA806" i="4"/>
  <c r="Q806" i="4"/>
  <c r="AC805" i="4"/>
  <c r="AA805" i="4"/>
  <c r="Q805" i="4"/>
  <c r="AC804" i="4"/>
  <c r="AA804" i="4"/>
  <c r="Q804" i="4"/>
  <c r="AC803" i="4"/>
  <c r="AA803" i="4"/>
  <c r="Q803" i="4"/>
  <c r="AC802" i="4"/>
  <c r="AA802" i="4"/>
  <c r="Q802" i="4"/>
  <c r="AD834" i="4"/>
  <c r="AC834" i="4"/>
  <c r="AB834" i="4"/>
  <c r="AA834" i="4"/>
  <c r="Z834" i="4"/>
  <c r="Y834" i="4"/>
  <c r="X834" i="4"/>
  <c r="W834" i="4"/>
  <c r="Q834" i="4"/>
  <c r="P834" i="4"/>
  <c r="O834" i="4"/>
  <c r="AD833" i="4"/>
  <c r="AC833" i="4"/>
  <c r="AB833" i="4"/>
  <c r="AA833" i="4"/>
  <c r="Y833" i="4"/>
  <c r="X833" i="4"/>
  <c r="W833" i="4"/>
  <c r="Q833" i="4"/>
  <c r="O833" i="4"/>
  <c r="AD832" i="4"/>
  <c r="AC832" i="4"/>
  <c r="AB832" i="4"/>
  <c r="AA832" i="4"/>
  <c r="Z832" i="4"/>
  <c r="Y832" i="4"/>
  <c r="X832" i="4"/>
  <c r="W832" i="4"/>
  <c r="Q832" i="4"/>
  <c r="P832" i="4"/>
  <c r="O832" i="4"/>
  <c r="AD831" i="4"/>
  <c r="AC831" i="4"/>
  <c r="AB831" i="4"/>
  <c r="AA831" i="4"/>
  <c r="Z831" i="4"/>
  <c r="Y831" i="4"/>
  <c r="X831" i="4"/>
  <c r="W831" i="4"/>
  <c r="Q831" i="4"/>
  <c r="P831" i="4"/>
  <c r="O831" i="4"/>
  <c r="AD830" i="4"/>
  <c r="AC830" i="4"/>
  <c r="AB830" i="4"/>
  <c r="AA830" i="4"/>
  <c r="Z830" i="4"/>
  <c r="Y830" i="4"/>
  <c r="X830" i="4"/>
  <c r="W830" i="4"/>
  <c r="Q830" i="4"/>
  <c r="P830" i="4"/>
  <c r="O830" i="4"/>
  <c r="AD829" i="4"/>
  <c r="AC829" i="4"/>
  <c r="AB829" i="4"/>
  <c r="AA829" i="4"/>
  <c r="Z829" i="4"/>
  <c r="Y829" i="4"/>
  <c r="X829" i="4"/>
  <c r="W829" i="4"/>
  <c r="Q829" i="4"/>
  <c r="P829" i="4"/>
  <c r="O829" i="4"/>
  <c r="AD828" i="4"/>
  <c r="AC828" i="4"/>
  <c r="AB828" i="4"/>
  <c r="AA828" i="4"/>
  <c r="Z828" i="4"/>
  <c r="Y828" i="4"/>
  <c r="X828" i="4"/>
  <c r="W828" i="4"/>
  <c r="Q828" i="4"/>
  <c r="P828" i="4"/>
  <c r="O828" i="4"/>
  <c r="AD827" i="4"/>
  <c r="AC827" i="4"/>
  <c r="AB827" i="4"/>
  <c r="AA827" i="4"/>
  <c r="Z827" i="4"/>
  <c r="Y827" i="4"/>
  <c r="X827" i="4"/>
  <c r="W827" i="4"/>
  <c r="Q827" i="4"/>
  <c r="P827" i="4"/>
  <c r="O827" i="4"/>
  <c r="AC826" i="4"/>
  <c r="AB826" i="4"/>
  <c r="AA826" i="4"/>
  <c r="Z826" i="4"/>
  <c r="Y826" i="4"/>
  <c r="X826" i="4"/>
  <c r="W826" i="4"/>
  <c r="Q826" i="4"/>
  <c r="P826" i="4"/>
  <c r="O826" i="4"/>
  <c r="AD825" i="4"/>
  <c r="AC825" i="4"/>
  <c r="AB825" i="4"/>
  <c r="AA825" i="4"/>
  <c r="Z825" i="4"/>
  <c r="Y825" i="4"/>
  <c r="X825" i="4"/>
  <c r="W825" i="4"/>
  <c r="Q825" i="4"/>
  <c r="P825" i="4"/>
  <c r="O825" i="4"/>
  <c r="AD824" i="4"/>
  <c r="AC824" i="4"/>
  <c r="AB824" i="4"/>
  <c r="Z824" i="4"/>
  <c r="Y824" i="4"/>
  <c r="X824" i="4"/>
  <c r="W824" i="4"/>
  <c r="P824" i="4"/>
  <c r="O824" i="4"/>
  <c r="AD823" i="4"/>
  <c r="AC823" i="4"/>
  <c r="AB823" i="4"/>
  <c r="Z823" i="4"/>
  <c r="Y823" i="4"/>
  <c r="X823" i="4"/>
  <c r="W823" i="4"/>
  <c r="P823" i="4"/>
  <c r="O823" i="4"/>
  <c r="AD822" i="4"/>
  <c r="AB822" i="4"/>
  <c r="Z822" i="4"/>
  <c r="Y822" i="4"/>
  <c r="X822" i="4"/>
  <c r="W822" i="4"/>
  <c r="P822" i="4"/>
  <c r="O822" i="4"/>
  <c r="AD821" i="4"/>
  <c r="AB821" i="4"/>
  <c r="Z821" i="4"/>
  <c r="Y821" i="4"/>
  <c r="X821" i="4"/>
  <c r="W821" i="4"/>
  <c r="P821" i="4"/>
  <c r="O821" i="4"/>
  <c r="AD820" i="4"/>
  <c r="AB820" i="4"/>
  <c r="Z820" i="4"/>
  <c r="Y820" i="4"/>
  <c r="X820" i="4"/>
  <c r="W820" i="4"/>
  <c r="P820" i="4"/>
  <c r="O820" i="4"/>
  <c r="AD819" i="4"/>
  <c r="AB819" i="4"/>
  <c r="Z819" i="4"/>
  <c r="Y819" i="4"/>
  <c r="X819" i="4"/>
  <c r="W819" i="4"/>
  <c r="P819" i="4"/>
  <c r="O819" i="4"/>
  <c r="AD818" i="4"/>
  <c r="AB818" i="4"/>
  <c r="Z818" i="4"/>
  <c r="Y818" i="4"/>
  <c r="X818" i="4"/>
  <c r="W818" i="4"/>
  <c r="P818" i="4"/>
  <c r="O818" i="4"/>
  <c r="AD817" i="4"/>
  <c r="AB817" i="4"/>
  <c r="Z817" i="4"/>
  <c r="Y817" i="4"/>
  <c r="X817" i="4"/>
  <c r="W817" i="4"/>
  <c r="P817" i="4"/>
  <c r="O817" i="4"/>
  <c r="AD816" i="4"/>
  <c r="AB816" i="4"/>
  <c r="Z816" i="4"/>
  <c r="Y816" i="4"/>
  <c r="X816" i="4"/>
  <c r="W816" i="4"/>
  <c r="P816" i="4"/>
  <c r="O816" i="4"/>
  <c r="AD815" i="4"/>
  <c r="AB815" i="4"/>
  <c r="Z815" i="4"/>
  <c r="Y815" i="4"/>
  <c r="X815" i="4"/>
  <c r="W815" i="4"/>
  <c r="P815" i="4"/>
  <c r="O815" i="4"/>
  <c r="AD814" i="4"/>
  <c r="AB814" i="4"/>
  <c r="Z814" i="4"/>
  <c r="Y814" i="4"/>
  <c r="X814" i="4"/>
  <c r="W814" i="4"/>
  <c r="P814" i="4"/>
  <c r="O814" i="4"/>
  <c r="AD813" i="4"/>
  <c r="AB813" i="4"/>
  <c r="Z813" i="4"/>
  <c r="Y813" i="4"/>
  <c r="X813" i="4"/>
  <c r="W813" i="4"/>
  <c r="P813" i="4"/>
  <c r="O813" i="4"/>
  <c r="AD812" i="4"/>
  <c r="AB812" i="4"/>
  <c r="Z812" i="4"/>
  <c r="Y812" i="4"/>
  <c r="X812" i="4"/>
  <c r="W812" i="4"/>
  <c r="P812" i="4"/>
  <c r="O812" i="4"/>
  <c r="AD811" i="4"/>
  <c r="AB811" i="4"/>
  <c r="Z811" i="4"/>
  <c r="Y811" i="4"/>
  <c r="X811" i="4"/>
  <c r="W811" i="4"/>
  <c r="P811" i="4"/>
  <c r="O811" i="4"/>
  <c r="AD810" i="4"/>
  <c r="AB810" i="4"/>
  <c r="Z810" i="4"/>
  <c r="Y810" i="4"/>
  <c r="X810" i="4"/>
  <c r="W810" i="4"/>
  <c r="P810" i="4"/>
  <c r="O810" i="4"/>
  <c r="AD809" i="4"/>
  <c r="AB809" i="4"/>
  <c r="Z809" i="4"/>
  <c r="Y809" i="4"/>
  <c r="X809" i="4"/>
  <c r="W809" i="4"/>
  <c r="P809" i="4"/>
  <c r="O809" i="4"/>
  <c r="AD808" i="4"/>
  <c r="AB808" i="4"/>
  <c r="Z808" i="4"/>
  <c r="Y808" i="4"/>
  <c r="X808" i="4"/>
  <c r="W808" i="4"/>
  <c r="P808" i="4"/>
  <c r="O808" i="4"/>
  <c r="AD807" i="4"/>
  <c r="AB807" i="4"/>
  <c r="Z807" i="4"/>
  <c r="Y807" i="4"/>
  <c r="X807" i="4"/>
  <c r="W807" i="4"/>
  <c r="P807" i="4"/>
  <c r="O807" i="4"/>
  <c r="AD806" i="4"/>
  <c r="AB806" i="4"/>
  <c r="Z806" i="4"/>
  <c r="Y806" i="4"/>
  <c r="X806" i="4"/>
  <c r="W806" i="4"/>
  <c r="P806" i="4"/>
  <c r="O806" i="4"/>
  <c r="AD805" i="4"/>
  <c r="AB805" i="4"/>
  <c r="Z805" i="4"/>
  <c r="Y805" i="4"/>
  <c r="X805" i="4"/>
  <c r="W805" i="4"/>
  <c r="P805" i="4"/>
  <c r="O805" i="4"/>
  <c r="AD804" i="4"/>
  <c r="AB804" i="4"/>
  <c r="Z804" i="4"/>
  <c r="Y804" i="4"/>
  <c r="X804" i="4"/>
  <c r="W804" i="4"/>
  <c r="P804" i="4"/>
  <c r="O804" i="4"/>
  <c r="AD803" i="4"/>
  <c r="AB803" i="4"/>
  <c r="Z803" i="4"/>
  <c r="Y803" i="4"/>
  <c r="X803" i="4"/>
  <c r="W803" i="4"/>
  <c r="P803" i="4"/>
  <c r="O803" i="4"/>
  <c r="AD802" i="4"/>
  <c r="AB802" i="4"/>
  <c r="Z802" i="4"/>
  <c r="Y802" i="4"/>
  <c r="X802" i="4"/>
  <c r="W802" i="4"/>
  <c r="P802" i="4"/>
  <c r="O802" i="4"/>
  <c r="C801" i="4"/>
  <c r="U800" i="4"/>
  <c r="T800" i="4"/>
  <c r="S800" i="4"/>
  <c r="Z799" i="4"/>
  <c r="Y799" i="4"/>
  <c r="U799" i="4"/>
  <c r="T799" i="4"/>
  <c r="S799" i="4"/>
  <c r="Q799" i="4"/>
  <c r="P799" i="4"/>
  <c r="O799" i="4"/>
  <c r="M799" i="4"/>
  <c r="G799" i="4"/>
  <c r="E799" i="4"/>
  <c r="D799" i="4"/>
  <c r="Y759" i="4"/>
  <c r="X759" i="4"/>
  <c r="O759" i="4"/>
  <c r="AC757" i="4"/>
  <c r="Y755" i="4"/>
  <c r="X755" i="4"/>
  <c r="O755" i="4"/>
  <c r="AC753" i="4"/>
  <c r="Y751" i="4"/>
  <c r="X751" i="4"/>
  <c r="O751" i="4"/>
  <c r="AC749" i="4"/>
  <c r="Y747" i="4"/>
  <c r="X747" i="4"/>
  <c r="O747" i="4"/>
  <c r="W746" i="4"/>
  <c r="AC745" i="4"/>
  <c r="Y743" i="4"/>
  <c r="X743" i="4"/>
  <c r="O743" i="4"/>
  <c r="W742" i="4"/>
  <c r="AC741" i="4"/>
  <c r="W740" i="4"/>
  <c r="O739" i="4"/>
  <c r="AC738" i="4"/>
  <c r="W738" i="4"/>
  <c r="AC737" i="4"/>
  <c r="X737" i="4"/>
  <c r="W736" i="4"/>
  <c r="O736" i="4"/>
  <c r="O735" i="4"/>
  <c r="Y734" i="4"/>
  <c r="W734" i="4"/>
  <c r="AC733" i="4"/>
  <c r="W732" i="4"/>
  <c r="O731" i="4"/>
  <c r="AC730" i="4"/>
  <c r="Y730" i="4"/>
  <c r="W730" i="4"/>
  <c r="AC729" i="4"/>
  <c r="X729" i="4"/>
  <c r="W728" i="4"/>
  <c r="O728" i="4"/>
  <c r="Y727" i="4"/>
  <c r="O727" i="4"/>
  <c r="AD759" i="4"/>
  <c r="AC759" i="4"/>
  <c r="AB759" i="4"/>
  <c r="AA759" i="4"/>
  <c r="Z759" i="4"/>
  <c r="W759" i="4"/>
  <c r="Q759" i="4"/>
  <c r="P759" i="4"/>
  <c r="AD758" i="4"/>
  <c r="AC758" i="4"/>
  <c r="AB758" i="4"/>
  <c r="AA758" i="4"/>
  <c r="Z758" i="4"/>
  <c r="Y758" i="4"/>
  <c r="X758" i="4"/>
  <c r="W758" i="4"/>
  <c r="Q758" i="4"/>
  <c r="P758" i="4"/>
  <c r="O758" i="4"/>
  <c r="AD757" i="4"/>
  <c r="AB757" i="4"/>
  <c r="AA757" i="4"/>
  <c r="Z757" i="4"/>
  <c r="Y757" i="4"/>
  <c r="X757" i="4"/>
  <c r="W757" i="4"/>
  <c r="Q757" i="4"/>
  <c r="P757" i="4"/>
  <c r="O757" i="4"/>
  <c r="AD756" i="4"/>
  <c r="AC756" i="4"/>
  <c r="AB756" i="4"/>
  <c r="AA756" i="4"/>
  <c r="Z756" i="4"/>
  <c r="Y756" i="4"/>
  <c r="X756" i="4"/>
  <c r="W756" i="4"/>
  <c r="Q756" i="4"/>
  <c r="P756" i="4"/>
  <c r="O756" i="4"/>
  <c r="AD755" i="4"/>
  <c r="AC755" i="4"/>
  <c r="AB755" i="4"/>
  <c r="AA755" i="4"/>
  <c r="Z755" i="4"/>
  <c r="W755" i="4"/>
  <c r="Q755" i="4"/>
  <c r="P755" i="4"/>
  <c r="AD754" i="4"/>
  <c r="AC754" i="4"/>
  <c r="AB754" i="4"/>
  <c r="AA754" i="4"/>
  <c r="Z754" i="4"/>
  <c r="Y754" i="4"/>
  <c r="X754" i="4"/>
  <c r="W754" i="4"/>
  <c r="Q754" i="4"/>
  <c r="P754" i="4"/>
  <c r="O754" i="4"/>
  <c r="AD753" i="4"/>
  <c r="AB753" i="4"/>
  <c r="AA753" i="4"/>
  <c r="Z753" i="4"/>
  <c r="Y753" i="4"/>
  <c r="X753" i="4"/>
  <c r="W753" i="4"/>
  <c r="Q753" i="4"/>
  <c r="P753" i="4"/>
  <c r="O753" i="4"/>
  <c r="AD752" i="4"/>
  <c r="AC752" i="4"/>
  <c r="AB752" i="4"/>
  <c r="AA752" i="4"/>
  <c r="Z752" i="4"/>
  <c r="Y752" i="4"/>
  <c r="X752" i="4"/>
  <c r="W752" i="4"/>
  <c r="Q752" i="4"/>
  <c r="P752" i="4"/>
  <c r="O752" i="4"/>
  <c r="AD751" i="4"/>
  <c r="AC751" i="4"/>
  <c r="AB751" i="4"/>
  <c r="AA751" i="4"/>
  <c r="Z751" i="4"/>
  <c r="W751" i="4"/>
  <c r="Q751" i="4"/>
  <c r="P751" i="4"/>
  <c r="AD750" i="4"/>
  <c r="AC750" i="4"/>
  <c r="AB750" i="4"/>
  <c r="W300" i="4" s="1"/>
  <c r="AA750" i="4"/>
  <c r="Z750" i="4"/>
  <c r="Y750" i="4"/>
  <c r="X750" i="4"/>
  <c r="W750" i="4"/>
  <c r="Q750" i="4"/>
  <c r="P750" i="4"/>
  <c r="O750" i="4"/>
  <c r="AD749" i="4"/>
  <c r="AB749" i="4"/>
  <c r="AA749" i="4"/>
  <c r="Z749" i="4"/>
  <c r="Y749" i="4"/>
  <c r="X749" i="4"/>
  <c r="W749" i="4"/>
  <c r="Q749" i="4"/>
  <c r="P749" i="4"/>
  <c r="O749" i="4"/>
  <c r="AD748" i="4"/>
  <c r="AC748" i="4"/>
  <c r="AB748" i="4"/>
  <c r="AA748" i="4"/>
  <c r="Z748" i="4"/>
  <c r="Y748" i="4"/>
  <c r="X748" i="4"/>
  <c r="W748" i="4"/>
  <c r="Q748" i="4"/>
  <c r="P748" i="4"/>
  <c r="O748" i="4"/>
  <c r="AD747" i="4"/>
  <c r="AC747" i="4"/>
  <c r="AB747" i="4"/>
  <c r="AA747" i="4"/>
  <c r="Z747" i="4"/>
  <c r="W747" i="4"/>
  <c r="Q747" i="4"/>
  <c r="P747" i="4"/>
  <c r="AD746" i="4"/>
  <c r="AC746" i="4"/>
  <c r="AB746" i="4"/>
  <c r="AA746" i="4"/>
  <c r="Z746" i="4"/>
  <c r="Y746" i="4"/>
  <c r="X746" i="4"/>
  <c r="Q746" i="4"/>
  <c r="P746" i="4"/>
  <c r="O746" i="4"/>
  <c r="AD745" i="4"/>
  <c r="AB745" i="4"/>
  <c r="AA745" i="4"/>
  <c r="Z745" i="4"/>
  <c r="Y745" i="4"/>
  <c r="X745" i="4"/>
  <c r="W745" i="4"/>
  <c r="Q745" i="4"/>
  <c r="P745" i="4"/>
  <c r="O745" i="4"/>
  <c r="AD744" i="4"/>
  <c r="AC744" i="4"/>
  <c r="AB744" i="4"/>
  <c r="AA744" i="4"/>
  <c r="Z744" i="4"/>
  <c r="Y744" i="4"/>
  <c r="X744" i="4"/>
  <c r="W744" i="4"/>
  <c r="Q744" i="4"/>
  <c r="P744" i="4"/>
  <c r="O744" i="4"/>
  <c r="AD743" i="4"/>
  <c r="AC743" i="4"/>
  <c r="AB743" i="4"/>
  <c r="AA743" i="4"/>
  <c r="Z743" i="4"/>
  <c r="W743" i="4"/>
  <c r="Q743" i="4"/>
  <c r="P743" i="4"/>
  <c r="AD742" i="4"/>
  <c r="AC742" i="4"/>
  <c r="AB742" i="4"/>
  <c r="AA742" i="4"/>
  <c r="Z742" i="4"/>
  <c r="Y742" i="4"/>
  <c r="X742" i="4"/>
  <c r="Q742" i="4"/>
  <c r="P742" i="4"/>
  <c r="O742" i="4"/>
  <c r="AD741" i="4"/>
  <c r="AB741" i="4"/>
  <c r="AA741" i="4"/>
  <c r="Z741" i="4"/>
  <c r="Y741" i="4"/>
  <c r="X741" i="4"/>
  <c r="W741" i="4"/>
  <c r="Q741" i="4"/>
  <c r="P741" i="4"/>
  <c r="O741" i="4"/>
  <c r="AD740" i="4"/>
  <c r="AC740" i="4"/>
  <c r="AB740" i="4"/>
  <c r="AA740" i="4"/>
  <c r="Z740" i="4"/>
  <c r="Y740" i="4"/>
  <c r="X740" i="4"/>
  <c r="Q740" i="4"/>
  <c r="P740" i="4"/>
  <c r="O740" i="4"/>
  <c r="AD739" i="4"/>
  <c r="AC739" i="4"/>
  <c r="AB739" i="4"/>
  <c r="AA739" i="4"/>
  <c r="Z739" i="4"/>
  <c r="Y739" i="4"/>
  <c r="X739" i="4"/>
  <c r="W739" i="4"/>
  <c r="Q739" i="4"/>
  <c r="P739" i="4"/>
  <c r="AD738" i="4"/>
  <c r="AB738" i="4"/>
  <c r="AA738" i="4"/>
  <c r="Z738" i="4"/>
  <c r="Y738" i="4"/>
  <c r="X738" i="4"/>
  <c r="Q738" i="4"/>
  <c r="P738" i="4"/>
  <c r="O738" i="4"/>
  <c r="AD737" i="4"/>
  <c r="AB737" i="4"/>
  <c r="AA737" i="4"/>
  <c r="Z737" i="4"/>
  <c r="Y737" i="4"/>
  <c r="W737" i="4"/>
  <c r="Q737" i="4"/>
  <c r="P737" i="4"/>
  <c r="O737" i="4"/>
  <c r="AD736" i="4"/>
  <c r="AC736" i="4"/>
  <c r="AB736" i="4"/>
  <c r="AA736" i="4"/>
  <c r="Z736" i="4"/>
  <c r="Y736" i="4"/>
  <c r="X736" i="4"/>
  <c r="Q736" i="4"/>
  <c r="P736" i="4"/>
  <c r="AD735" i="4"/>
  <c r="AC735" i="4"/>
  <c r="AB735" i="4"/>
  <c r="AA735" i="4"/>
  <c r="Z735" i="4"/>
  <c r="Y735" i="4"/>
  <c r="X735" i="4"/>
  <c r="W735" i="4"/>
  <c r="Q735" i="4"/>
  <c r="P735" i="4"/>
  <c r="AD734" i="4"/>
  <c r="AC734" i="4"/>
  <c r="AB734" i="4"/>
  <c r="AA734" i="4"/>
  <c r="Z734" i="4"/>
  <c r="X734" i="4"/>
  <c r="Q734" i="4"/>
  <c r="P734" i="4"/>
  <c r="O734" i="4"/>
  <c r="AD733" i="4"/>
  <c r="AB733" i="4"/>
  <c r="AA733" i="4"/>
  <c r="Z733" i="4"/>
  <c r="Y733" i="4"/>
  <c r="X733" i="4"/>
  <c r="W733" i="4"/>
  <c r="Q733" i="4"/>
  <c r="P733" i="4"/>
  <c r="O733" i="4"/>
  <c r="AD732" i="4"/>
  <c r="AC732" i="4"/>
  <c r="AB732" i="4"/>
  <c r="AA732" i="4"/>
  <c r="Z732" i="4"/>
  <c r="Y732" i="4"/>
  <c r="X732" i="4"/>
  <c r="Q732" i="4"/>
  <c r="P732" i="4"/>
  <c r="O732" i="4"/>
  <c r="AD731" i="4"/>
  <c r="AC731" i="4"/>
  <c r="AB731" i="4"/>
  <c r="AA731" i="4"/>
  <c r="Z731" i="4"/>
  <c r="Y731" i="4"/>
  <c r="X731" i="4"/>
  <c r="W731" i="4"/>
  <c r="Q731" i="4"/>
  <c r="P731" i="4"/>
  <c r="AD730" i="4"/>
  <c r="AB730" i="4"/>
  <c r="AA730" i="4"/>
  <c r="Z730" i="4"/>
  <c r="X730" i="4"/>
  <c r="Q730" i="4"/>
  <c r="P730" i="4"/>
  <c r="O730" i="4"/>
  <c r="AD729" i="4"/>
  <c r="AB729" i="4"/>
  <c r="AA729" i="4"/>
  <c r="Z729" i="4"/>
  <c r="Y729" i="4"/>
  <c r="W729" i="4"/>
  <c r="Q729" i="4"/>
  <c r="P729" i="4"/>
  <c r="O729" i="4"/>
  <c r="AD728" i="4"/>
  <c r="AC728" i="4"/>
  <c r="AB728" i="4"/>
  <c r="AA728" i="4"/>
  <c r="Z728" i="4"/>
  <c r="Y728" i="4"/>
  <c r="X728" i="4"/>
  <c r="Q728" i="4"/>
  <c r="P728" i="4"/>
  <c r="AD727" i="4"/>
  <c r="AC727" i="4"/>
  <c r="AB727" i="4"/>
  <c r="AA727" i="4"/>
  <c r="Z727" i="4"/>
  <c r="X727" i="4"/>
  <c r="W727" i="4"/>
  <c r="Q727" i="4"/>
  <c r="P727" i="4"/>
  <c r="G725" i="4"/>
  <c r="AD799" i="4"/>
  <c r="AC799" i="4"/>
  <c r="AB799" i="4"/>
  <c r="AA799" i="4"/>
  <c r="X799" i="4"/>
  <c r="W799" i="4"/>
  <c r="K724" i="4"/>
  <c r="K799" i="4" s="1"/>
  <c r="J724" i="4"/>
  <c r="J799" i="4" s="1"/>
  <c r="I724" i="4"/>
  <c r="I799" i="4" s="1"/>
  <c r="E724" i="4"/>
  <c r="D724" i="4"/>
  <c r="G499" i="4"/>
  <c r="E499" i="4"/>
  <c r="D499" i="4"/>
  <c r="C426" i="4"/>
  <c r="G424" i="4"/>
  <c r="E424" i="4"/>
  <c r="D424" i="4"/>
  <c r="C387" i="4"/>
  <c r="E362" i="4"/>
  <c r="E354" i="4"/>
  <c r="C351" i="4"/>
  <c r="G349" i="4"/>
  <c r="E349" i="4"/>
  <c r="D349" i="4"/>
  <c r="E305" i="4"/>
  <c r="E281" i="4"/>
  <c r="D208" i="4"/>
  <c r="D209" i="4" s="1"/>
  <c r="D207" i="4"/>
  <c r="P203" i="4"/>
  <c r="P201" i="4"/>
  <c r="P199" i="4"/>
  <c r="P197" i="4"/>
  <c r="P195" i="4"/>
  <c r="P193" i="4"/>
  <c r="P191" i="4"/>
  <c r="P189" i="4"/>
  <c r="P185" i="4"/>
  <c r="P181" i="4"/>
  <c r="P177" i="4"/>
  <c r="P173" i="4"/>
  <c r="P169" i="4"/>
  <c r="P150" i="4"/>
  <c r="P142" i="4"/>
  <c r="R138" i="4"/>
  <c r="R125" i="4"/>
  <c r="C124" i="4"/>
  <c r="R113" i="4"/>
  <c r="P112" i="4"/>
  <c r="I112" i="4"/>
  <c r="R102" i="4"/>
  <c r="C101" i="4"/>
  <c r="R90" i="4"/>
  <c r="P89" i="4"/>
  <c r="I89" i="4"/>
  <c r="B349" i="4"/>
  <c r="K137" i="4"/>
  <c r="C89" i="4"/>
  <c r="P204" i="4"/>
  <c r="E384" i="4"/>
  <c r="D384" i="4"/>
  <c r="C384" i="4"/>
  <c r="E383" i="4"/>
  <c r="D383" i="4"/>
  <c r="C383" i="4"/>
  <c r="C203" i="4" s="1"/>
  <c r="P202" i="4"/>
  <c r="E382" i="4"/>
  <c r="D382" i="4"/>
  <c r="C382" i="4"/>
  <c r="E381" i="4"/>
  <c r="D381" i="4"/>
  <c r="C381" i="4"/>
  <c r="C201" i="4" s="1"/>
  <c r="P200" i="4"/>
  <c r="E380" i="4"/>
  <c r="D380" i="4"/>
  <c r="C380" i="4"/>
  <c r="E379" i="4"/>
  <c r="D379" i="4"/>
  <c r="C379" i="4"/>
  <c r="C199" i="4" s="1"/>
  <c r="P198" i="4"/>
  <c r="E378" i="4"/>
  <c r="D378" i="4"/>
  <c r="C378" i="4"/>
  <c r="E377" i="4"/>
  <c r="D377" i="4"/>
  <c r="C377" i="4"/>
  <c r="C197" i="4" s="1"/>
  <c r="P196" i="4"/>
  <c r="E376" i="4"/>
  <c r="D376" i="4"/>
  <c r="C376" i="4"/>
  <c r="E375" i="4"/>
  <c r="D375" i="4"/>
  <c r="C375" i="4"/>
  <c r="P194" i="4"/>
  <c r="E374" i="4"/>
  <c r="D374" i="4"/>
  <c r="C374" i="4"/>
  <c r="E373" i="4"/>
  <c r="D373" i="4"/>
  <c r="C373" i="4"/>
  <c r="C193" i="4" s="1"/>
  <c r="P192" i="4"/>
  <c r="E372" i="4"/>
  <c r="D372" i="4"/>
  <c r="C372" i="4"/>
  <c r="E371" i="4"/>
  <c r="D371" i="4"/>
  <c r="C371" i="4"/>
  <c r="C191" i="4" s="1"/>
  <c r="P190" i="4"/>
  <c r="E370" i="4"/>
  <c r="D370" i="4"/>
  <c r="C370" i="4"/>
  <c r="E369" i="4"/>
  <c r="D369" i="4"/>
  <c r="C369" i="4"/>
  <c r="C189" i="4" s="1"/>
  <c r="P188" i="4"/>
  <c r="E368" i="4"/>
  <c r="D368" i="4"/>
  <c r="C368" i="4"/>
  <c r="P187" i="4"/>
  <c r="E367" i="4"/>
  <c r="D367" i="4"/>
  <c r="C367" i="4"/>
  <c r="P186" i="4"/>
  <c r="E366" i="4"/>
  <c r="D366" i="4"/>
  <c r="C366" i="4"/>
  <c r="E365" i="4"/>
  <c r="D365" i="4"/>
  <c r="C365" i="4"/>
  <c r="C185" i="4" s="1"/>
  <c r="P184" i="4"/>
  <c r="E364" i="4"/>
  <c r="D364" i="4"/>
  <c r="C364" i="4"/>
  <c r="P183" i="4"/>
  <c r="E363" i="4"/>
  <c r="D363" i="4"/>
  <c r="C363" i="4"/>
  <c r="P182" i="4"/>
  <c r="D362" i="4"/>
  <c r="C362" i="4"/>
  <c r="E361" i="4"/>
  <c r="D361" i="4"/>
  <c r="C361" i="4"/>
  <c r="C181" i="4" s="1"/>
  <c r="P180" i="4"/>
  <c r="E360" i="4"/>
  <c r="D360" i="4"/>
  <c r="C360" i="4"/>
  <c r="P179" i="4"/>
  <c r="E359" i="4"/>
  <c r="D359" i="4"/>
  <c r="C359" i="4"/>
  <c r="P178" i="4"/>
  <c r="E358" i="4"/>
  <c r="D358" i="4"/>
  <c r="C358" i="4"/>
  <c r="E357" i="4"/>
  <c r="D357" i="4"/>
  <c r="C357" i="4"/>
  <c r="C177" i="4" s="1"/>
  <c r="P176" i="4"/>
  <c r="E356" i="4"/>
  <c r="D356" i="4"/>
  <c r="C356" i="4"/>
  <c r="P175" i="4"/>
  <c r="E355" i="4"/>
  <c r="D355" i="4"/>
  <c r="C355" i="4"/>
  <c r="P174" i="4"/>
  <c r="D354" i="4"/>
  <c r="C354" i="4"/>
  <c r="E353" i="4"/>
  <c r="D353" i="4"/>
  <c r="C353" i="4"/>
  <c r="C173" i="4" s="1"/>
  <c r="P172" i="4"/>
  <c r="E352" i="4"/>
  <c r="D352" i="4"/>
  <c r="C352" i="4"/>
  <c r="P171" i="4"/>
  <c r="E309" i="4"/>
  <c r="D309" i="4"/>
  <c r="C309" i="4"/>
  <c r="P170" i="4"/>
  <c r="E308" i="4"/>
  <c r="D308" i="4"/>
  <c r="C308" i="4"/>
  <c r="E307" i="4"/>
  <c r="D307" i="4"/>
  <c r="C307" i="4"/>
  <c r="P168" i="4"/>
  <c r="E306" i="4"/>
  <c r="D306" i="4"/>
  <c r="C306" i="4"/>
  <c r="P167" i="4"/>
  <c r="D305" i="4"/>
  <c r="C305" i="4"/>
  <c r="P166" i="4"/>
  <c r="E304" i="4"/>
  <c r="D304" i="4"/>
  <c r="C304" i="4"/>
  <c r="P165" i="4"/>
  <c r="E303" i="4"/>
  <c r="D303" i="4"/>
  <c r="C303" i="4"/>
  <c r="P164" i="4"/>
  <c r="E302" i="4"/>
  <c r="D302" i="4"/>
  <c r="C302" i="4"/>
  <c r="P163" i="4"/>
  <c r="E301" i="4"/>
  <c r="D301" i="4"/>
  <c r="C301" i="4"/>
  <c r="P162" i="4"/>
  <c r="E300" i="4"/>
  <c r="D300" i="4"/>
  <c r="C300" i="4"/>
  <c r="P161" i="4"/>
  <c r="E299" i="4"/>
  <c r="D299" i="4"/>
  <c r="C299" i="4"/>
  <c r="P160" i="4"/>
  <c r="E298" i="4"/>
  <c r="D298" i="4"/>
  <c r="C298" i="4"/>
  <c r="P159" i="4"/>
  <c r="E297" i="4"/>
  <c r="D297" i="4"/>
  <c r="V297" i="4" s="1"/>
  <c r="C297" i="4"/>
  <c r="P158" i="4"/>
  <c r="E296" i="4"/>
  <c r="D296" i="4"/>
  <c r="C296" i="4"/>
  <c r="P157" i="4"/>
  <c r="E295" i="4"/>
  <c r="D295" i="4"/>
  <c r="C295" i="4"/>
  <c r="P156" i="4"/>
  <c r="E294" i="4"/>
  <c r="D294" i="4"/>
  <c r="C294" i="4"/>
  <c r="P155" i="4"/>
  <c r="E293" i="4"/>
  <c r="D293" i="4"/>
  <c r="C293" i="4"/>
  <c r="P154" i="4"/>
  <c r="E292" i="4"/>
  <c r="D292" i="4"/>
  <c r="C292" i="4"/>
  <c r="P153" i="4"/>
  <c r="E291" i="4"/>
  <c r="D291" i="4"/>
  <c r="C291" i="4"/>
  <c r="P152" i="4"/>
  <c r="E290" i="4"/>
  <c r="D290" i="4"/>
  <c r="Z290" i="4" s="1"/>
  <c r="C290" i="4"/>
  <c r="P151" i="4"/>
  <c r="E289" i="4"/>
  <c r="D289" i="4"/>
  <c r="C289" i="4"/>
  <c r="E288" i="4"/>
  <c r="D288" i="4"/>
  <c r="M288" i="4" s="1"/>
  <c r="C288" i="4"/>
  <c r="P149" i="4"/>
  <c r="E287" i="4"/>
  <c r="D287" i="4"/>
  <c r="C287" i="4"/>
  <c r="P148" i="4"/>
  <c r="E286" i="4"/>
  <c r="D286" i="4"/>
  <c r="C286" i="4"/>
  <c r="P147" i="4"/>
  <c r="E285" i="4"/>
  <c r="E321" i="4" s="1"/>
  <c r="D285" i="4"/>
  <c r="C285" i="4"/>
  <c r="P146" i="4"/>
  <c r="E284" i="4"/>
  <c r="D284" i="4"/>
  <c r="C284" i="4"/>
  <c r="P145" i="4"/>
  <c r="E283" i="4"/>
  <c r="D283" i="4"/>
  <c r="C283" i="4"/>
  <c r="P144" i="4"/>
  <c r="E282" i="4"/>
  <c r="D282" i="4"/>
  <c r="C282" i="4"/>
  <c r="P143" i="4"/>
  <c r="D281" i="4"/>
  <c r="C281" i="4"/>
  <c r="E280" i="4"/>
  <c r="D280" i="4"/>
  <c r="C280" i="4"/>
  <c r="P141" i="4"/>
  <c r="E279" i="4"/>
  <c r="D279" i="4"/>
  <c r="U279" i="4" s="1"/>
  <c r="C279" i="4"/>
  <c r="P140" i="4"/>
  <c r="E278" i="4"/>
  <c r="D278" i="4"/>
  <c r="C278" i="4"/>
  <c r="P139" i="4"/>
  <c r="E277" i="4"/>
  <c r="D277" i="4"/>
  <c r="C277" i="4"/>
  <c r="AC294" i="4"/>
  <c r="AA302" i="4"/>
  <c r="U275" i="4"/>
  <c r="M275" i="4"/>
  <c r="B98" i="2"/>
  <c r="B97" i="2"/>
  <c r="B96" i="2"/>
  <c r="B95" i="2"/>
  <c r="P206" i="4"/>
  <c r="O206" i="4"/>
  <c r="M279" i="4" l="1"/>
  <c r="Y283" i="4"/>
  <c r="Q425" i="4"/>
  <c r="Q500" i="4"/>
  <c r="Q350" i="4"/>
  <c r="Q275" i="4"/>
  <c r="Y425" i="4"/>
  <c r="Y500" i="4"/>
  <c r="Y350" i="4"/>
  <c r="Y275" i="4"/>
  <c r="J500" i="4"/>
  <c r="J425" i="4"/>
  <c r="J350" i="4"/>
  <c r="J275" i="4"/>
  <c r="R500" i="4"/>
  <c r="R425" i="4"/>
  <c r="R350" i="4"/>
  <c r="R275" i="4"/>
  <c r="Z500" i="4"/>
  <c r="Z350" i="4"/>
  <c r="Z275" i="4"/>
  <c r="Z425" i="4"/>
  <c r="C736" i="4"/>
  <c r="C322" i="4"/>
  <c r="C148" i="4"/>
  <c r="I500" i="4"/>
  <c r="I425" i="4"/>
  <c r="I350" i="4"/>
  <c r="I275" i="4"/>
  <c r="G275" i="4" s="1"/>
  <c r="D748" i="4"/>
  <c r="D448" i="4"/>
  <c r="X448" i="4" s="1"/>
  <c r="D334" i="4"/>
  <c r="X334" i="4" s="1"/>
  <c r="T500" i="4"/>
  <c r="T425" i="4"/>
  <c r="T350" i="4"/>
  <c r="T275" i="4"/>
  <c r="C727" i="4"/>
  <c r="C313" i="4"/>
  <c r="C139" i="4"/>
  <c r="E752" i="4"/>
  <c r="E452" i="4"/>
  <c r="E338" i="4"/>
  <c r="D743" i="4"/>
  <c r="D443" i="4"/>
  <c r="Y443" i="4" s="1"/>
  <c r="D329" i="4"/>
  <c r="E739" i="4"/>
  <c r="E439" i="4"/>
  <c r="E325" i="4"/>
  <c r="O425" i="4"/>
  <c r="O500" i="4"/>
  <c r="O350" i="4"/>
  <c r="O275" i="4"/>
  <c r="W425" i="4"/>
  <c r="W500" i="4"/>
  <c r="W350" i="4"/>
  <c r="W275" i="4"/>
  <c r="C729" i="4"/>
  <c r="C315" i="4"/>
  <c r="C141" i="4"/>
  <c r="E734" i="4"/>
  <c r="E434" i="4"/>
  <c r="E320" i="4"/>
  <c r="E742" i="4"/>
  <c r="E442" i="4"/>
  <c r="E328" i="4"/>
  <c r="E750" i="4"/>
  <c r="E450" i="4"/>
  <c r="E336" i="4"/>
  <c r="N425" i="4"/>
  <c r="N500" i="4"/>
  <c r="N350" i="4"/>
  <c r="N275" i="4"/>
  <c r="X382" i="4"/>
  <c r="X380" i="4"/>
  <c r="X372" i="4"/>
  <c r="X364" i="4"/>
  <c r="X356" i="4"/>
  <c r="X375" i="4"/>
  <c r="X367" i="4"/>
  <c r="X359" i="4"/>
  <c r="X329" i="4"/>
  <c r="X308" i="4"/>
  <c r="X306" i="4"/>
  <c r="X304" i="4"/>
  <c r="X302" i="4"/>
  <c r="X300" i="4"/>
  <c r="X298" i="4"/>
  <c r="X296" i="4"/>
  <c r="X294" i="4"/>
  <c r="X292" i="4"/>
  <c r="X290" i="4"/>
  <c r="X288" i="4"/>
  <c r="X286" i="4"/>
  <c r="X284" i="4"/>
  <c r="X282" i="4"/>
  <c r="X378" i="4"/>
  <c r="X370" i="4"/>
  <c r="X362" i="4"/>
  <c r="X354" i="4"/>
  <c r="X381" i="4"/>
  <c r="X373" i="4"/>
  <c r="X365" i="4"/>
  <c r="X357" i="4"/>
  <c r="X384" i="4"/>
  <c r="X376" i="4"/>
  <c r="X368" i="4"/>
  <c r="X360" i="4"/>
  <c r="X379" i="4"/>
  <c r="X371" i="4"/>
  <c r="X363" i="4"/>
  <c r="X355" i="4"/>
  <c r="X309" i="4"/>
  <c r="X307" i="4"/>
  <c r="X305" i="4"/>
  <c r="X303" i="4"/>
  <c r="X301" i="4"/>
  <c r="X299" i="4"/>
  <c r="X297" i="4"/>
  <c r="X295" i="4"/>
  <c r="X293" i="4"/>
  <c r="X291" i="4"/>
  <c r="X374" i="4"/>
  <c r="X366" i="4"/>
  <c r="X358" i="4"/>
  <c r="X283" i="4"/>
  <c r="X280" i="4"/>
  <c r="X278" i="4"/>
  <c r="X361" i="4"/>
  <c r="X353" i="4"/>
  <c r="X369" i="4"/>
  <c r="X289" i="4"/>
  <c r="X281" i="4"/>
  <c r="X377" i="4"/>
  <c r="X383" i="4"/>
  <c r="X287" i="4"/>
  <c r="X279" i="4"/>
  <c r="X277" i="4"/>
  <c r="X352" i="4"/>
  <c r="X285" i="4"/>
  <c r="D731" i="4"/>
  <c r="D431" i="4"/>
  <c r="Y431" i="4" s="1"/>
  <c r="D317" i="4"/>
  <c r="X317" i="4" s="1"/>
  <c r="E819" i="4"/>
  <c r="E519" i="4"/>
  <c r="E405" i="4"/>
  <c r="D825" i="4"/>
  <c r="D525" i="4"/>
  <c r="T525" i="4" s="1"/>
  <c r="D411" i="4"/>
  <c r="X411" i="4" s="1"/>
  <c r="C828" i="4"/>
  <c r="C414" i="4"/>
  <c r="C198" i="4"/>
  <c r="M499" i="4"/>
  <c r="M424" i="4"/>
  <c r="M349" i="4"/>
  <c r="M274" i="4"/>
  <c r="U499" i="4"/>
  <c r="U424" i="4"/>
  <c r="U349" i="4"/>
  <c r="U274" i="4"/>
  <c r="I567" i="4"/>
  <c r="I555" i="4"/>
  <c r="I553" i="4"/>
  <c r="I551" i="4"/>
  <c r="I549" i="4"/>
  <c r="I547" i="4"/>
  <c r="I545" i="4"/>
  <c r="I543" i="4"/>
  <c r="I541" i="4"/>
  <c r="I539" i="4"/>
  <c r="I562" i="4"/>
  <c r="I561" i="4"/>
  <c r="I534" i="4"/>
  <c r="I532" i="4"/>
  <c r="I530" i="4"/>
  <c r="I528" i="4"/>
  <c r="I526" i="4"/>
  <c r="I524" i="4"/>
  <c r="I522" i="4"/>
  <c r="I520" i="4"/>
  <c r="I518" i="4"/>
  <c r="I516" i="4"/>
  <c r="I514" i="4"/>
  <c r="I512" i="4"/>
  <c r="I510" i="4"/>
  <c r="I508" i="4"/>
  <c r="I506" i="4"/>
  <c r="I569" i="4"/>
  <c r="I565" i="4"/>
  <c r="I560" i="4"/>
  <c r="I559" i="4"/>
  <c r="I568" i="4"/>
  <c r="I558" i="4"/>
  <c r="I557" i="4"/>
  <c r="I563" i="4"/>
  <c r="I556" i="4"/>
  <c r="I554" i="4"/>
  <c r="I552" i="4"/>
  <c r="I550" i="4"/>
  <c r="I548" i="4"/>
  <c r="I546" i="4"/>
  <c r="I544" i="4"/>
  <c r="I542" i="4"/>
  <c r="I540" i="4"/>
  <c r="I538" i="4"/>
  <c r="I566" i="4"/>
  <c r="I533" i="4"/>
  <c r="I531" i="4"/>
  <c r="I529" i="4"/>
  <c r="I527" i="4"/>
  <c r="I525" i="4"/>
  <c r="I523" i="4"/>
  <c r="I521" i="4"/>
  <c r="I519" i="4"/>
  <c r="I517" i="4"/>
  <c r="I495" i="4"/>
  <c r="I493" i="4"/>
  <c r="I491" i="4"/>
  <c r="I489" i="4"/>
  <c r="I487" i="4"/>
  <c r="I485" i="4"/>
  <c r="I483" i="4"/>
  <c r="I481" i="4"/>
  <c r="I479" i="4"/>
  <c r="I477" i="4"/>
  <c r="I475" i="4"/>
  <c r="I473" i="4"/>
  <c r="I471" i="4"/>
  <c r="I469" i="4"/>
  <c r="I467" i="4"/>
  <c r="I465" i="4"/>
  <c r="I463" i="4"/>
  <c r="I511" i="4"/>
  <c r="I458" i="4"/>
  <c r="I456" i="4"/>
  <c r="I454" i="4"/>
  <c r="I452" i="4"/>
  <c r="I450" i="4"/>
  <c r="I448" i="4"/>
  <c r="I446" i="4"/>
  <c r="I444" i="4"/>
  <c r="I442" i="4"/>
  <c r="I440" i="4"/>
  <c r="I438" i="4"/>
  <c r="I436" i="4"/>
  <c r="I434" i="4"/>
  <c r="I432" i="4"/>
  <c r="I430" i="4"/>
  <c r="I428" i="4"/>
  <c r="I505" i="4"/>
  <c r="I503" i="4"/>
  <c r="I570" i="4"/>
  <c r="I509" i="4"/>
  <c r="I494" i="4"/>
  <c r="I492" i="4"/>
  <c r="I490" i="4"/>
  <c r="I488" i="4"/>
  <c r="I486" i="4"/>
  <c r="I484" i="4"/>
  <c r="I482" i="4"/>
  <c r="I480" i="4"/>
  <c r="I478" i="4"/>
  <c r="I476" i="4"/>
  <c r="I474" i="4"/>
  <c r="I472" i="4"/>
  <c r="I470" i="4"/>
  <c r="I468" i="4"/>
  <c r="I466" i="4"/>
  <c r="I464" i="4"/>
  <c r="I515" i="4"/>
  <c r="I507" i="4"/>
  <c r="I459" i="4"/>
  <c r="I457" i="4"/>
  <c r="I455" i="4"/>
  <c r="I453" i="4"/>
  <c r="I451" i="4"/>
  <c r="I449" i="4"/>
  <c r="I447" i="4"/>
  <c r="I504" i="4"/>
  <c r="I502" i="4"/>
  <c r="I513" i="4"/>
  <c r="I443" i="4"/>
  <c r="I435" i="4"/>
  <c r="I427" i="4"/>
  <c r="I419" i="4"/>
  <c r="I415" i="4"/>
  <c r="I413" i="4"/>
  <c r="I411" i="4"/>
  <c r="I409" i="4"/>
  <c r="I407" i="4"/>
  <c r="I405" i="4"/>
  <c r="I403" i="4"/>
  <c r="I401" i="4"/>
  <c r="I399" i="4"/>
  <c r="I397" i="4"/>
  <c r="I395" i="4"/>
  <c r="I393" i="4"/>
  <c r="I391" i="4"/>
  <c r="I389" i="4"/>
  <c r="I420" i="4"/>
  <c r="I418" i="4"/>
  <c r="I417" i="4"/>
  <c r="I433" i="4"/>
  <c r="I445" i="4"/>
  <c r="I441" i="4"/>
  <c r="I439" i="4"/>
  <c r="I431" i="4"/>
  <c r="I416" i="4"/>
  <c r="I414" i="4"/>
  <c r="I412" i="4"/>
  <c r="I410" i="4"/>
  <c r="I408" i="4"/>
  <c r="I406" i="4"/>
  <c r="I404" i="4"/>
  <c r="I402" i="4"/>
  <c r="I400" i="4"/>
  <c r="I398" i="4"/>
  <c r="I396" i="4"/>
  <c r="I394" i="4"/>
  <c r="I392" i="4"/>
  <c r="I390" i="4"/>
  <c r="I388" i="4"/>
  <c r="I564" i="4"/>
  <c r="I383" i="4"/>
  <c r="I381" i="4"/>
  <c r="I379" i="4"/>
  <c r="I377" i="4"/>
  <c r="I375" i="4"/>
  <c r="I373" i="4"/>
  <c r="I371" i="4"/>
  <c r="I369" i="4"/>
  <c r="I367" i="4"/>
  <c r="I365" i="4"/>
  <c r="I363" i="4"/>
  <c r="I361" i="4"/>
  <c r="I359" i="4"/>
  <c r="I357" i="4"/>
  <c r="I355" i="4"/>
  <c r="I353" i="4"/>
  <c r="I345" i="4"/>
  <c r="I343" i="4"/>
  <c r="I341" i="4"/>
  <c r="I339" i="4"/>
  <c r="I337" i="4"/>
  <c r="I335" i="4"/>
  <c r="I333" i="4"/>
  <c r="I331" i="4"/>
  <c r="I329" i="4"/>
  <c r="I327" i="4"/>
  <c r="I325" i="4"/>
  <c r="I323" i="4"/>
  <c r="I321" i="4"/>
  <c r="I319" i="4"/>
  <c r="I317" i="4"/>
  <c r="I315" i="4"/>
  <c r="I313" i="4"/>
  <c r="I308" i="4"/>
  <c r="I306" i="4"/>
  <c r="I304" i="4"/>
  <c r="I302" i="4"/>
  <c r="I300" i="4"/>
  <c r="I298" i="4"/>
  <c r="I296" i="4"/>
  <c r="I294" i="4"/>
  <c r="I292" i="4"/>
  <c r="I290" i="4"/>
  <c r="I288" i="4"/>
  <c r="I286" i="4"/>
  <c r="I284" i="4"/>
  <c r="I282" i="4"/>
  <c r="I382" i="4"/>
  <c r="I374" i="4"/>
  <c r="I366" i="4"/>
  <c r="I358" i="4"/>
  <c r="I437" i="4"/>
  <c r="I380" i="4"/>
  <c r="I372" i="4"/>
  <c r="I364" i="4"/>
  <c r="I356" i="4"/>
  <c r="I429" i="4"/>
  <c r="I344" i="4"/>
  <c r="I342" i="4"/>
  <c r="I340" i="4"/>
  <c r="I338" i="4"/>
  <c r="I336" i="4"/>
  <c r="I334" i="4"/>
  <c r="I332" i="4"/>
  <c r="I330" i="4"/>
  <c r="I328" i="4"/>
  <c r="I326" i="4"/>
  <c r="I324" i="4"/>
  <c r="I322" i="4"/>
  <c r="I320" i="4"/>
  <c r="I318" i="4"/>
  <c r="I316" i="4"/>
  <c r="I314" i="4"/>
  <c r="I309" i="4"/>
  <c r="I307" i="4"/>
  <c r="I305" i="4"/>
  <c r="I303" i="4"/>
  <c r="I301" i="4"/>
  <c r="I299" i="4"/>
  <c r="I384" i="4"/>
  <c r="I378" i="4"/>
  <c r="I370" i="4"/>
  <c r="I362" i="4"/>
  <c r="I354" i="4"/>
  <c r="I352" i="4"/>
  <c r="I291" i="4"/>
  <c r="I285" i="4"/>
  <c r="I295" i="4"/>
  <c r="I283" i="4"/>
  <c r="I279" i="4"/>
  <c r="I277" i="4"/>
  <c r="I360" i="4"/>
  <c r="I293" i="4"/>
  <c r="I289" i="4"/>
  <c r="I281" i="4"/>
  <c r="I368" i="4"/>
  <c r="Y383" i="4"/>
  <c r="Y381" i="4"/>
  <c r="Y379" i="4"/>
  <c r="Y377" i="4"/>
  <c r="Y375" i="4"/>
  <c r="Y373" i="4"/>
  <c r="Y371" i="4"/>
  <c r="Y369" i="4"/>
  <c r="Y367" i="4"/>
  <c r="Y365" i="4"/>
  <c r="Y363" i="4"/>
  <c r="Y361" i="4"/>
  <c r="Y359" i="4"/>
  <c r="Y357" i="4"/>
  <c r="Y355" i="4"/>
  <c r="Y353" i="4"/>
  <c r="Y329" i="4"/>
  <c r="Y317" i="4"/>
  <c r="Y308" i="4"/>
  <c r="Y306" i="4"/>
  <c r="Y304" i="4"/>
  <c r="Y302" i="4"/>
  <c r="Y300" i="4"/>
  <c r="Y298" i="4"/>
  <c r="Y296" i="4"/>
  <c r="Y294" i="4"/>
  <c r="Y292" i="4"/>
  <c r="Y290" i="4"/>
  <c r="Y288" i="4"/>
  <c r="Y286" i="4"/>
  <c r="Y284" i="4"/>
  <c r="Y282" i="4"/>
  <c r="Y280" i="4"/>
  <c r="Y378" i="4"/>
  <c r="Y370" i="4"/>
  <c r="Y362" i="4"/>
  <c r="Y354" i="4"/>
  <c r="Y384" i="4"/>
  <c r="Y376" i="4"/>
  <c r="Y368" i="4"/>
  <c r="Y360" i="4"/>
  <c r="Y309" i="4"/>
  <c r="Y307" i="4"/>
  <c r="Y305" i="4"/>
  <c r="Y303" i="4"/>
  <c r="Y301" i="4"/>
  <c r="Y299" i="4"/>
  <c r="Y374" i="4"/>
  <c r="Y366" i="4"/>
  <c r="Y358" i="4"/>
  <c r="Y352" i="4"/>
  <c r="Y295" i="4"/>
  <c r="Y289" i="4"/>
  <c r="Y281" i="4"/>
  <c r="Y293" i="4"/>
  <c r="Y287" i="4"/>
  <c r="Y279" i="4"/>
  <c r="Y277" i="4"/>
  <c r="Y364" i="4"/>
  <c r="Y356" i="4"/>
  <c r="Y297" i="4"/>
  <c r="Y285" i="4"/>
  <c r="Y372" i="4"/>
  <c r="Y291" i="4"/>
  <c r="E727" i="4"/>
  <c r="E427" i="4"/>
  <c r="E313" i="4"/>
  <c r="C730" i="4"/>
  <c r="C316" i="4"/>
  <c r="C142" i="4"/>
  <c r="C734" i="4"/>
  <c r="C320" i="4"/>
  <c r="C146" i="4"/>
  <c r="E735" i="4"/>
  <c r="E435" i="4"/>
  <c r="C738" i="4"/>
  <c r="C324" i="4"/>
  <c r="C150" i="4"/>
  <c r="C742" i="4"/>
  <c r="C328" i="4"/>
  <c r="C154" i="4"/>
  <c r="E743" i="4"/>
  <c r="E443" i="4"/>
  <c r="E329" i="4"/>
  <c r="C746" i="4"/>
  <c r="C332" i="4"/>
  <c r="C158" i="4"/>
  <c r="E747" i="4"/>
  <c r="E447" i="4"/>
  <c r="E333" i="4"/>
  <c r="C750" i="4"/>
  <c r="C336" i="4"/>
  <c r="C162" i="4"/>
  <c r="E751" i="4"/>
  <c r="E451" i="4"/>
  <c r="E337" i="4"/>
  <c r="C754" i="4"/>
  <c r="C340" i="4"/>
  <c r="C166" i="4"/>
  <c r="C758" i="4"/>
  <c r="C344" i="4"/>
  <c r="C170" i="4"/>
  <c r="D804" i="4"/>
  <c r="D504" i="4"/>
  <c r="X504" i="4" s="1"/>
  <c r="D390" i="4"/>
  <c r="Y390" i="4" s="1"/>
  <c r="O177" i="4"/>
  <c r="D811" i="4"/>
  <c r="D511" i="4"/>
  <c r="X511" i="4" s="1"/>
  <c r="D397" i="4"/>
  <c r="AA397" i="4" s="1"/>
  <c r="C814" i="4"/>
  <c r="C400" i="4"/>
  <c r="C184" i="4"/>
  <c r="E815" i="4"/>
  <c r="E515" i="4"/>
  <c r="E401" i="4"/>
  <c r="O191" i="4"/>
  <c r="D191" i="4"/>
  <c r="E825" i="4"/>
  <c r="E525" i="4"/>
  <c r="E411" i="4"/>
  <c r="D831" i="4"/>
  <c r="D531" i="4"/>
  <c r="Z531" i="4" s="1"/>
  <c r="D417" i="4"/>
  <c r="X417" i="4" s="1"/>
  <c r="C834" i="4"/>
  <c r="C420" i="4"/>
  <c r="C204" i="4"/>
  <c r="D210" i="4"/>
  <c r="J274" i="4"/>
  <c r="AC277" i="4"/>
  <c r="W288" i="4"/>
  <c r="AD305" i="4"/>
  <c r="W309" i="4"/>
  <c r="E804" i="4"/>
  <c r="E504" i="4"/>
  <c r="E390" i="4"/>
  <c r="V425" i="4"/>
  <c r="V500" i="4"/>
  <c r="V350" i="4"/>
  <c r="V275" i="4"/>
  <c r="D727" i="4"/>
  <c r="D427" i="4"/>
  <c r="Y427" i="4" s="1"/>
  <c r="D313" i="4"/>
  <c r="Y313" i="4" s="1"/>
  <c r="D755" i="4"/>
  <c r="D455" i="4"/>
  <c r="N455" i="4" s="1"/>
  <c r="D341" i="4"/>
  <c r="Y341" i="4" s="1"/>
  <c r="D808" i="4"/>
  <c r="D508" i="4"/>
  <c r="X508" i="4" s="1"/>
  <c r="D394" i="4"/>
  <c r="Y394" i="4" s="1"/>
  <c r="D815" i="4"/>
  <c r="D515" i="4"/>
  <c r="X515" i="4" s="1"/>
  <c r="D401" i="4"/>
  <c r="X401" i="4" s="1"/>
  <c r="E755" i="4"/>
  <c r="E455" i="4"/>
  <c r="E341" i="4"/>
  <c r="N424" i="4"/>
  <c r="N499" i="4"/>
  <c r="N274" i="4"/>
  <c r="N349" i="4"/>
  <c r="V499" i="4"/>
  <c r="V424" i="4"/>
  <c r="V274" i="4"/>
  <c r="V349" i="4"/>
  <c r="P500" i="4"/>
  <c r="P425" i="4"/>
  <c r="P350" i="4"/>
  <c r="P275" i="4"/>
  <c r="X500" i="4"/>
  <c r="X425" i="4"/>
  <c r="X350" i="4"/>
  <c r="X275" i="4"/>
  <c r="Z508" i="4"/>
  <c r="Z511" i="4"/>
  <c r="Z504" i="4"/>
  <c r="Z411" i="4"/>
  <c r="Z401" i="4"/>
  <c r="Z384" i="4"/>
  <c r="Z382" i="4"/>
  <c r="Z380" i="4"/>
  <c r="Z378" i="4"/>
  <c r="Z376" i="4"/>
  <c r="Z374" i="4"/>
  <c r="Z372" i="4"/>
  <c r="Z370" i="4"/>
  <c r="Z368" i="4"/>
  <c r="Z366" i="4"/>
  <c r="Z364" i="4"/>
  <c r="Z362" i="4"/>
  <c r="Z360" i="4"/>
  <c r="Z358" i="4"/>
  <c r="Z356" i="4"/>
  <c r="Z354" i="4"/>
  <c r="Z375" i="4"/>
  <c r="Z367" i="4"/>
  <c r="Z359" i="4"/>
  <c r="Z381" i="4"/>
  <c r="Z373" i="4"/>
  <c r="Z365" i="4"/>
  <c r="Z357" i="4"/>
  <c r="Z309" i="4"/>
  <c r="Z307" i="4"/>
  <c r="Z305" i="4"/>
  <c r="Z303" i="4"/>
  <c r="Z301" i="4"/>
  <c r="Z379" i="4"/>
  <c r="Z371" i="4"/>
  <c r="Z363" i="4"/>
  <c r="Z355" i="4"/>
  <c r="Z352" i="4"/>
  <c r="Z383" i="4"/>
  <c r="Z377" i="4"/>
  <c r="Z369" i="4"/>
  <c r="Z361" i="4"/>
  <c r="Z353" i="4"/>
  <c r="Z317" i="4"/>
  <c r="Z302" i="4"/>
  <c r="Z289" i="4"/>
  <c r="Z286" i="4"/>
  <c r="Z281" i="4"/>
  <c r="Z308" i="4"/>
  <c r="Z294" i="4"/>
  <c r="Z329" i="4"/>
  <c r="Z293" i="4"/>
  <c r="Z287" i="4"/>
  <c r="Z284" i="4"/>
  <c r="Z279" i="4"/>
  <c r="Z277" i="4"/>
  <c r="Z304" i="4"/>
  <c r="Z298" i="4"/>
  <c r="Z299" i="4"/>
  <c r="Z297" i="4"/>
  <c r="Z292" i="4"/>
  <c r="Z285" i="4"/>
  <c r="Z282" i="4"/>
  <c r="Z291" i="4"/>
  <c r="Z341" i="4"/>
  <c r="Z306" i="4"/>
  <c r="Z300" i="4"/>
  <c r="Z296" i="4"/>
  <c r="Z288" i="4"/>
  <c r="Z283" i="4"/>
  <c r="Z278" i="4"/>
  <c r="D730" i="4"/>
  <c r="D430" i="4"/>
  <c r="X430" i="4" s="1"/>
  <c r="D316" i="4"/>
  <c r="Z316" i="4" s="1"/>
  <c r="D734" i="4"/>
  <c r="D434" i="4"/>
  <c r="Y434" i="4" s="1"/>
  <c r="D738" i="4"/>
  <c r="D438" i="4"/>
  <c r="D324" i="4"/>
  <c r="X324" i="4" s="1"/>
  <c r="D742" i="4"/>
  <c r="D442" i="4"/>
  <c r="Z442" i="4" s="1"/>
  <c r="D328" i="4"/>
  <c r="AA328" i="4" s="1"/>
  <c r="D746" i="4"/>
  <c r="D446" i="4"/>
  <c r="T446" i="4" s="1"/>
  <c r="D332" i="4"/>
  <c r="Z332" i="4" s="1"/>
  <c r="D750" i="4"/>
  <c r="D450" i="4"/>
  <c r="X450" i="4" s="1"/>
  <c r="D336" i="4"/>
  <c r="P336" i="4" s="1"/>
  <c r="D754" i="4"/>
  <c r="D454" i="4"/>
  <c r="AA454" i="4" s="1"/>
  <c r="D340" i="4"/>
  <c r="X340" i="4" s="1"/>
  <c r="D758" i="4"/>
  <c r="D458" i="4"/>
  <c r="Z458" i="4" s="1"/>
  <c r="D344" i="4"/>
  <c r="AD344" i="4" s="1"/>
  <c r="O173" i="4"/>
  <c r="D807" i="4"/>
  <c r="D507" i="4"/>
  <c r="X507" i="4" s="1"/>
  <c r="D393" i="4"/>
  <c r="X393" i="4" s="1"/>
  <c r="C810" i="4"/>
  <c r="C396" i="4"/>
  <c r="C180" i="4"/>
  <c r="E811" i="4"/>
  <c r="E511" i="4"/>
  <c r="E397" i="4"/>
  <c r="C817" i="4"/>
  <c r="C403" i="4"/>
  <c r="C187" i="4"/>
  <c r="D821" i="4"/>
  <c r="D521" i="4"/>
  <c r="T521" i="4" s="1"/>
  <c r="D407" i="4"/>
  <c r="Y407" i="4" s="1"/>
  <c r="C824" i="4"/>
  <c r="C410" i="4"/>
  <c r="C194" i="4"/>
  <c r="O197" i="4"/>
  <c r="D197" i="4"/>
  <c r="E828" i="4"/>
  <c r="E528" i="4"/>
  <c r="E414" i="4"/>
  <c r="E831" i="4"/>
  <c r="E531" i="4"/>
  <c r="E417" i="4"/>
  <c r="R274" i="4"/>
  <c r="AC279" i="4"/>
  <c r="AA281" i="4"/>
  <c r="O286" i="4"/>
  <c r="W296" i="4"/>
  <c r="O372" i="4"/>
  <c r="I376" i="4"/>
  <c r="Y380" i="4"/>
  <c r="C804" i="4"/>
  <c r="C390" i="4"/>
  <c r="C174" i="4"/>
  <c r="O499" i="4"/>
  <c r="O424" i="4"/>
  <c r="O349" i="4"/>
  <c r="O274" i="4"/>
  <c r="W499" i="4"/>
  <c r="W424" i="4"/>
  <c r="W349" i="4"/>
  <c r="W274" i="4"/>
  <c r="AA511" i="4"/>
  <c r="AA508" i="4"/>
  <c r="AA455" i="4"/>
  <c r="AA525" i="4"/>
  <c r="AA521" i="4"/>
  <c r="AA384" i="4"/>
  <c r="AA382" i="4"/>
  <c r="AA458" i="4"/>
  <c r="AA417" i="4"/>
  <c r="AA427" i="4"/>
  <c r="AA438" i="4"/>
  <c r="AA390" i="4"/>
  <c r="AA378" i="4"/>
  <c r="AA370" i="4"/>
  <c r="AA362" i="4"/>
  <c r="AA354" i="4"/>
  <c r="AA381" i="4"/>
  <c r="AA373" i="4"/>
  <c r="AA365" i="4"/>
  <c r="AA357" i="4"/>
  <c r="AA376" i="4"/>
  <c r="AA368" i="4"/>
  <c r="AA360" i="4"/>
  <c r="AA344" i="4"/>
  <c r="AA340" i="4"/>
  <c r="AA332" i="4"/>
  <c r="AA401" i="4"/>
  <c r="AA379" i="4"/>
  <c r="AA371" i="4"/>
  <c r="AA363" i="4"/>
  <c r="AA355" i="4"/>
  <c r="AA374" i="4"/>
  <c r="AA366" i="4"/>
  <c r="AA358" i="4"/>
  <c r="AA352" i="4"/>
  <c r="AA407" i="4"/>
  <c r="AA383" i="4"/>
  <c r="AA377" i="4"/>
  <c r="AA369" i="4"/>
  <c r="AA361" i="4"/>
  <c r="AA353" i="4"/>
  <c r="AA380" i="4"/>
  <c r="AA372" i="4"/>
  <c r="AA364" i="4"/>
  <c r="AA356" i="4"/>
  <c r="AA329" i="4"/>
  <c r="AA317" i="4"/>
  <c r="AA367" i="4"/>
  <c r="AA316" i="4"/>
  <c r="AA308" i="4"/>
  <c r="AA305" i="4"/>
  <c r="AA294" i="4"/>
  <c r="AA375" i="4"/>
  <c r="AA293" i="4"/>
  <c r="AA287" i="4"/>
  <c r="AA284" i="4"/>
  <c r="AA279" i="4"/>
  <c r="AA277" i="4"/>
  <c r="AA304" i="4"/>
  <c r="AA301" i="4"/>
  <c r="AA298" i="4"/>
  <c r="AA307" i="4"/>
  <c r="AA299" i="4"/>
  <c r="AA297" i="4"/>
  <c r="AA292" i="4"/>
  <c r="AA285" i="4"/>
  <c r="AA282" i="4"/>
  <c r="AA291" i="4"/>
  <c r="AA306" i="4"/>
  <c r="AA303" i="4"/>
  <c r="AA300" i="4"/>
  <c r="AA296" i="4"/>
  <c r="AA288" i="4"/>
  <c r="AA283" i="4"/>
  <c r="AA278" i="4"/>
  <c r="AA309" i="4"/>
  <c r="AA295" i="4"/>
  <c r="AA290" i="4"/>
  <c r="AA280" i="4"/>
  <c r="E730" i="4"/>
  <c r="E430" i="4"/>
  <c r="E316" i="4"/>
  <c r="C733" i="4"/>
  <c r="C319" i="4"/>
  <c r="C145" i="4"/>
  <c r="C737" i="4"/>
  <c r="C323" i="4"/>
  <c r="C149" i="4"/>
  <c r="E738" i="4"/>
  <c r="E438" i="4"/>
  <c r="E324" i="4"/>
  <c r="C741" i="4"/>
  <c r="C327" i="4"/>
  <c r="C153" i="4"/>
  <c r="C745" i="4"/>
  <c r="C331" i="4"/>
  <c r="C157" i="4"/>
  <c r="E746" i="4"/>
  <c r="E446" i="4"/>
  <c r="E332" i="4"/>
  <c r="C749" i="4"/>
  <c r="C335" i="4"/>
  <c r="C161" i="4"/>
  <c r="C753" i="4"/>
  <c r="C339" i="4"/>
  <c r="C165" i="4"/>
  <c r="E754" i="4"/>
  <c r="E454" i="4"/>
  <c r="E340" i="4"/>
  <c r="C757" i="4"/>
  <c r="C343" i="4"/>
  <c r="C169" i="4"/>
  <c r="E758" i="4"/>
  <c r="E458" i="4"/>
  <c r="E344" i="4"/>
  <c r="D803" i="4"/>
  <c r="D503" i="4"/>
  <c r="T503" i="4" s="1"/>
  <c r="D389" i="4"/>
  <c r="T389" i="4" s="1"/>
  <c r="C806" i="4"/>
  <c r="C392" i="4"/>
  <c r="C176" i="4"/>
  <c r="E807" i="4"/>
  <c r="E507" i="4"/>
  <c r="E393" i="4"/>
  <c r="C813" i="4"/>
  <c r="C399" i="4"/>
  <c r="C183" i="4"/>
  <c r="E814" i="4"/>
  <c r="E514" i="4"/>
  <c r="E400" i="4"/>
  <c r="D817" i="4"/>
  <c r="D517" i="4"/>
  <c r="D403" i="4"/>
  <c r="E821" i="4"/>
  <c r="E521" i="4"/>
  <c r="E407" i="4"/>
  <c r="D827" i="4"/>
  <c r="D527" i="4"/>
  <c r="O527" i="4" s="1"/>
  <c r="D413" i="4"/>
  <c r="C830" i="4"/>
  <c r="C416" i="4"/>
  <c r="C200" i="4"/>
  <c r="O203" i="4"/>
  <c r="D203" i="4"/>
  <c r="E834" i="4"/>
  <c r="E534" i="4"/>
  <c r="E420" i="4"/>
  <c r="B649" i="4"/>
  <c r="B574" i="4"/>
  <c r="L206" i="4"/>
  <c r="Z274" i="4"/>
  <c r="I278" i="4"/>
  <c r="AA286" i="4"/>
  <c r="W291" i="4"/>
  <c r="O294" i="4"/>
  <c r="W306" i="4"/>
  <c r="W313" i="4"/>
  <c r="D747" i="4"/>
  <c r="D447" i="4"/>
  <c r="D333" i="4"/>
  <c r="AC333" i="4" s="1"/>
  <c r="E759" i="4"/>
  <c r="E459" i="4"/>
  <c r="E345" i="4"/>
  <c r="P499" i="4"/>
  <c r="P424" i="4"/>
  <c r="P349" i="4"/>
  <c r="P274" i="4"/>
  <c r="X499" i="4"/>
  <c r="X424" i="4"/>
  <c r="X349" i="4"/>
  <c r="X274" i="4"/>
  <c r="T511" i="4"/>
  <c r="T508" i="4"/>
  <c r="T417" i="4"/>
  <c r="T517" i="4"/>
  <c r="T504" i="4"/>
  <c r="T507" i="4"/>
  <c r="T458" i="4"/>
  <c r="T427" i="4"/>
  <c r="T455" i="4"/>
  <c r="T438" i="4"/>
  <c r="T447" i="4"/>
  <c r="T413" i="4"/>
  <c r="T407" i="4"/>
  <c r="T403" i="4"/>
  <c r="T401" i="4"/>
  <c r="T393" i="4"/>
  <c r="T394" i="4"/>
  <c r="T379" i="4"/>
  <c r="T371" i="4"/>
  <c r="T363" i="4"/>
  <c r="T355" i="4"/>
  <c r="T383" i="4"/>
  <c r="T374" i="4"/>
  <c r="T366" i="4"/>
  <c r="T358" i="4"/>
  <c r="T344" i="4"/>
  <c r="T340" i="4"/>
  <c r="T332" i="4"/>
  <c r="T328" i="4"/>
  <c r="T309" i="4"/>
  <c r="T307" i="4"/>
  <c r="T305" i="4"/>
  <c r="T303" i="4"/>
  <c r="T301" i="4"/>
  <c r="T299" i="4"/>
  <c r="T297" i="4"/>
  <c r="T295" i="4"/>
  <c r="T293" i="4"/>
  <c r="T291" i="4"/>
  <c r="T289" i="4"/>
  <c r="T287" i="4"/>
  <c r="T285" i="4"/>
  <c r="T283" i="4"/>
  <c r="T281" i="4"/>
  <c r="T377" i="4"/>
  <c r="T369" i="4"/>
  <c r="T361" i="4"/>
  <c r="T353" i="4"/>
  <c r="T382" i="4"/>
  <c r="T380" i="4"/>
  <c r="T372" i="4"/>
  <c r="T364" i="4"/>
  <c r="T356" i="4"/>
  <c r="T352" i="4"/>
  <c r="T375" i="4"/>
  <c r="T367" i="4"/>
  <c r="T359" i="4"/>
  <c r="T378" i="4"/>
  <c r="T370" i="4"/>
  <c r="T362" i="4"/>
  <c r="T354" i="4"/>
  <c r="T329" i="4"/>
  <c r="T317" i="4"/>
  <c r="T313" i="4"/>
  <c r="T308" i="4"/>
  <c r="T306" i="4"/>
  <c r="T304" i="4"/>
  <c r="T302" i="4"/>
  <c r="T300" i="4"/>
  <c r="T298" i="4"/>
  <c r="T296" i="4"/>
  <c r="T294" i="4"/>
  <c r="T292" i="4"/>
  <c r="T290" i="4"/>
  <c r="T381" i="4"/>
  <c r="T373" i="4"/>
  <c r="T365" i="4"/>
  <c r="T357" i="4"/>
  <c r="T384" i="4"/>
  <c r="T282" i="4"/>
  <c r="T279" i="4"/>
  <c r="T277" i="4"/>
  <c r="T288" i="4"/>
  <c r="T360" i="4"/>
  <c r="T286" i="4"/>
  <c r="T280" i="4"/>
  <c r="T278" i="4"/>
  <c r="T368" i="4"/>
  <c r="T376" i="4"/>
  <c r="T284" i="4"/>
  <c r="AB417" i="4"/>
  <c r="AB511" i="4"/>
  <c r="AB508" i="4"/>
  <c r="AB504" i="4"/>
  <c r="AB527" i="4"/>
  <c r="AB458" i="4"/>
  <c r="AB454" i="4"/>
  <c r="AB439" i="4"/>
  <c r="AB447" i="4"/>
  <c r="AB427" i="4"/>
  <c r="AB438" i="4"/>
  <c r="AB517" i="4"/>
  <c r="AB413" i="4"/>
  <c r="AB407" i="4"/>
  <c r="AB403" i="4"/>
  <c r="AB401" i="4"/>
  <c r="AB393" i="4"/>
  <c r="AB389" i="4"/>
  <c r="AB381" i="4"/>
  <c r="AB373" i="4"/>
  <c r="AB365" i="4"/>
  <c r="AB357" i="4"/>
  <c r="AB376" i="4"/>
  <c r="AB368" i="4"/>
  <c r="AB360" i="4"/>
  <c r="AB344" i="4"/>
  <c r="AB340" i="4"/>
  <c r="AB332" i="4"/>
  <c r="AB324" i="4"/>
  <c r="AB316" i="4"/>
  <c r="AB309" i="4"/>
  <c r="AB307" i="4"/>
  <c r="AB305" i="4"/>
  <c r="AB303" i="4"/>
  <c r="AB301" i="4"/>
  <c r="AB299" i="4"/>
  <c r="AB297" i="4"/>
  <c r="AB295" i="4"/>
  <c r="AB293" i="4"/>
  <c r="AB291" i="4"/>
  <c r="AB289" i="4"/>
  <c r="AB287" i="4"/>
  <c r="AB285" i="4"/>
  <c r="AB283" i="4"/>
  <c r="AB281" i="4"/>
  <c r="AB384" i="4"/>
  <c r="AB379" i="4"/>
  <c r="AB371" i="4"/>
  <c r="AB363" i="4"/>
  <c r="AB355" i="4"/>
  <c r="AB374" i="4"/>
  <c r="AB366" i="4"/>
  <c r="AB358" i="4"/>
  <c r="AB352" i="4"/>
  <c r="AB383" i="4"/>
  <c r="AB377" i="4"/>
  <c r="AB369" i="4"/>
  <c r="AB361" i="4"/>
  <c r="AB353" i="4"/>
  <c r="AB394" i="4"/>
  <c r="AB380" i="4"/>
  <c r="AB372" i="4"/>
  <c r="AB364" i="4"/>
  <c r="AB356" i="4"/>
  <c r="AB329" i="4"/>
  <c r="AB319" i="4"/>
  <c r="AB317" i="4"/>
  <c r="AB308" i="4"/>
  <c r="AB306" i="4"/>
  <c r="AB304" i="4"/>
  <c r="AB302" i="4"/>
  <c r="AB300" i="4"/>
  <c r="AB298" i="4"/>
  <c r="AB296" i="4"/>
  <c r="AB294" i="4"/>
  <c r="AB292" i="4"/>
  <c r="AB290" i="4"/>
  <c r="AB382" i="4"/>
  <c r="AB375" i="4"/>
  <c r="AB367" i="4"/>
  <c r="AB359" i="4"/>
  <c r="AB284" i="4"/>
  <c r="AB279" i="4"/>
  <c r="AB277" i="4"/>
  <c r="AB282" i="4"/>
  <c r="AB288" i="4"/>
  <c r="AB278" i="4"/>
  <c r="AB362" i="4"/>
  <c r="AB354" i="4"/>
  <c r="AB280" i="4"/>
  <c r="AB370" i="4"/>
  <c r="AB286" i="4"/>
  <c r="D729" i="4"/>
  <c r="D429" i="4"/>
  <c r="AB429" i="4" s="1"/>
  <c r="D315" i="4"/>
  <c r="T315" i="4" s="1"/>
  <c r="D733" i="4"/>
  <c r="D433" i="4"/>
  <c r="AD433" i="4" s="1"/>
  <c r="D319" i="4"/>
  <c r="D737" i="4"/>
  <c r="D437" i="4"/>
  <c r="M437" i="4" s="1"/>
  <c r="D323" i="4"/>
  <c r="D741" i="4"/>
  <c r="D441" i="4"/>
  <c r="O441" i="4" s="1"/>
  <c r="D327" i="4"/>
  <c r="AB327" i="4" s="1"/>
  <c r="D745" i="4"/>
  <c r="D445" i="4"/>
  <c r="D331" i="4"/>
  <c r="O331" i="4" s="1"/>
  <c r="D749" i="4"/>
  <c r="D449" i="4"/>
  <c r="T449" i="4" s="1"/>
  <c r="D335" i="4"/>
  <c r="AB335" i="4" s="1"/>
  <c r="D753" i="4"/>
  <c r="D453" i="4"/>
  <c r="V453" i="4" s="1"/>
  <c r="D339" i="4"/>
  <c r="O339" i="4" s="1"/>
  <c r="D757" i="4"/>
  <c r="D457" i="4"/>
  <c r="D343" i="4"/>
  <c r="C802" i="4"/>
  <c r="C388" i="4"/>
  <c r="C172" i="4"/>
  <c r="E803" i="4"/>
  <c r="E503" i="4"/>
  <c r="E389" i="4"/>
  <c r="C809" i="4"/>
  <c r="C395" i="4"/>
  <c r="C179" i="4"/>
  <c r="E810" i="4"/>
  <c r="E510" i="4"/>
  <c r="E396" i="4"/>
  <c r="D813" i="4"/>
  <c r="D513" i="4"/>
  <c r="M513" i="4" s="1"/>
  <c r="D399" i="4"/>
  <c r="E817" i="4"/>
  <c r="E517" i="4"/>
  <c r="E403" i="4"/>
  <c r="C820" i="4"/>
  <c r="C406" i="4"/>
  <c r="C190" i="4"/>
  <c r="O193" i="4"/>
  <c r="D193" i="4"/>
  <c r="E827" i="4"/>
  <c r="E527" i="4"/>
  <c r="E413" i="4"/>
  <c r="D833" i="4"/>
  <c r="D533" i="4"/>
  <c r="T533" i="4" s="1"/>
  <c r="D419" i="4"/>
  <c r="T419" i="4" s="1"/>
  <c r="B499" i="4"/>
  <c r="B424" i="4"/>
  <c r="I101" i="4"/>
  <c r="M206" i="4"/>
  <c r="I124" i="4"/>
  <c r="I280" i="4"/>
  <c r="AC284" i="4"/>
  <c r="I297" i="4"/>
  <c r="V303" i="4"/>
  <c r="AA359" i="4"/>
  <c r="D739" i="4"/>
  <c r="D439" i="4"/>
  <c r="T439" i="4" s="1"/>
  <c r="D325" i="4"/>
  <c r="T325" i="4" s="1"/>
  <c r="D751" i="4"/>
  <c r="D451" i="4"/>
  <c r="T451" i="4" s="1"/>
  <c r="D337" i="4"/>
  <c r="V337" i="4" s="1"/>
  <c r="O181" i="4"/>
  <c r="D181" i="4"/>
  <c r="C818" i="4"/>
  <c r="C404" i="4"/>
  <c r="C188" i="4"/>
  <c r="E731" i="4"/>
  <c r="E431" i="4"/>
  <c r="E317" i="4"/>
  <c r="I499" i="4"/>
  <c r="I424" i="4"/>
  <c r="I349" i="4"/>
  <c r="I274" i="4"/>
  <c r="Q499" i="4"/>
  <c r="Q424" i="4"/>
  <c r="Q349" i="4"/>
  <c r="Q274" i="4"/>
  <c r="Y499" i="4"/>
  <c r="Y424" i="4"/>
  <c r="Y349" i="4"/>
  <c r="Y274" i="4"/>
  <c r="K500" i="4"/>
  <c r="K425" i="4"/>
  <c r="K350" i="4"/>
  <c r="K275" i="4"/>
  <c r="S500" i="4"/>
  <c r="S425" i="4"/>
  <c r="S350" i="4"/>
  <c r="S275" i="4"/>
  <c r="AA500" i="4"/>
  <c r="AA425" i="4"/>
  <c r="AA350" i="4"/>
  <c r="AA275" i="4"/>
  <c r="M521" i="4"/>
  <c r="M517" i="4"/>
  <c r="M515" i="4"/>
  <c r="M511" i="4"/>
  <c r="M457" i="4"/>
  <c r="M447" i="4"/>
  <c r="M445" i="4"/>
  <c r="M441" i="4"/>
  <c r="M439" i="4"/>
  <c r="M427" i="4"/>
  <c r="M508" i="4"/>
  <c r="M458" i="4"/>
  <c r="M454" i="4"/>
  <c r="M450" i="4"/>
  <c r="M448" i="4"/>
  <c r="M394" i="4"/>
  <c r="M413" i="4"/>
  <c r="M407" i="4"/>
  <c r="M403" i="4"/>
  <c r="M401" i="4"/>
  <c r="M393" i="4"/>
  <c r="M389" i="4"/>
  <c r="M384" i="4"/>
  <c r="M382" i="4"/>
  <c r="M380" i="4"/>
  <c r="M378" i="4"/>
  <c r="M376" i="4"/>
  <c r="M374" i="4"/>
  <c r="M372" i="4"/>
  <c r="M370" i="4"/>
  <c r="M368" i="4"/>
  <c r="M366" i="4"/>
  <c r="M364" i="4"/>
  <c r="M362" i="4"/>
  <c r="M360" i="4"/>
  <c r="M358" i="4"/>
  <c r="M356" i="4"/>
  <c r="M354" i="4"/>
  <c r="M438" i="4"/>
  <c r="M344" i="4"/>
  <c r="M340" i="4"/>
  <c r="M332" i="4"/>
  <c r="M324" i="4"/>
  <c r="M316" i="4"/>
  <c r="M309" i="4"/>
  <c r="M307" i="4"/>
  <c r="M305" i="4"/>
  <c r="M303" i="4"/>
  <c r="M301" i="4"/>
  <c r="M299" i="4"/>
  <c r="M297" i="4"/>
  <c r="M295" i="4"/>
  <c r="M293" i="4"/>
  <c r="M291" i="4"/>
  <c r="M289" i="4"/>
  <c r="M287" i="4"/>
  <c r="M285" i="4"/>
  <c r="M283" i="4"/>
  <c r="M281" i="4"/>
  <c r="M375" i="4"/>
  <c r="M367" i="4"/>
  <c r="M359" i="4"/>
  <c r="M352" i="4"/>
  <c r="M381" i="4"/>
  <c r="M373" i="4"/>
  <c r="M365" i="4"/>
  <c r="M357" i="4"/>
  <c r="M343" i="4"/>
  <c r="M335" i="4"/>
  <c r="M333" i="4"/>
  <c r="M329" i="4"/>
  <c r="M323" i="4"/>
  <c r="M319" i="4"/>
  <c r="M317" i="4"/>
  <c r="M308" i="4"/>
  <c r="M306" i="4"/>
  <c r="M304" i="4"/>
  <c r="M302" i="4"/>
  <c r="M300" i="4"/>
  <c r="M417" i="4"/>
  <c r="M383" i="4"/>
  <c r="M379" i="4"/>
  <c r="M371" i="4"/>
  <c r="M363" i="4"/>
  <c r="M355" i="4"/>
  <c r="M294" i="4"/>
  <c r="M286" i="4"/>
  <c r="M361" i="4"/>
  <c r="M353" i="4"/>
  <c r="M369" i="4"/>
  <c r="M298" i="4"/>
  <c r="M284" i="4"/>
  <c r="M280" i="4"/>
  <c r="M278" i="4"/>
  <c r="M377" i="4"/>
  <c r="M292" i="4"/>
  <c r="M282" i="4"/>
  <c r="M296" i="4"/>
  <c r="U525" i="4"/>
  <c r="U521" i="4"/>
  <c r="U517" i="4"/>
  <c r="U515" i="4"/>
  <c r="U511" i="4"/>
  <c r="U457" i="4"/>
  <c r="U455" i="4"/>
  <c r="U451" i="4"/>
  <c r="U449" i="4"/>
  <c r="U447" i="4"/>
  <c r="U445" i="4"/>
  <c r="U439" i="4"/>
  <c r="U437" i="4"/>
  <c r="U429" i="4"/>
  <c r="U427" i="4"/>
  <c r="U504" i="4"/>
  <c r="U458" i="4"/>
  <c r="U454" i="4"/>
  <c r="U417" i="4"/>
  <c r="U438" i="4"/>
  <c r="U394" i="4"/>
  <c r="U508" i="4"/>
  <c r="U413" i="4"/>
  <c r="U407" i="4"/>
  <c r="U403" i="4"/>
  <c r="U401" i="4"/>
  <c r="U399" i="4"/>
  <c r="U393" i="4"/>
  <c r="U389" i="4"/>
  <c r="U384" i="4"/>
  <c r="U382" i="4"/>
  <c r="U380" i="4"/>
  <c r="U378" i="4"/>
  <c r="U376" i="4"/>
  <c r="U374" i="4"/>
  <c r="U372" i="4"/>
  <c r="U370" i="4"/>
  <c r="U368" i="4"/>
  <c r="U366" i="4"/>
  <c r="U364" i="4"/>
  <c r="U362" i="4"/>
  <c r="U360" i="4"/>
  <c r="U358" i="4"/>
  <c r="U356" i="4"/>
  <c r="U354" i="4"/>
  <c r="U383" i="4"/>
  <c r="U344" i="4"/>
  <c r="U340" i="4"/>
  <c r="U332" i="4"/>
  <c r="U328" i="4"/>
  <c r="U316" i="4"/>
  <c r="U309" i="4"/>
  <c r="U307" i="4"/>
  <c r="U305" i="4"/>
  <c r="U303" i="4"/>
  <c r="U301" i="4"/>
  <c r="U299" i="4"/>
  <c r="U297" i="4"/>
  <c r="U295" i="4"/>
  <c r="U293" i="4"/>
  <c r="U291" i="4"/>
  <c r="U289" i="4"/>
  <c r="U287" i="4"/>
  <c r="U285" i="4"/>
  <c r="U283" i="4"/>
  <c r="U281" i="4"/>
  <c r="U377" i="4"/>
  <c r="U369" i="4"/>
  <c r="U361" i="4"/>
  <c r="U353" i="4"/>
  <c r="U352" i="4"/>
  <c r="U375" i="4"/>
  <c r="U367" i="4"/>
  <c r="U359" i="4"/>
  <c r="U343" i="4"/>
  <c r="U329" i="4"/>
  <c r="U327" i="4"/>
  <c r="U323" i="4"/>
  <c r="U319" i="4"/>
  <c r="U317" i="4"/>
  <c r="U313" i="4"/>
  <c r="U308" i="4"/>
  <c r="U306" i="4"/>
  <c r="U304" i="4"/>
  <c r="U302" i="4"/>
  <c r="U300" i="4"/>
  <c r="U381" i="4"/>
  <c r="U373" i="4"/>
  <c r="U365" i="4"/>
  <c r="U357" i="4"/>
  <c r="U363" i="4"/>
  <c r="U355" i="4"/>
  <c r="U296" i="4"/>
  <c r="U288" i="4"/>
  <c r="U371" i="4"/>
  <c r="U290" i="4"/>
  <c r="U379" i="4"/>
  <c r="U286" i="4"/>
  <c r="U280" i="4"/>
  <c r="U278" i="4"/>
  <c r="U294" i="4"/>
  <c r="U284" i="4"/>
  <c r="U298" i="4"/>
  <c r="AC525" i="4"/>
  <c r="AC521" i="4"/>
  <c r="AC517" i="4"/>
  <c r="AC511" i="4"/>
  <c r="AC508" i="4"/>
  <c r="AC457" i="4"/>
  <c r="AC455" i="4"/>
  <c r="AC451" i="4"/>
  <c r="AC449" i="4"/>
  <c r="AC447" i="4"/>
  <c r="AC445" i="4"/>
  <c r="AC439" i="4"/>
  <c r="AC437" i="4"/>
  <c r="AC429" i="4"/>
  <c r="AC427" i="4"/>
  <c r="AC504" i="4"/>
  <c r="AC458" i="4"/>
  <c r="AC454" i="4"/>
  <c r="AC503" i="4"/>
  <c r="AC417" i="4"/>
  <c r="AC394" i="4"/>
  <c r="AC438" i="4"/>
  <c r="AC413" i="4"/>
  <c r="AC407" i="4"/>
  <c r="AC403" i="4"/>
  <c r="AC401" i="4"/>
  <c r="AC399" i="4"/>
  <c r="AC397" i="4"/>
  <c r="AC393" i="4"/>
  <c r="AC389" i="4"/>
  <c r="AC384" i="4"/>
  <c r="AC382" i="4"/>
  <c r="AC380" i="4"/>
  <c r="AC378" i="4"/>
  <c r="AC376" i="4"/>
  <c r="AC374" i="4"/>
  <c r="AC372" i="4"/>
  <c r="AC370" i="4"/>
  <c r="AC368" i="4"/>
  <c r="AC366" i="4"/>
  <c r="AC364" i="4"/>
  <c r="AC362" i="4"/>
  <c r="AC360" i="4"/>
  <c r="AC358" i="4"/>
  <c r="AC356" i="4"/>
  <c r="AC354" i="4"/>
  <c r="AC344" i="4"/>
  <c r="AC340" i="4"/>
  <c r="AC336" i="4"/>
  <c r="AC332" i="4"/>
  <c r="AC328" i="4"/>
  <c r="AC316" i="4"/>
  <c r="AC309" i="4"/>
  <c r="AC307" i="4"/>
  <c r="AC305" i="4"/>
  <c r="AC303" i="4"/>
  <c r="AC301" i="4"/>
  <c r="AC299" i="4"/>
  <c r="AC297" i="4"/>
  <c r="AC295" i="4"/>
  <c r="AC293" i="4"/>
  <c r="AC291" i="4"/>
  <c r="AC289" i="4"/>
  <c r="AC287" i="4"/>
  <c r="AC285" i="4"/>
  <c r="AC283" i="4"/>
  <c r="AC281" i="4"/>
  <c r="AC379" i="4"/>
  <c r="AC371" i="4"/>
  <c r="AC363" i="4"/>
  <c r="AC355" i="4"/>
  <c r="AC352" i="4"/>
  <c r="AC383" i="4"/>
  <c r="AC377" i="4"/>
  <c r="AC369" i="4"/>
  <c r="AC361" i="4"/>
  <c r="AC353" i="4"/>
  <c r="AC343" i="4"/>
  <c r="AC341" i="4"/>
  <c r="AC329" i="4"/>
  <c r="AC325" i="4"/>
  <c r="AC323" i="4"/>
  <c r="AC319" i="4"/>
  <c r="AC317" i="4"/>
  <c r="AC315" i="4"/>
  <c r="AC308" i="4"/>
  <c r="AC306" i="4"/>
  <c r="AC304" i="4"/>
  <c r="AC302" i="4"/>
  <c r="AC300" i="4"/>
  <c r="AC375" i="4"/>
  <c r="AC367" i="4"/>
  <c r="AC359" i="4"/>
  <c r="AC357" i="4"/>
  <c r="AC365" i="4"/>
  <c r="AC298" i="4"/>
  <c r="AC282" i="4"/>
  <c r="AC373" i="4"/>
  <c r="AC292" i="4"/>
  <c r="AC381" i="4"/>
  <c r="AC288" i="4"/>
  <c r="AC278" i="4"/>
  <c r="AC296" i="4"/>
  <c r="AC280" i="4"/>
  <c r="AC290" i="4"/>
  <c r="AC286" i="4"/>
  <c r="C728" i="4"/>
  <c r="C314" i="4"/>
  <c r="C140" i="4"/>
  <c r="E729" i="4"/>
  <c r="E429" i="4"/>
  <c r="E315" i="4"/>
  <c r="C732" i="4"/>
  <c r="C318" i="4"/>
  <c r="C144" i="4"/>
  <c r="E733" i="4"/>
  <c r="E433" i="4"/>
  <c r="E319" i="4"/>
  <c r="E737" i="4"/>
  <c r="E437" i="4"/>
  <c r="E323" i="4"/>
  <c r="C740" i="4"/>
  <c r="C326" i="4"/>
  <c r="C152" i="4"/>
  <c r="E741" i="4"/>
  <c r="E441" i="4"/>
  <c r="E327" i="4"/>
  <c r="C744" i="4"/>
  <c r="C330" i="4"/>
  <c r="C156" i="4"/>
  <c r="E745" i="4"/>
  <c r="E445" i="4"/>
  <c r="E331" i="4"/>
  <c r="C748" i="4"/>
  <c r="C334" i="4"/>
  <c r="C160" i="4"/>
  <c r="E749" i="4"/>
  <c r="E449" i="4"/>
  <c r="E335" i="4"/>
  <c r="C752" i="4"/>
  <c r="C338" i="4"/>
  <c r="C164" i="4"/>
  <c r="E753" i="4"/>
  <c r="E453" i="4"/>
  <c r="E339" i="4"/>
  <c r="C756" i="4"/>
  <c r="C342" i="4"/>
  <c r="C168" i="4"/>
  <c r="E757" i="4"/>
  <c r="E457" i="4"/>
  <c r="E343" i="4"/>
  <c r="C805" i="4"/>
  <c r="C391" i="4"/>
  <c r="C175" i="4"/>
  <c r="E806" i="4"/>
  <c r="E506" i="4"/>
  <c r="E392" i="4"/>
  <c r="D809" i="4"/>
  <c r="D509" i="4"/>
  <c r="M509" i="4" s="1"/>
  <c r="D395" i="4"/>
  <c r="O395" i="4" s="1"/>
  <c r="E813" i="4"/>
  <c r="E513" i="4"/>
  <c r="E399" i="4"/>
  <c r="C816" i="4"/>
  <c r="C402" i="4"/>
  <c r="C186" i="4"/>
  <c r="D823" i="4"/>
  <c r="D523" i="4"/>
  <c r="O523" i="4" s="1"/>
  <c r="D409" i="4"/>
  <c r="AB409" i="4" s="1"/>
  <c r="C826" i="4"/>
  <c r="C412" i="4"/>
  <c r="C196" i="4"/>
  <c r="O199" i="4"/>
  <c r="D199" i="4"/>
  <c r="E833" i="4"/>
  <c r="E533" i="4"/>
  <c r="E419" i="4"/>
  <c r="Y278" i="4"/>
  <c r="U282" i="4"/>
  <c r="I287" i="4"/>
  <c r="AA289" i="4"/>
  <c r="O307" i="4"/>
  <c r="AB378" i="4"/>
  <c r="L424" i="4"/>
  <c r="L499" i="4"/>
  <c r="L349" i="4"/>
  <c r="L274" i="4"/>
  <c r="AB424" i="4"/>
  <c r="AB499" i="4"/>
  <c r="AB349" i="4"/>
  <c r="AB274" i="4"/>
  <c r="P521" i="4"/>
  <c r="P517" i="4"/>
  <c r="P507" i="4"/>
  <c r="P508" i="4"/>
  <c r="P503" i="4"/>
  <c r="P511" i="4"/>
  <c r="P457" i="4"/>
  <c r="P455" i="4"/>
  <c r="P451" i="4"/>
  <c r="P449" i="4"/>
  <c r="P447" i="4"/>
  <c r="P445" i="4"/>
  <c r="P443" i="4"/>
  <c r="P439" i="4"/>
  <c r="P504" i="4"/>
  <c r="P454" i="4"/>
  <c r="P437" i="4"/>
  <c r="P413" i="4"/>
  <c r="P409" i="4"/>
  <c r="P407" i="4"/>
  <c r="P403" i="4"/>
  <c r="P401" i="4"/>
  <c r="P399" i="4"/>
  <c r="P458" i="4"/>
  <c r="P438" i="4"/>
  <c r="P427" i="4"/>
  <c r="P417" i="4"/>
  <c r="P394" i="4"/>
  <c r="P378" i="4"/>
  <c r="P370" i="4"/>
  <c r="P362" i="4"/>
  <c r="P354" i="4"/>
  <c r="P384" i="4"/>
  <c r="P381" i="4"/>
  <c r="P373" i="4"/>
  <c r="P365" i="4"/>
  <c r="P357" i="4"/>
  <c r="P343" i="4"/>
  <c r="P335" i="4"/>
  <c r="P333" i="4"/>
  <c r="P329" i="4"/>
  <c r="P323" i="4"/>
  <c r="P319" i="4"/>
  <c r="P317" i="4"/>
  <c r="P315" i="4"/>
  <c r="P313" i="4"/>
  <c r="P308" i="4"/>
  <c r="P306" i="4"/>
  <c r="P304" i="4"/>
  <c r="P302" i="4"/>
  <c r="P300" i="4"/>
  <c r="P298" i="4"/>
  <c r="P296" i="4"/>
  <c r="P294" i="4"/>
  <c r="P292" i="4"/>
  <c r="P290" i="4"/>
  <c r="P288" i="4"/>
  <c r="P286" i="4"/>
  <c r="P284" i="4"/>
  <c r="P282" i="4"/>
  <c r="P389" i="4"/>
  <c r="P376" i="4"/>
  <c r="P368" i="4"/>
  <c r="P360" i="4"/>
  <c r="P379" i="4"/>
  <c r="P371" i="4"/>
  <c r="P363" i="4"/>
  <c r="P355" i="4"/>
  <c r="P393" i="4"/>
  <c r="P383" i="4"/>
  <c r="P374" i="4"/>
  <c r="P366" i="4"/>
  <c r="P358" i="4"/>
  <c r="P382" i="4"/>
  <c r="P377" i="4"/>
  <c r="P369" i="4"/>
  <c r="P361" i="4"/>
  <c r="P353" i="4"/>
  <c r="P344" i="4"/>
  <c r="P340" i="4"/>
  <c r="P332" i="4"/>
  <c r="P328" i="4"/>
  <c r="P324" i="4"/>
  <c r="P316" i="4"/>
  <c r="P309" i="4"/>
  <c r="P307" i="4"/>
  <c r="P305" i="4"/>
  <c r="P303" i="4"/>
  <c r="P301" i="4"/>
  <c r="P299" i="4"/>
  <c r="P297" i="4"/>
  <c r="P295" i="4"/>
  <c r="P293" i="4"/>
  <c r="P291" i="4"/>
  <c r="P380" i="4"/>
  <c r="P372" i="4"/>
  <c r="P364" i="4"/>
  <c r="P356" i="4"/>
  <c r="P359" i="4"/>
  <c r="P289" i="4"/>
  <c r="P281" i="4"/>
  <c r="P280" i="4"/>
  <c r="P278" i="4"/>
  <c r="P367" i="4"/>
  <c r="P375" i="4"/>
  <c r="P287" i="4"/>
  <c r="P285" i="4"/>
  <c r="P279" i="4"/>
  <c r="P277" i="4"/>
  <c r="P352" i="4"/>
  <c r="P283" i="4"/>
  <c r="U277" i="4"/>
  <c r="J499" i="4"/>
  <c r="J424" i="4"/>
  <c r="J349" i="4"/>
  <c r="R499" i="4"/>
  <c r="R424" i="4"/>
  <c r="R349" i="4"/>
  <c r="Z499" i="4"/>
  <c r="Z424" i="4"/>
  <c r="Z349" i="4"/>
  <c r="N527" i="4"/>
  <c r="N521" i="4"/>
  <c r="N517" i="4"/>
  <c r="N515" i="4"/>
  <c r="N511" i="4"/>
  <c r="N509" i="4"/>
  <c r="N457" i="4"/>
  <c r="N449" i="4"/>
  <c r="N447" i="4"/>
  <c r="N445" i="4"/>
  <c r="N443" i="4"/>
  <c r="N441" i="4"/>
  <c r="N439" i="4"/>
  <c r="N437" i="4"/>
  <c r="N429" i="4"/>
  <c r="N427" i="4"/>
  <c r="N504" i="4"/>
  <c r="N508" i="4"/>
  <c r="N458" i="4"/>
  <c r="N454" i="4"/>
  <c r="N446" i="4"/>
  <c r="N503" i="4"/>
  <c r="N394" i="4"/>
  <c r="N390" i="4"/>
  <c r="N383" i="4"/>
  <c r="N381" i="4"/>
  <c r="N379" i="4"/>
  <c r="N377" i="4"/>
  <c r="N375" i="4"/>
  <c r="N373" i="4"/>
  <c r="N371" i="4"/>
  <c r="N369" i="4"/>
  <c r="N367" i="4"/>
  <c r="N365" i="4"/>
  <c r="N363" i="4"/>
  <c r="N361" i="4"/>
  <c r="N359" i="4"/>
  <c r="N357" i="4"/>
  <c r="N355" i="4"/>
  <c r="N353" i="4"/>
  <c r="N434" i="4"/>
  <c r="N413" i="4"/>
  <c r="N407" i="4"/>
  <c r="N403" i="4"/>
  <c r="N401" i="4"/>
  <c r="N399" i="4"/>
  <c r="N397" i="4"/>
  <c r="N393" i="4"/>
  <c r="N438" i="4"/>
  <c r="N417" i="4"/>
  <c r="N380" i="4"/>
  <c r="N372" i="4"/>
  <c r="N364" i="4"/>
  <c r="N356" i="4"/>
  <c r="N352" i="4"/>
  <c r="N378" i="4"/>
  <c r="N370" i="4"/>
  <c r="N362" i="4"/>
  <c r="N354" i="4"/>
  <c r="N384" i="4"/>
  <c r="N343" i="4"/>
  <c r="N335" i="4"/>
  <c r="N329" i="4"/>
  <c r="N325" i="4"/>
  <c r="N323" i="4"/>
  <c r="N319" i="4"/>
  <c r="N317" i="4"/>
  <c r="N313" i="4"/>
  <c r="N308" i="4"/>
  <c r="N306" i="4"/>
  <c r="N304" i="4"/>
  <c r="N302" i="4"/>
  <c r="N389" i="4"/>
  <c r="N376" i="4"/>
  <c r="N368" i="4"/>
  <c r="N360" i="4"/>
  <c r="N374" i="4"/>
  <c r="N366" i="4"/>
  <c r="N358" i="4"/>
  <c r="N382" i="4"/>
  <c r="N307" i="4"/>
  <c r="N294" i="4"/>
  <c r="N286" i="4"/>
  <c r="N283" i="4"/>
  <c r="N344" i="4"/>
  <c r="N328" i="4"/>
  <c r="N303" i="4"/>
  <c r="N299" i="4"/>
  <c r="N298" i="4"/>
  <c r="N293" i="4"/>
  <c r="N289" i="4"/>
  <c r="N284" i="4"/>
  <c r="N281" i="4"/>
  <c r="N280" i="4"/>
  <c r="N278" i="4"/>
  <c r="N334" i="4"/>
  <c r="N316" i="4"/>
  <c r="N309" i="4"/>
  <c r="N292" i="4"/>
  <c r="N300" i="4"/>
  <c r="N297" i="4"/>
  <c r="N287" i="4"/>
  <c r="N282" i="4"/>
  <c r="N340" i="4"/>
  <c r="N332" i="4"/>
  <c r="N305" i="4"/>
  <c r="N296" i="4"/>
  <c r="N291" i="4"/>
  <c r="N290" i="4"/>
  <c r="N288" i="4"/>
  <c r="N285" i="4"/>
  <c r="N279" i="4"/>
  <c r="N277" i="4"/>
  <c r="V523" i="4"/>
  <c r="V521" i="4"/>
  <c r="V517" i="4"/>
  <c r="V515" i="4"/>
  <c r="V511" i="4"/>
  <c r="V509" i="4"/>
  <c r="V457" i="4"/>
  <c r="V455" i="4"/>
  <c r="V451" i="4"/>
  <c r="V449" i="4"/>
  <c r="V447" i="4"/>
  <c r="V445" i="4"/>
  <c r="V443" i="4"/>
  <c r="V439" i="4"/>
  <c r="V437" i="4"/>
  <c r="V431" i="4"/>
  <c r="V429" i="4"/>
  <c r="V427" i="4"/>
  <c r="V458" i="4"/>
  <c r="V454" i="4"/>
  <c r="V450" i="4"/>
  <c r="V448" i="4"/>
  <c r="V503" i="4"/>
  <c r="V508" i="4"/>
  <c r="V438" i="4"/>
  <c r="V402" i="4"/>
  <c r="V394" i="4"/>
  <c r="V390" i="4"/>
  <c r="V383" i="4"/>
  <c r="V381" i="4"/>
  <c r="V379" i="4"/>
  <c r="V377" i="4"/>
  <c r="V375" i="4"/>
  <c r="V373" i="4"/>
  <c r="V371" i="4"/>
  <c r="V369" i="4"/>
  <c r="V367" i="4"/>
  <c r="V365" i="4"/>
  <c r="V363" i="4"/>
  <c r="V361" i="4"/>
  <c r="V359" i="4"/>
  <c r="V357" i="4"/>
  <c r="V355" i="4"/>
  <c r="V353" i="4"/>
  <c r="V434" i="4"/>
  <c r="V413" i="4"/>
  <c r="V407" i="4"/>
  <c r="V403" i="4"/>
  <c r="V401" i="4"/>
  <c r="V399" i="4"/>
  <c r="V397" i="4"/>
  <c r="V393" i="4"/>
  <c r="V389" i="4"/>
  <c r="V374" i="4"/>
  <c r="V366" i="4"/>
  <c r="V358" i="4"/>
  <c r="V352" i="4"/>
  <c r="V382" i="4"/>
  <c r="V380" i="4"/>
  <c r="V372" i="4"/>
  <c r="V364" i="4"/>
  <c r="V356" i="4"/>
  <c r="V343" i="4"/>
  <c r="V341" i="4"/>
  <c r="V339" i="4"/>
  <c r="V335" i="4"/>
  <c r="V329" i="4"/>
  <c r="V323" i="4"/>
  <c r="V319" i="4"/>
  <c r="V317" i="4"/>
  <c r="V315" i="4"/>
  <c r="V313" i="4"/>
  <c r="V308" i="4"/>
  <c r="V306" i="4"/>
  <c r="V304" i="4"/>
  <c r="V302" i="4"/>
  <c r="V417" i="4"/>
  <c r="V378" i="4"/>
  <c r="V370" i="4"/>
  <c r="V362" i="4"/>
  <c r="V354" i="4"/>
  <c r="V384" i="4"/>
  <c r="V376" i="4"/>
  <c r="V368" i="4"/>
  <c r="V360" i="4"/>
  <c r="V344" i="4"/>
  <c r="V336" i="4"/>
  <c r="V328" i="4"/>
  <c r="V309" i="4"/>
  <c r="V300" i="4"/>
  <c r="V296" i="4"/>
  <c r="V291" i="4"/>
  <c r="V288" i="4"/>
  <c r="V285" i="4"/>
  <c r="V316" i="4"/>
  <c r="V290" i="4"/>
  <c r="V305" i="4"/>
  <c r="V295" i="4"/>
  <c r="V286" i="4"/>
  <c r="V283" i="4"/>
  <c r="V280" i="4"/>
  <c r="V278" i="4"/>
  <c r="V294" i="4"/>
  <c r="V340" i="4"/>
  <c r="V332" i="4"/>
  <c r="V301" i="4"/>
  <c r="V289" i="4"/>
  <c r="V284" i="4"/>
  <c r="V281" i="4"/>
  <c r="V307" i="4"/>
  <c r="V298" i="4"/>
  <c r="V293" i="4"/>
  <c r="V299" i="4"/>
  <c r="V292" i="4"/>
  <c r="V287" i="4"/>
  <c r="V282" i="4"/>
  <c r="V279" i="4"/>
  <c r="V277" i="4"/>
  <c r="AD525" i="4"/>
  <c r="AD521" i="4"/>
  <c r="AD517" i="4"/>
  <c r="AD515" i="4"/>
  <c r="AD511" i="4"/>
  <c r="AD509" i="4"/>
  <c r="AD508" i="4"/>
  <c r="AD457" i="4"/>
  <c r="AD449" i="4"/>
  <c r="AD447" i="4"/>
  <c r="AD445" i="4"/>
  <c r="AD443" i="4"/>
  <c r="AD441" i="4"/>
  <c r="AD439" i="4"/>
  <c r="AD437" i="4"/>
  <c r="AD429" i="4"/>
  <c r="AD427" i="4"/>
  <c r="AD504" i="4"/>
  <c r="AD458" i="4"/>
  <c r="AD454" i="4"/>
  <c r="AD446" i="4"/>
  <c r="AD503" i="4"/>
  <c r="AD417" i="4"/>
  <c r="AD396" i="4"/>
  <c r="AD394" i="4"/>
  <c r="AD383" i="4"/>
  <c r="AD381" i="4"/>
  <c r="AD379" i="4"/>
  <c r="AD377" i="4"/>
  <c r="AD375" i="4"/>
  <c r="AD373" i="4"/>
  <c r="AD371" i="4"/>
  <c r="AD369" i="4"/>
  <c r="AD367" i="4"/>
  <c r="AD365" i="4"/>
  <c r="AD363" i="4"/>
  <c r="AD361" i="4"/>
  <c r="AD359" i="4"/>
  <c r="AD357" i="4"/>
  <c r="AD355" i="4"/>
  <c r="AD353" i="4"/>
  <c r="AD438" i="4"/>
  <c r="AD413" i="4"/>
  <c r="AD409" i="4"/>
  <c r="AD407" i="4"/>
  <c r="AD403" i="4"/>
  <c r="AD401" i="4"/>
  <c r="AD399" i="4"/>
  <c r="AD397" i="4"/>
  <c r="AD393" i="4"/>
  <c r="AD391" i="4"/>
  <c r="AD434" i="4"/>
  <c r="AD376" i="4"/>
  <c r="AD368" i="4"/>
  <c r="AD360" i="4"/>
  <c r="AD384" i="4"/>
  <c r="AD352" i="4"/>
  <c r="AD374" i="4"/>
  <c r="AD366" i="4"/>
  <c r="AD358" i="4"/>
  <c r="AD343" i="4"/>
  <c r="AD335" i="4"/>
  <c r="AD329" i="4"/>
  <c r="AD325" i="4"/>
  <c r="AD323" i="4"/>
  <c r="AD319" i="4"/>
  <c r="AD317" i="4"/>
  <c r="AD313" i="4"/>
  <c r="AD308" i="4"/>
  <c r="AD306" i="4"/>
  <c r="AD304" i="4"/>
  <c r="AD302" i="4"/>
  <c r="AD389" i="4"/>
  <c r="AD380" i="4"/>
  <c r="AD372" i="4"/>
  <c r="AD364" i="4"/>
  <c r="AD356" i="4"/>
  <c r="AD382" i="4"/>
  <c r="AD378" i="4"/>
  <c r="AD370" i="4"/>
  <c r="AD362" i="4"/>
  <c r="AD354" i="4"/>
  <c r="AD298" i="4"/>
  <c r="AD293" i="4"/>
  <c r="AD287" i="4"/>
  <c r="AD282" i="4"/>
  <c r="AD334" i="4"/>
  <c r="AD301" i="4"/>
  <c r="AD292" i="4"/>
  <c r="AD307" i="4"/>
  <c r="AD299" i="4"/>
  <c r="AD297" i="4"/>
  <c r="AD288" i="4"/>
  <c r="AD285" i="4"/>
  <c r="AD278" i="4"/>
  <c r="AD340" i="4"/>
  <c r="AD332" i="4"/>
  <c r="AD296" i="4"/>
  <c r="AD291" i="4"/>
  <c r="AD280" i="4"/>
  <c r="AD303" i="4"/>
  <c r="AD300" i="4"/>
  <c r="AD290" i="4"/>
  <c r="AD286" i="4"/>
  <c r="AD283" i="4"/>
  <c r="AD309" i="4"/>
  <c r="AD295" i="4"/>
  <c r="AD294" i="4"/>
  <c r="AD289" i="4"/>
  <c r="AD284" i="4"/>
  <c r="AD281" i="4"/>
  <c r="AD279" i="4"/>
  <c r="AD277" i="4"/>
  <c r="D728" i="4"/>
  <c r="D428" i="4"/>
  <c r="T428" i="4" s="1"/>
  <c r="D314" i="4"/>
  <c r="V314" i="4" s="1"/>
  <c r="D732" i="4"/>
  <c r="D432" i="4"/>
  <c r="N432" i="4" s="1"/>
  <c r="D318" i="4"/>
  <c r="AD318" i="4" s="1"/>
  <c r="D736" i="4"/>
  <c r="D436" i="4"/>
  <c r="V436" i="4" s="1"/>
  <c r="D322" i="4"/>
  <c r="D740" i="4"/>
  <c r="D440" i="4"/>
  <c r="D326" i="4"/>
  <c r="N326" i="4" s="1"/>
  <c r="D744" i="4"/>
  <c r="D444" i="4"/>
  <c r="O444" i="4" s="1"/>
  <c r="D330" i="4"/>
  <c r="T330" i="4" s="1"/>
  <c r="D752" i="4"/>
  <c r="D452" i="4"/>
  <c r="AC452" i="4" s="1"/>
  <c r="D338" i="4"/>
  <c r="W338" i="4" s="1"/>
  <c r="D756" i="4"/>
  <c r="D456" i="4"/>
  <c r="T456" i="4" s="1"/>
  <c r="D342" i="4"/>
  <c r="U342" i="4" s="1"/>
  <c r="C759" i="4"/>
  <c r="C345" i="4"/>
  <c r="C171" i="4"/>
  <c r="E802" i="4"/>
  <c r="E502" i="4"/>
  <c r="E388" i="4"/>
  <c r="D805" i="4"/>
  <c r="D505" i="4"/>
  <c r="O505" i="4" s="1"/>
  <c r="D391" i="4"/>
  <c r="M391" i="4" s="1"/>
  <c r="E809" i="4"/>
  <c r="E509" i="4"/>
  <c r="E395" i="4"/>
  <c r="C812" i="4"/>
  <c r="C398" i="4"/>
  <c r="C182" i="4"/>
  <c r="D816" i="4"/>
  <c r="D516" i="4"/>
  <c r="V516" i="4" s="1"/>
  <c r="D402" i="4"/>
  <c r="N402" i="4" s="1"/>
  <c r="O189" i="4"/>
  <c r="D189" i="4"/>
  <c r="E820" i="4"/>
  <c r="E520" i="4"/>
  <c r="E406" i="4"/>
  <c r="E823" i="4"/>
  <c r="E523" i="4"/>
  <c r="E409" i="4"/>
  <c r="D829" i="4"/>
  <c r="D529" i="4"/>
  <c r="M529" i="4" s="1"/>
  <c r="D415" i="4"/>
  <c r="W415" i="4" s="1"/>
  <c r="C832" i="4"/>
  <c r="C418" i="4"/>
  <c r="C202" i="4"/>
  <c r="Z280" i="4"/>
  <c r="U292" i="4"/>
  <c r="N295" i="4"/>
  <c r="O304" i="4"/>
  <c r="D320" i="4"/>
  <c r="O320" i="4" s="1"/>
  <c r="N324" i="4"/>
  <c r="AD336" i="4"/>
  <c r="Y382" i="4"/>
  <c r="T424" i="4"/>
  <c r="T499" i="4"/>
  <c r="T349" i="4"/>
  <c r="T274" i="4"/>
  <c r="D735" i="4"/>
  <c r="D435" i="4"/>
  <c r="U435" i="4" s="1"/>
  <c r="D321" i="4"/>
  <c r="W321" i="4" s="1"/>
  <c r="O201" i="4"/>
  <c r="D201" i="4"/>
  <c r="E812" i="4"/>
  <c r="E512" i="4"/>
  <c r="E398" i="4"/>
  <c r="K424" i="4"/>
  <c r="K499" i="4"/>
  <c r="K349" i="4"/>
  <c r="K274" i="4"/>
  <c r="S424" i="4"/>
  <c r="S499" i="4"/>
  <c r="S349" i="4"/>
  <c r="S274" i="4"/>
  <c r="AA424" i="4"/>
  <c r="AA499" i="4"/>
  <c r="AA349" i="4"/>
  <c r="AA274" i="4"/>
  <c r="M500" i="4"/>
  <c r="M425" i="4"/>
  <c r="M350" i="4"/>
  <c r="U500" i="4"/>
  <c r="U425" i="4"/>
  <c r="U350" i="4"/>
  <c r="O525" i="4"/>
  <c r="O515" i="4"/>
  <c r="O521" i="4"/>
  <c r="O513" i="4"/>
  <c r="O508" i="4"/>
  <c r="O458" i="4"/>
  <c r="O454" i="4"/>
  <c r="O517" i="4"/>
  <c r="O503" i="4"/>
  <c r="O511" i="4"/>
  <c r="O533" i="4"/>
  <c r="O529" i="4"/>
  <c r="O383" i="4"/>
  <c r="O509" i="4"/>
  <c r="O434" i="4"/>
  <c r="O455" i="4"/>
  <c r="O449" i="4"/>
  <c r="O445" i="4"/>
  <c r="O439" i="4"/>
  <c r="O457" i="4"/>
  <c r="O437" i="4"/>
  <c r="O432" i="4"/>
  <c r="O429" i="4"/>
  <c r="O413" i="4"/>
  <c r="O409" i="4"/>
  <c r="O407" i="4"/>
  <c r="O446" i="4"/>
  <c r="O451" i="4"/>
  <c r="O448" i="4"/>
  <c r="O438" i="4"/>
  <c r="O427" i="4"/>
  <c r="O417" i="4"/>
  <c r="O443" i="4"/>
  <c r="O428" i="4"/>
  <c r="O403" i="4"/>
  <c r="O375" i="4"/>
  <c r="O367" i="4"/>
  <c r="O359" i="4"/>
  <c r="O352" i="4"/>
  <c r="O396" i="4"/>
  <c r="O378" i="4"/>
  <c r="O370" i="4"/>
  <c r="O362" i="4"/>
  <c r="O354" i="4"/>
  <c r="O397" i="4"/>
  <c r="O394" i="4"/>
  <c r="O391" i="4"/>
  <c r="O384" i="4"/>
  <c r="O381" i="4"/>
  <c r="O373" i="4"/>
  <c r="O365" i="4"/>
  <c r="O357" i="4"/>
  <c r="O343" i="4"/>
  <c r="O335" i="4"/>
  <c r="O329" i="4"/>
  <c r="O389" i="4"/>
  <c r="O376" i="4"/>
  <c r="O368" i="4"/>
  <c r="O360" i="4"/>
  <c r="O399" i="4"/>
  <c r="O379" i="4"/>
  <c r="O371" i="4"/>
  <c r="O363" i="4"/>
  <c r="O355" i="4"/>
  <c r="O447" i="4"/>
  <c r="O393" i="4"/>
  <c r="O390" i="4"/>
  <c r="O374" i="4"/>
  <c r="O366" i="4"/>
  <c r="O358" i="4"/>
  <c r="O401" i="4"/>
  <c r="O382" i="4"/>
  <c r="O377" i="4"/>
  <c r="O369" i="4"/>
  <c r="O361" i="4"/>
  <c r="O353" i="4"/>
  <c r="O344" i="4"/>
  <c r="O342" i="4"/>
  <c r="O340" i="4"/>
  <c r="O332" i="4"/>
  <c r="O328" i="4"/>
  <c r="O316" i="4"/>
  <c r="O380" i="4"/>
  <c r="O313" i="4"/>
  <c r="O303" i="4"/>
  <c r="O299" i="4"/>
  <c r="O298" i="4"/>
  <c r="O293" i="4"/>
  <c r="O289" i="4"/>
  <c r="O284" i="4"/>
  <c r="O281" i="4"/>
  <c r="O280" i="4"/>
  <c r="O278" i="4"/>
  <c r="O315" i="4"/>
  <c r="O309" i="4"/>
  <c r="O306" i="4"/>
  <c r="O292" i="4"/>
  <c r="O317" i="4"/>
  <c r="O300" i="4"/>
  <c r="O297" i="4"/>
  <c r="O287" i="4"/>
  <c r="O282" i="4"/>
  <c r="O319" i="4"/>
  <c r="O305" i="4"/>
  <c r="O302" i="4"/>
  <c r="O296" i="4"/>
  <c r="O291" i="4"/>
  <c r="O308" i="4"/>
  <c r="O290" i="4"/>
  <c r="O288" i="4"/>
  <c r="O285" i="4"/>
  <c r="O279" i="4"/>
  <c r="O277" i="4"/>
  <c r="O364" i="4"/>
  <c r="O356" i="4"/>
  <c r="O323" i="4"/>
  <c r="O301" i="4"/>
  <c r="O295" i="4"/>
  <c r="W517" i="4"/>
  <c r="W509" i="4"/>
  <c r="W523" i="4"/>
  <c r="W529" i="4"/>
  <c r="W526" i="4"/>
  <c r="W458" i="4"/>
  <c r="W454" i="4"/>
  <c r="W516" i="4"/>
  <c r="W515" i="4"/>
  <c r="W503" i="4"/>
  <c r="W525" i="4"/>
  <c r="W513" i="4"/>
  <c r="W508" i="4"/>
  <c r="W511" i="4"/>
  <c r="W452" i="4"/>
  <c r="W446" i="4"/>
  <c r="W442" i="4"/>
  <c r="W383" i="4"/>
  <c r="W457" i="4"/>
  <c r="W443" i="4"/>
  <c r="W434" i="4"/>
  <c r="W431" i="4"/>
  <c r="W413" i="4"/>
  <c r="W409" i="4"/>
  <c r="W407" i="4"/>
  <c r="W447" i="4"/>
  <c r="W521" i="4"/>
  <c r="W450" i="4"/>
  <c r="W439" i="4"/>
  <c r="W437" i="4"/>
  <c r="W432" i="4"/>
  <c r="W429" i="4"/>
  <c r="W445" i="4"/>
  <c r="W441" i="4"/>
  <c r="W417" i="4"/>
  <c r="W453" i="4"/>
  <c r="W397" i="4"/>
  <c r="W377" i="4"/>
  <c r="W369" i="4"/>
  <c r="W361" i="4"/>
  <c r="W353" i="4"/>
  <c r="W352" i="4"/>
  <c r="W449" i="4"/>
  <c r="W382" i="4"/>
  <c r="W380" i="4"/>
  <c r="W372" i="4"/>
  <c r="W364" i="4"/>
  <c r="W356" i="4"/>
  <c r="W399" i="4"/>
  <c r="W393" i="4"/>
  <c r="W375" i="4"/>
  <c r="W367" i="4"/>
  <c r="W359" i="4"/>
  <c r="W343" i="4"/>
  <c r="W341" i="4"/>
  <c r="W339" i="4"/>
  <c r="W335" i="4"/>
  <c r="W329" i="4"/>
  <c r="W378" i="4"/>
  <c r="W370" i="4"/>
  <c r="W362" i="4"/>
  <c r="W354" i="4"/>
  <c r="W427" i="4"/>
  <c r="W401" i="4"/>
  <c r="W381" i="4"/>
  <c r="W373" i="4"/>
  <c r="W365" i="4"/>
  <c r="W357" i="4"/>
  <c r="W384" i="4"/>
  <c r="W376" i="4"/>
  <c r="W368" i="4"/>
  <c r="W360" i="4"/>
  <c r="W403" i="4"/>
  <c r="W379" i="4"/>
  <c r="W371" i="4"/>
  <c r="W363" i="4"/>
  <c r="W355" i="4"/>
  <c r="W344" i="4"/>
  <c r="W340" i="4"/>
  <c r="W332" i="4"/>
  <c r="W330" i="4"/>
  <c r="W328" i="4"/>
  <c r="W324" i="4"/>
  <c r="W322" i="4"/>
  <c r="W316" i="4"/>
  <c r="W290" i="4"/>
  <c r="W389" i="4"/>
  <c r="W317" i="4"/>
  <c r="W305" i="4"/>
  <c r="W302" i="4"/>
  <c r="W295" i="4"/>
  <c r="W286" i="4"/>
  <c r="W283" i="4"/>
  <c r="W280" i="4"/>
  <c r="W278" i="4"/>
  <c r="W319" i="4"/>
  <c r="W308" i="4"/>
  <c r="W294" i="4"/>
  <c r="W391" i="4"/>
  <c r="W301" i="4"/>
  <c r="W289" i="4"/>
  <c r="W284" i="4"/>
  <c r="W281" i="4"/>
  <c r="W358" i="4"/>
  <c r="W323" i="4"/>
  <c r="W307" i="4"/>
  <c r="W304" i="4"/>
  <c r="W298" i="4"/>
  <c r="W293" i="4"/>
  <c r="W438" i="4"/>
  <c r="W394" i="4"/>
  <c r="W366" i="4"/>
  <c r="W325" i="4"/>
  <c r="W299" i="4"/>
  <c r="W292" i="4"/>
  <c r="W287" i="4"/>
  <c r="W282" i="4"/>
  <c r="W279" i="4"/>
  <c r="W277" i="4"/>
  <c r="W374" i="4"/>
  <c r="W303" i="4"/>
  <c r="W297" i="4"/>
  <c r="E728" i="4"/>
  <c r="E428" i="4"/>
  <c r="E314" i="4"/>
  <c r="C731" i="4"/>
  <c r="C317" i="4"/>
  <c r="C143" i="4"/>
  <c r="E732" i="4"/>
  <c r="E432" i="4"/>
  <c r="E318" i="4"/>
  <c r="C735" i="4"/>
  <c r="C321" i="4"/>
  <c r="C147" i="4"/>
  <c r="E736" i="4"/>
  <c r="E436" i="4"/>
  <c r="E322" i="4"/>
  <c r="C739" i="4"/>
  <c r="C325" i="4"/>
  <c r="C151" i="4"/>
  <c r="E740" i="4"/>
  <c r="E440" i="4"/>
  <c r="E326" i="4"/>
  <c r="C743" i="4"/>
  <c r="C329" i="4"/>
  <c r="C155" i="4"/>
  <c r="E744" i="4"/>
  <c r="E444" i="4"/>
  <c r="E330" i="4"/>
  <c r="C747" i="4"/>
  <c r="C333" i="4"/>
  <c r="C159" i="4"/>
  <c r="E748" i="4"/>
  <c r="E448" i="4"/>
  <c r="E334" i="4"/>
  <c r="C751" i="4"/>
  <c r="C337" i="4"/>
  <c r="C163" i="4"/>
  <c r="C755" i="4"/>
  <c r="C341" i="4"/>
  <c r="C167" i="4"/>
  <c r="E756" i="4"/>
  <c r="E456" i="4"/>
  <c r="E342" i="4"/>
  <c r="D759" i="4"/>
  <c r="D459" i="4"/>
  <c r="T459" i="4" s="1"/>
  <c r="D345" i="4"/>
  <c r="O345" i="4" s="1"/>
  <c r="E805" i="4"/>
  <c r="E505" i="4"/>
  <c r="E391" i="4"/>
  <c r="C808" i="4"/>
  <c r="C394" i="4"/>
  <c r="C178" i="4"/>
  <c r="D812" i="4"/>
  <c r="D512" i="4"/>
  <c r="M512" i="4" s="1"/>
  <c r="D398" i="4"/>
  <c r="AD398" i="4" s="1"/>
  <c r="O185" i="4"/>
  <c r="D185" i="4"/>
  <c r="D819" i="4"/>
  <c r="D519" i="4"/>
  <c r="U519" i="4" s="1"/>
  <c r="D405" i="4"/>
  <c r="W405" i="4" s="1"/>
  <c r="C822" i="4"/>
  <c r="C408" i="4"/>
  <c r="C192" i="4"/>
  <c r="C825" i="4"/>
  <c r="C411" i="4"/>
  <c r="C195" i="4"/>
  <c r="E829" i="4"/>
  <c r="E529" i="4"/>
  <c r="E415" i="4"/>
  <c r="M277" i="4"/>
  <c r="O283" i="4"/>
  <c r="W285" i="4"/>
  <c r="M290" i="4"/>
  <c r="Z295" i="4"/>
  <c r="N301" i="4"/>
  <c r="Z315" i="4"/>
  <c r="AD328" i="4"/>
  <c r="D802" i="4"/>
  <c r="D502" i="4"/>
  <c r="W502" i="4" s="1"/>
  <c r="D388" i="4"/>
  <c r="D806" i="4"/>
  <c r="D506" i="4"/>
  <c r="V506" i="4" s="1"/>
  <c r="D392" i="4"/>
  <c r="D810" i="4"/>
  <c r="D510" i="4"/>
  <c r="V510" i="4" s="1"/>
  <c r="D396" i="4"/>
  <c r="W396" i="4" s="1"/>
  <c r="D814" i="4"/>
  <c r="D514" i="4"/>
  <c r="W514" i="4" s="1"/>
  <c r="D400" i="4"/>
  <c r="W400" i="4" s="1"/>
  <c r="D818" i="4"/>
  <c r="D518" i="4"/>
  <c r="AB518" i="4" s="1"/>
  <c r="D404" i="4"/>
  <c r="W404" i="4" s="1"/>
  <c r="D822" i="4"/>
  <c r="D522" i="4"/>
  <c r="V522" i="4" s="1"/>
  <c r="D408" i="4"/>
  <c r="O408" i="4" s="1"/>
  <c r="D826" i="4"/>
  <c r="D526" i="4"/>
  <c r="AD526" i="4" s="1"/>
  <c r="D412" i="4"/>
  <c r="AD412" i="4" s="1"/>
  <c r="D830" i="4"/>
  <c r="D530" i="4"/>
  <c r="W530" i="4" s="1"/>
  <c r="D416" i="4"/>
  <c r="AD416" i="4" s="1"/>
  <c r="D834" i="4"/>
  <c r="D534" i="4"/>
  <c r="O534" i="4" s="1"/>
  <c r="D420" i="4"/>
  <c r="O420" i="4" s="1"/>
  <c r="E818" i="4"/>
  <c r="E518" i="4"/>
  <c r="E404" i="4"/>
  <c r="C821" i="4"/>
  <c r="C407" i="4"/>
  <c r="E822" i="4"/>
  <c r="E522" i="4"/>
  <c r="E408" i="4"/>
  <c r="E826" i="4"/>
  <c r="E526" i="4"/>
  <c r="E412" i="4"/>
  <c r="C829" i="4"/>
  <c r="C415" i="4"/>
  <c r="E830" i="4"/>
  <c r="E530" i="4"/>
  <c r="E416" i="4"/>
  <c r="C833" i="4"/>
  <c r="C419" i="4"/>
  <c r="C112" i="4"/>
  <c r="P124" i="4"/>
  <c r="N206" i="4"/>
  <c r="D820" i="4"/>
  <c r="D520" i="4"/>
  <c r="D406" i="4"/>
  <c r="D824" i="4"/>
  <c r="D524" i="4"/>
  <c r="O524" i="4" s="1"/>
  <c r="D410" i="4"/>
  <c r="O410" i="4" s="1"/>
  <c r="D828" i="4"/>
  <c r="D528" i="4"/>
  <c r="U528" i="4" s="1"/>
  <c r="D414" i="4"/>
  <c r="AB414" i="4" s="1"/>
  <c r="D832" i="4"/>
  <c r="D532" i="4"/>
  <c r="AD532" i="4" s="1"/>
  <c r="D418" i="4"/>
  <c r="O418" i="4" s="1"/>
  <c r="C803" i="4"/>
  <c r="C389" i="4"/>
  <c r="C807" i="4"/>
  <c r="C393" i="4"/>
  <c r="E808" i="4"/>
  <c r="E508" i="4"/>
  <c r="E394" i="4"/>
  <c r="C811" i="4"/>
  <c r="C397" i="4"/>
  <c r="C815" i="4"/>
  <c r="C401" i="4"/>
  <c r="E816" i="4"/>
  <c r="E516" i="4"/>
  <c r="E402" i="4"/>
  <c r="C819" i="4"/>
  <c r="C405" i="4"/>
  <c r="C823" i="4"/>
  <c r="C409" i="4"/>
  <c r="E824" i="4"/>
  <c r="E524" i="4"/>
  <c r="E410" i="4"/>
  <c r="C827" i="4"/>
  <c r="C413" i="4"/>
  <c r="C831" i="4"/>
  <c r="C417" i="4"/>
  <c r="E832" i="4"/>
  <c r="E532" i="4"/>
  <c r="E418" i="4"/>
  <c r="P101" i="4"/>
  <c r="G137" i="4"/>
  <c r="B274" i="4"/>
  <c r="D649" i="4"/>
  <c r="D574" i="4"/>
  <c r="E649" i="4"/>
  <c r="E574" i="4"/>
  <c r="G649" i="4"/>
  <c r="G574" i="4"/>
  <c r="K725" i="4"/>
  <c r="K800" i="4" s="1"/>
  <c r="J725" i="4"/>
  <c r="J800" i="4" s="1"/>
  <c r="G800" i="4"/>
  <c r="O725" i="4"/>
  <c r="O800" i="4" s="1"/>
  <c r="P725" i="4"/>
  <c r="P800" i="4" s="1"/>
  <c r="M725" i="4"/>
  <c r="M800" i="4" s="1"/>
  <c r="I725" i="4"/>
  <c r="I800" i="4" s="1"/>
  <c r="Q725" i="4"/>
  <c r="Q800" i="4" s="1"/>
  <c r="V433" i="4" l="1"/>
  <c r="AC411" i="4"/>
  <c r="U336" i="4"/>
  <c r="U527" i="4"/>
  <c r="M336" i="4"/>
  <c r="AB390" i="4"/>
  <c r="Y448" i="4"/>
  <c r="W315" i="4"/>
  <c r="W448" i="4"/>
  <c r="W455" i="4"/>
  <c r="O321" i="4"/>
  <c r="O336" i="4"/>
  <c r="O433" i="4"/>
  <c r="O341" i="4"/>
  <c r="O442" i="4"/>
  <c r="O514" i="4"/>
  <c r="AD333" i="4"/>
  <c r="AD442" i="4"/>
  <c r="AD507" i="4"/>
  <c r="AD531" i="4"/>
  <c r="V330" i="4"/>
  <c r="V430" i="4"/>
  <c r="V525" i="4"/>
  <c r="N336" i="4"/>
  <c r="N430" i="4"/>
  <c r="N442" i="4"/>
  <c r="P341" i="4"/>
  <c r="P431" i="4"/>
  <c r="P525" i="4"/>
  <c r="AC531" i="4"/>
  <c r="U333" i="4"/>
  <c r="U442" i="4"/>
  <c r="U531" i="4"/>
  <c r="AB333" i="4"/>
  <c r="AB455" i="4"/>
  <c r="AB336" i="4"/>
  <c r="AB448" i="4"/>
  <c r="AB525" i="4"/>
  <c r="T442" i="4"/>
  <c r="T527" i="4"/>
  <c r="AA336" i="4"/>
  <c r="AA507" i="4"/>
  <c r="Z455" i="4"/>
  <c r="O416" i="4"/>
  <c r="U430" i="4"/>
  <c r="AB531" i="4"/>
  <c r="O334" i="4"/>
  <c r="N533" i="4"/>
  <c r="AC419" i="4"/>
  <c r="AC527" i="4"/>
  <c r="AB411" i="4"/>
  <c r="AB442" i="4"/>
  <c r="W416" i="4"/>
  <c r="W334" i="4"/>
  <c r="W419" i="4"/>
  <c r="W451" i="4"/>
  <c r="W533" i="4"/>
  <c r="O338" i="4"/>
  <c r="O507" i="4"/>
  <c r="AD430" i="4"/>
  <c r="AD533" i="4"/>
  <c r="V441" i="4"/>
  <c r="V507" i="4"/>
  <c r="V527" i="4"/>
  <c r="N333" i="4"/>
  <c r="N411" i="4"/>
  <c r="P450" i="4"/>
  <c r="P448" i="4"/>
  <c r="P441" i="4"/>
  <c r="P532" i="4"/>
  <c r="P527" i="4"/>
  <c r="AC324" i="4"/>
  <c r="AC442" i="4"/>
  <c r="AC448" i="4"/>
  <c r="AC533" i="4"/>
  <c r="U339" i="4"/>
  <c r="U411" i="4"/>
  <c r="U507" i="4"/>
  <c r="U533" i="4"/>
  <c r="M339" i="4"/>
  <c r="M451" i="4"/>
  <c r="M525" i="4"/>
  <c r="AB341" i="4"/>
  <c r="AB450" i="4"/>
  <c r="T333" i="4"/>
  <c r="T437" i="4"/>
  <c r="T448" i="4"/>
  <c r="AA430" i="4"/>
  <c r="AA448" i="4"/>
  <c r="AA503" i="4"/>
  <c r="N531" i="4"/>
  <c r="O419" i="4"/>
  <c r="O431" i="4"/>
  <c r="AD411" i="4"/>
  <c r="AD527" i="4"/>
  <c r="W336" i="4"/>
  <c r="W333" i="4"/>
  <c r="W390" i="4"/>
  <c r="W428" i="4"/>
  <c r="W531" i="4"/>
  <c r="W504" i="4"/>
  <c r="O314" i="4"/>
  <c r="O430" i="4"/>
  <c r="AD324" i="4"/>
  <c r="AD315" i="4"/>
  <c r="AD337" i="4"/>
  <c r="AD448" i="4"/>
  <c r="AD431" i="4"/>
  <c r="V333" i="4"/>
  <c r="V419" i="4"/>
  <c r="V411" i="4"/>
  <c r="V504" i="4"/>
  <c r="V531" i="4"/>
  <c r="N419" i="4"/>
  <c r="N448" i="4"/>
  <c r="N431" i="4"/>
  <c r="P334" i="4"/>
  <c r="P411" i="4"/>
  <c r="P531" i="4"/>
  <c r="AC430" i="4"/>
  <c r="AC450" i="4"/>
  <c r="AC441" i="4"/>
  <c r="AC507" i="4"/>
  <c r="U315" i="4"/>
  <c r="U341" i="4"/>
  <c r="U448" i="4"/>
  <c r="M315" i="4"/>
  <c r="M341" i="4"/>
  <c r="M442" i="4"/>
  <c r="M504" i="4"/>
  <c r="M455" i="4"/>
  <c r="M527" i="4"/>
  <c r="AB430" i="4"/>
  <c r="T341" i="4"/>
  <c r="T450" i="4"/>
  <c r="Z336" i="4"/>
  <c r="Z448" i="4"/>
  <c r="AD518" i="4"/>
  <c r="P339" i="4"/>
  <c r="P430" i="4"/>
  <c r="T336" i="4"/>
  <c r="AA442" i="4"/>
  <c r="W327" i="4"/>
  <c r="W320" i="4"/>
  <c r="W410" i="4"/>
  <c r="W414" i="4"/>
  <c r="W411" i="4"/>
  <c r="W527" i="4"/>
  <c r="O435" i="4"/>
  <c r="O450" i="4"/>
  <c r="O531" i="4"/>
  <c r="AD339" i="4"/>
  <c r="AD390" i="4"/>
  <c r="AD450" i="4"/>
  <c r="AD451" i="4"/>
  <c r="V334" i="4"/>
  <c r="V432" i="4"/>
  <c r="V533" i="4"/>
  <c r="N315" i="4"/>
  <c r="N341" i="4"/>
  <c r="N450" i="4"/>
  <c r="N435" i="4"/>
  <c r="N451" i="4"/>
  <c r="P327" i="4"/>
  <c r="P390" i="4"/>
  <c r="P419" i="4"/>
  <c r="P533" i="4"/>
  <c r="U419" i="4"/>
  <c r="U450" i="4"/>
  <c r="M419" i="4"/>
  <c r="M390" i="4"/>
  <c r="M531" i="4"/>
  <c r="T531" i="4"/>
  <c r="AA341" i="4"/>
  <c r="AA531" i="4"/>
  <c r="Z340" i="4"/>
  <c r="Z390" i="4"/>
  <c r="X407" i="4"/>
  <c r="O337" i="4"/>
  <c r="N507" i="4"/>
  <c r="AD314" i="4"/>
  <c r="W337" i="4"/>
  <c r="W430" i="4"/>
  <c r="W507" i="4"/>
  <c r="W532" i="4"/>
  <c r="O324" i="4"/>
  <c r="O333" i="4"/>
  <c r="O411" i="4"/>
  <c r="O526" i="4"/>
  <c r="O504" i="4"/>
  <c r="AD419" i="4"/>
  <c r="AD341" i="4"/>
  <c r="AD452" i="4"/>
  <c r="AD455" i="4"/>
  <c r="V324" i="4"/>
  <c r="V320" i="4"/>
  <c r="V442" i="4"/>
  <c r="N525" i="4"/>
  <c r="P442" i="4"/>
  <c r="AC334" i="4"/>
  <c r="AC390" i="4"/>
  <c r="U324" i="4"/>
  <c r="U390" i="4"/>
  <c r="M430" i="4"/>
  <c r="M431" i="4"/>
  <c r="M507" i="4"/>
  <c r="M533" i="4"/>
  <c r="AB315" i="4"/>
  <c r="AB507" i="4"/>
  <c r="T390" i="4"/>
  <c r="T324" i="4"/>
  <c r="T430" i="4"/>
  <c r="AA324" i="4"/>
  <c r="AA450" i="4"/>
  <c r="AA504" i="4"/>
  <c r="Z427" i="4"/>
  <c r="N505" i="4"/>
  <c r="AC518" i="4"/>
  <c r="U326" i="4"/>
  <c r="M326" i="4"/>
  <c r="T318" i="4"/>
  <c r="W318" i="4"/>
  <c r="W436" i="4"/>
  <c r="O326" i="4"/>
  <c r="O404" i="4"/>
  <c r="O516" i="4"/>
  <c r="AD414" i="4"/>
  <c r="AD453" i="4"/>
  <c r="V326" i="4"/>
  <c r="V409" i="4"/>
  <c r="V412" i="4"/>
  <c r="V446" i="4"/>
  <c r="N327" i="4"/>
  <c r="N513" i="4"/>
  <c r="O327" i="4"/>
  <c r="AC327" i="4"/>
  <c r="U446" i="4"/>
  <c r="U513" i="4"/>
  <c r="M313" i="4"/>
  <c r="M328" i="4"/>
  <c r="M453" i="4"/>
  <c r="T434" i="4"/>
  <c r="T454" i="4"/>
  <c r="AA334" i="4"/>
  <c r="AA393" i="4"/>
  <c r="Z334" i="4"/>
  <c r="Z431" i="4"/>
  <c r="Y334" i="4"/>
  <c r="X394" i="4"/>
  <c r="W395" i="4"/>
  <c r="AD395" i="4"/>
  <c r="AD456" i="4"/>
  <c r="V395" i="4"/>
  <c r="V416" i="4"/>
  <c r="N414" i="4"/>
  <c r="P428" i="4"/>
  <c r="P453" i="4"/>
  <c r="P513" i="4"/>
  <c r="AC436" i="4"/>
  <c r="U434" i="4"/>
  <c r="M446" i="4"/>
  <c r="AB431" i="4"/>
  <c r="AA434" i="4"/>
  <c r="W505" i="4"/>
  <c r="W456" i="4"/>
  <c r="O436" i="4"/>
  <c r="O330" i="4"/>
  <c r="O453" i="4"/>
  <c r="O456" i="4"/>
  <c r="AD428" i="4"/>
  <c r="AD513" i="4"/>
  <c r="N409" i="4"/>
  <c r="N428" i="4"/>
  <c r="N453" i="4"/>
  <c r="P326" i="4"/>
  <c r="P436" i="4"/>
  <c r="P434" i="4"/>
  <c r="P518" i="4"/>
  <c r="AC313" i="4"/>
  <c r="AC431" i="4"/>
  <c r="AC513" i="4"/>
  <c r="U335" i="4"/>
  <c r="U334" i="4"/>
  <c r="U397" i="4"/>
  <c r="U503" i="4"/>
  <c r="U431" i="4"/>
  <c r="U453" i="4"/>
  <c r="M334" i="4"/>
  <c r="M397" i="4"/>
  <c r="M434" i="4"/>
  <c r="AB397" i="4"/>
  <c r="AB503" i="4"/>
  <c r="AB434" i="4"/>
  <c r="AB419" i="4"/>
  <c r="T397" i="4"/>
  <c r="AA446" i="4"/>
  <c r="Z313" i="4"/>
  <c r="Z443" i="4"/>
  <c r="O518" i="4"/>
  <c r="V444" i="4"/>
  <c r="V532" i="4"/>
  <c r="W398" i="4"/>
  <c r="W444" i="4"/>
  <c r="W518" i="4"/>
  <c r="AD320" i="4"/>
  <c r="V325" i="4"/>
  <c r="V513" i="4"/>
  <c r="N436" i="4"/>
  <c r="P446" i="4"/>
  <c r="AC335" i="4"/>
  <c r="AC446" i="4"/>
  <c r="AC453" i="4"/>
  <c r="AC515" i="4"/>
  <c r="M443" i="4"/>
  <c r="AB443" i="4"/>
  <c r="AB328" i="4"/>
  <c r="AB449" i="4"/>
  <c r="AB521" i="4"/>
  <c r="AB515" i="4"/>
  <c r="T334" i="4"/>
  <c r="T435" i="4"/>
  <c r="T515" i="4"/>
  <c r="AA313" i="4"/>
  <c r="AA394" i="4"/>
  <c r="AA411" i="4"/>
  <c r="Z394" i="4"/>
  <c r="X443" i="4"/>
  <c r="W326" i="4"/>
  <c r="O519" i="4"/>
  <c r="AD326" i="4"/>
  <c r="AD516" i="4"/>
  <c r="V318" i="4"/>
  <c r="V327" i="4"/>
  <c r="V428" i="4"/>
  <c r="P397" i="4"/>
  <c r="P429" i="4"/>
  <c r="P509" i="4"/>
  <c r="P515" i="4"/>
  <c r="AC434" i="4"/>
  <c r="AB446" i="4"/>
  <c r="AB532" i="4"/>
  <c r="T431" i="4"/>
  <c r="Y411" i="4"/>
  <c r="U443" i="4"/>
  <c r="M325" i="4"/>
  <c r="M416" i="4"/>
  <c r="AB334" i="4"/>
  <c r="T443" i="4"/>
  <c r="AA431" i="4"/>
  <c r="AA443" i="4"/>
  <c r="Z397" i="4"/>
  <c r="Z515" i="4"/>
  <c r="O414" i="4"/>
  <c r="AD330" i="4"/>
  <c r="AD327" i="4"/>
  <c r="V405" i="4"/>
  <c r="V512" i="4"/>
  <c r="P325" i="4"/>
  <c r="AC409" i="4"/>
  <c r="AC443" i="4"/>
  <c r="U325" i="4"/>
  <c r="M327" i="4"/>
  <c r="M411" i="4"/>
  <c r="M503" i="4"/>
  <c r="M429" i="4"/>
  <c r="M449" i="4"/>
  <c r="AB313" i="4"/>
  <c r="T316" i="4"/>
  <c r="T411" i="4"/>
  <c r="T416" i="4"/>
  <c r="AA515" i="4"/>
  <c r="D590" i="4"/>
  <c r="D626" i="4" s="1"/>
  <c r="D476" i="4"/>
  <c r="X440" i="4"/>
  <c r="Z440" i="4"/>
  <c r="Y440" i="4"/>
  <c r="AB440" i="4"/>
  <c r="AA440" i="4"/>
  <c r="V440" i="4"/>
  <c r="T440" i="4"/>
  <c r="M440" i="4"/>
  <c r="AD440" i="4"/>
  <c r="U440" i="4"/>
  <c r="N440" i="4"/>
  <c r="P440" i="4"/>
  <c r="Y406" i="4"/>
  <c r="X406" i="4"/>
  <c r="Z406" i="4"/>
  <c r="AB406" i="4"/>
  <c r="AA406" i="4"/>
  <c r="T406" i="4"/>
  <c r="M406" i="4"/>
  <c r="V406" i="4"/>
  <c r="N406" i="4"/>
  <c r="O406" i="4"/>
  <c r="O167" i="4"/>
  <c r="D167" i="4"/>
  <c r="S735" i="4"/>
  <c r="G735" i="4"/>
  <c r="J321" i="4" s="1"/>
  <c r="U735" i="4"/>
  <c r="M735" i="4"/>
  <c r="T735" i="4"/>
  <c r="O502" i="4"/>
  <c r="Z342" i="4"/>
  <c r="Y342" i="4"/>
  <c r="X342" i="4"/>
  <c r="AA342" i="4"/>
  <c r="AB342" i="4"/>
  <c r="T342" i="4"/>
  <c r="AD342" i="4"/>
  <c r="AC342" i="4"/>
  <c r="V342" i="4"/>
  <c r="U803" i="4"/>
  <c r="T803" i="4"/>
  <c r="M803" i="4"/>
  <c r="G803" i="4"/>
  <c r="S803" i="4"/>
  <c r="D678" i="4"/>
  <c r="D714" i="4" s="1"/>
  <c r="D564" i="4"/>
  <c r="X528" i="4"/>
  <c r="Y528" i="4"/>
  <c r="Z528" i="4"/>
  <c r="T528" i="4"/>
  <c r="AA528" i="4"/>
  <c r="AC528" i="4"/>
  <c r="P528" i="4"/>
  <c r="N528" i="4"/>
  <c r="V528" i="4"/>
  <c r="O528" i="4"/>
  <c r="AB528" i="4"/>
  <c r="M528" i="4"/>
  <c r="D670" i="4"/>
  <c r="D706" i="4" s="1"/>
  <c r="D556" i="4"/>
  <c r="Y520" i="4"/>
  <c r="Z520" i="4"/>
  <c r="X520" i="4"/>
  <c r="AA520" i="4"/>
  <c r="T520" i="4"/>
  <c r="AB520" i="4"/>
  <c r="U520" i="4"/>
  <c r="W520" i="4"/>
  <c r="M520" i="4"/>
  <c r="AD520" i="4"/>
  <c r="O520" i="4"/>
  <c r="AC520" i="4"/>
  <c r="P520" i="4"/>
  <c r="M833" i="4"/>
  <c r="U833" i="4"/>
  <c r="T833" i="4"/>
  <c r="S833" i="4"/>
  <c r="G833" i="4"/>
  <c r="D684" i="4"/>
  <c r="D720" i="4" s="1"/>
  <c r="D570" i="4"/>
  <c r="X534" i="4"/>
  <c r="Y534" i="4"/>
  <c r="Z534" i="4"/>
  <c r="AA534" i="4"/>
  <c r="T534" i="4"/>
  <c r="U534" i="4"/>
  <c r="AB534" i="4"/>
  <c r="M534" i="4"/>
  <c r="P534" i="4"/>
  <c r="N534" i="4"/>
  <c r="V534" i="4"/>
  <c r="D664" i="4"/>
  <c r="D700" i="4" s="1"/>
  <c r="D550" i="4"/>
  <c r="Y514" i="4"/>
  <c r="Z514" i="4"/>
  <c r="X514" i="4"/>
  <c r="T514" i="4"/>
  <c r="AA514" i="4"/>
  <c r="P514" i="4"/>
  <c r="N514" i="4"/>
  <c r="AB514" i="4"/>
  <c r="AC514" i="4"/>
  <c r="V514" i="4"/>
  <c r="M514" i="4"/>
  <c r="U514" i="4"/>
  <c r="X392" i="4"/>
  <c r="Z392" i="4"/>
  <c r="AA392" i="4"/>
  <c r="AB392" i="4"/>
  <c r="Y392" i="4"/>
  <c r="T392" i="4"/>
  <c r="M392" i="4"/>
  <c r="V392" i="4"/>
  <c r="W392" i="4"/>
  <c r="N392" i="4"/>
  <c r="O392" i="4"/>
  <c r="U392" i="4"/>
  <c r="AC392" i="4"/>
  <c r="P392" i="4"/>
  <c r="M822" i="4"/>
  <c r="U822" i="4"/>
  <c r="T822" i="4"/>
  <c r="S822" i="4"/>
  <c r="G822" i="4"/>
  <c r="J522" i="4" s="1"/>
  <c r="Y345" i="4"/>
  <c r="X345" i="4"/>
  <c r="Z345" i="4"/>
  <c r="AA345" i="4"/>
  <c r="AB345" i="4"/>
  <c r="P345" i="4"/>
  <c r="T345" i="4"/>
  <c r="V345" i="4"/>
  <c r="M345" i="4"/>
  <c r="U345" i="4"/>
  <c r="AC345" i="4"/>
  <c r="N345" i="4"/>
  <c r="S751" i="4"/>
  <c r="G751" i="4"/>
  <c r="U751" i="4"/>
  <c r="T751" i="4"/>
  <c r="M751" i="4"/>
  <c r="O155" i="4"/>
  <c r="D155" i="4"/>
  <c r="E586" i="4"/>
  <c r="E622" i="4" s="1"/>
  <c r="E472" i="4"/>
  <c r="S731" i="4"/>
  <c r="G731" i="4"/>
  <c r="U731" i="4"/>
  <c r="T731" i="4"/>
  <c r="M731" i="4"/>
  <c r="W574" i="4"/>
  <c r="W649" i="4"/>
  <c r="W522" i="4"/>
  <c r="W534" i="4"/>
  <c r="O415" i="4"/>
  <c r="O440" i="4"/>
  <c r="X321" i="4"/>
  <c r="Z321" i="4"/>
  <c r="AA321" i="4"/>
  <c r="Y321" i="4"/>
  <c r="M321" i="4"/>
  <c r="U321" i="4"/>
  <c r="AC321" i="4"/>
  <c r="N321" i="4"/>
  <c r="T321" i="4"/>
  <c r="AB321" i="4"/>
  <c r="P321" i="4"/>
  <c r="D202" i="4"/>
  <c r="O202" i="4"/>
  <c r="AD321" i="4"/>
  <c r="AD514" i="4"/>
  <c r="AD435" i="4"/>
  <c r="N342" i="4"/>
  <c r="P342" i="4"/>
  <c r="D152" i="4"/>
  <c r="O152" i="4"/>
  <c r="AC502" i="4"/>
  <c r="D673" i="4"/>
  <c r="D709" i="4" s="1"/>
  <c r="D559" i="4"/>
  <c r="X523" i="4"/>
  <c r="Y523" i="4"/>
  <c r="Z523" i="4"/>
  <c r="AA523" i="4"/>
  <c r="M523" i="4"/>
  <c r="AD523" i="4"/>
  <c r="U523" i="4"/>
  <c r="P523" i="4"/>
  <c r="AB523" i="4"/>
  <c r="N523" i="4"/>
  <c r="AC523" i="4"/>
  <c r="D178" i="4"/>
  <c r="O178" i="4"/>
  <c r="O159" i="4"/>
  <c r="D159" i="4"/>
  <c r="E590" i="4"/>
  <c r="E626" i="4" s="1"/>
  <c r="E476" i="4"/>
  <c r="AC440" i="4"/>
  <c r="M827" i="4"/>
  <c r="U827" i="4"/>
  <c r="T827" i="4"/>
  <c r="G827" i="4"/>
  <c r="S827" i="4"/>
  <c r="M815" i="4"/>
  <c r="U815" i="4"/>
  <c r="T815" i="4"/>
  <c r="G815" i="4"/>
  <c r="S815" i="4"/>
  <c r="M821" i="4"/>
  <c r="U821" i="4"/>
  <c r="T821" i="4"/>
  <c r="G821" i="4"/>
  <c r="S821" i="4"/>
  <c r="Y400" i="4"/>
  <c r="X400" i="4"/>
  <c r="Z400" i="4"/>
  <c r="AA400" i="4"/>
  <c r="U400" i="4"/>
  <c r="AC400" i="4"/>
  <c r="P400" i="4"/>
  <c r="T400" i="4"/>
  <c r="AD400" i="4"/>
  <c r="N400" i="4"/>
  <c r="AB400" i="4"/>
  <c r="O195" i="4"/>
  <c r="D195" i="4"/>
  <c r="W406" i="4"/>
  <c r="W440" i="4"/>
  <c r="E659" i="4"/>
  <c r="E695" i="4" s="1"/>
  <c r="E545" i="4"/>
  <c r="N650" i="4"/>
  <c r="N575" i="4"/>
  <c r="U406" i="4"/>
  <c r="M400" i="4"/>
  <c r="Y331" i="4"/>
  <c r="X331" i="4"/>
  <c r="Z331" i="4"/>
  <c r="AA331" i="4"/>
  <c r="T331" i="4"/>
  <c r="P331" i="4"/>
  <c r="V331" i="4"/>
  <c r="M331" i="4"/>
  <c r="U331" i="4"/>
  <c r="AD331" i="4"/>
  <c r="AB331" i="4"/>
  <c r="D656" i="4"/>
  <c r="D692" i="4" s="1"/>
  <c r="D542" i="4"/>
  <c r="X506" i="4"/>
  <c r="Z506" i="4"/>
  <c r="Y506" i="4"/>
  <c r="AA506" i="4"/>
  <c r="U506" i="4"/>
  <c r="N506" i="4"/>
  <c r="AD506" i="4"/>
  <c r="P506" i="4"/>
  <c r="T506" i="4"/>
  <c r="M506" i="4"/>
  <c r="O506" i="4"/>
  <c r="AB506" i="4"/>
  <c r="AC506" i="4"/>
  <c r="U808" i="4"/>
  <c r="T808" i="4"/>
  <c r="S808" i="4"/>
  <c r="M808" i="4"/>
  <c r="G808" i="4"/>
  <c r="D585" i="4"/>
  <c r="D621" i="4" s="1"/>
  <c r="D471" i="4"/>
  <c r="X435" i="4"/>
  <c r="Y435" i="4"/>
  <c r="Z435" i="4"/>
  <c r="AB435" i="4"/>
  <c r="AA435" i="4"/>
  <c r="P435" i="4"/>
  <c r="W435" i="4"/>
  <c r="M435" i="4"/>
  <c r="AC435" i="4"/>
  <c r="X322" i="4"/>
  <c r="Z322" i="4"/>
  <c r="Y322" i="4"/>
  <c r="AA322" i="4"/>
  <c r="AC322" i="4"/>
  <c r="AB322" i="4"/>
  <c r="T322" i="4"/>
  <c r="V322" i="4"/>
  <c r="AD322" i="4"/>
  <c r="M322" i="4"/>
  <c r="U322" i="4"/>
  <c r="P322" i="4"/>
  <c r="Z314" i="4"/>
  <c r="Y314" i="4"/>
  <c r="X314" i="4"/>
  <c r="AB314" i="4"/>
  <c r="W314" i="4"/>
  <c r="M314" i="4"/>
  <c r="U314" i="4"/>
  <c r="P314" i="4"/>
  <c r="N314" i="4"/>
  <c r="AC314" i="4"/>
  <c r="AA314" i="4"/>
  <c r="T314" i="4"/>
  <c r="M831" i="4"/>
  <c r="U831" i="4"/>
  <c r="T831" i="4"/>
  <c r="S831" i="4"/>
  <c r="G831" i="4"/>
  <c r="J417" i="4" s="1"/>
  <c r="E674" i="4"/>
  <c r="E710" i="4" s="1"/>
  <c r="E560" i="4"/>
  <c r="M811" i="4"/>
  <c r="U811" i="4"/>
  <c r="T811" i="4"/>
  <c r="S811" i="4"/>
  <c r="G811" i="4"/>
  <c r="E668" i="4"/>
  <c r="E704" i="4" s="1"/>
  <c r="E554" i="4"/>
  <c r="D676" i="4"/>
  <c r="D712" i="4" s="1"/>
  <c r="D562" i="4"/>
  <c r="X526" i="4"/>
  <c r="Y526" i="4"/>
  <c r="Z526" i="4"/>
  <c r="AA526" i="4"/>
  <c r="AB526" i="4"/>
  <c r="M526" i="4"/>
  <c r="AC526" i="4"/>
  <c r="N526" i="4"/>
  <c r="V526" i="4"/>
  <c r="P526" i="4"/>
  <c r="T526" i="4"/>
  <c r="U526" i="4"/>
  <c r="Y404" i="4"/>
  <c r="X404" i="4"/>
  <c r="Z404" i="4"/>
  <c r="AA404" i="4"/>
  <c r="AD404" i="4"/>
  <c r="T404" i="4"/>
  <c r="M404" i="4"/>
  <c r="V404" i="4"/>
  <c r="N404" i="4"/>
  <c r="U404" i="4"/>
  <c r="AC404" i="4"/>
  <c r="P404" i="4"/>
  <c r="M825" i="4"/>
  <c r="U825" i="4"/>
  <c r="T825" i="4"/>
  <c r="S825" i="4"/>
  <c r="G825" i="4"/>
  <c r="J525" i="4" s="1"/>
  <c r="D662" i="4"/>
  <c r="D698" i="4" s="1"/>
  <c r="D548" i="4"/>
  <c r="Y512" i="4"/>
  <c r="Z512" i="4"/>
  <c r="X512" i="4"/>
  <c r="AA512" i="4"/>
  <c r="T512" i="4"/>
  <c r="N512" i="4"/>
  <c r="AC512" i="4"/>
  <c r="O512" i="4"/>
  <c r="AB512" i="4"/>
  <c r="P512" i="4"/>
  <c r="S755" i="4"/>
  <c r="G755" i="4"/>
  <c r="U755" i="4"/>
  <c r="T755" i="4"/>
  <c r="M755" i="4"/>
  <c r="O151" i="4"/>
  <c r="D151" i="4"/>
  <c r="E582" i="4"/>
  <c r="E618" i="4" s="1"/>
  <c r="E468" i="4"/>
  <c r="W331" i="4"/>
  <c r="O649" i="4"/>
  <c r="O574" i="4"/>
  <c r="E662" i="4"/>
  <c r="E698" i="4" s="1"/>
  <c r="E548" i="4"/>
  <c r="O171" i="4"/>
  <c r="D171" i="4"/>
  <c r="D594" i="4"/>
  <c r="D630" i="4" s="1"/>
  <c r="D480" i="4"/>
  <c r="Y444" i="4"/>
  <c r="J444" i="4"/>
  <c r="Z444" i="4"/>
  <c r="X444" i="4"/>
  <c r="T444" i="4"/>
  <c r="AA444" i="4"/>
  <c r="M444" i="4"/>
  <c r="N444" i="4"/>
  <c r="U444" i="4"/>
  <c r="AC444" i="4"/>
  <c r="AB444" i="4"/>
  <c r="P444" i="4"/>
  <c r="AD408" i="4"/>
  <c r="AD528" i="4"/>
  <c r="N322" i="4"/>
  <c r="P406" i="4"/>
  <c r="U415" i="4"/>
  <c r="D583" i="4"/>
  <c r="D619" i="4" s="1"/>
  <c r="D469" i="4"/>
  <c r="Z433" i="4"/>
  <c r="X433" i="4"/>
  <c r="Y433" i="4"/>
  <c r="AA433" i="4"/>
  <c r="AC433" i="4"/>
  <c r="T433" i="4"/>
  <c r="M433" i="4"/>
  <c r="AB433" i="4"/>
  <c r="U433" i="4"/>
  <c r="P433" i="4"/>
  <c r="N433" i="4"/>
  <c r="W433" i="4"/>
  <c r="D672" i="4"/>
  <c r="D708" i="4" s="1"/>
  <c r="D558" i="4"/>
  <c r="X522" i="4"/>
  <c r="Z522" i="4"/>
  <c r="Y522" i="4"/>
  <c r="AB522" i="4"/>
  <c r="AA522" i="4"/>
  <c r="T522" i="4"/>
  <c r="U522" i="4"/>
  <c r="M522" i="4"/>
  <c r="AD522" i="4"/>
  <c r="AC522" i="4"/>
  <c r="N522" i="4"/>
  <c r="P522" i="4"/>
  <c r="V650" i="4"/>
  <c r="V575" i="4"/>
  <c r="X420" i="4"/>
  <c r="Y420" i="4"/>
  <c r="AB420" i="4"/>
  <c r="Z420" i="4"/>
  <c r="AA420" i="4"/>
  <c r="T420" i="4"/>
  <c r="M420" i="4"/>
  <c r="AD420" i="4"/>
  <c r="U420" i="4"/>
  <c r="N420" i="4"/>
  <c r="P420" i="4"/>
  <c r="W420" i="4"/>
  <c r="AC420" i="4"/>
  <c r="E652" i="4"/>
  <c r="E688" i="4" s="1"/>
  <c r="E538" i="4"/>
  <c r="M829" i="4"/>
  <c r="U829" i="4"/>
  <c r="T829" i="4"/>
  <c r="G829" i="4"/>
  <c r="J415" i="4" s="1"/>
  <c r="S829" i="4"/>
  <c r="Z398" i="4"/>
  <c r="Y398" i="4"/>
  <c r="X398" i="4"/>
  <c r="T398" i="4"/>
  <c r="AA398" i="4"/>
  <c r="AB398" i="4"/>
  <c r="U398" i="4"/>
  <c r="AC398" i="4"/>
  <c r="P398" i="4"/>
  <c r="O398" i="4"/>
  <c r="M398" i="4"/>
  <c r="V398" i="4"/>
  <c r="N398" i="4"/>
  <c r="S747" i="4"/>
  <c r="G747" i="4"/>
  <c r="J333" i="4" s="1"/>
  <c r="U747" i="4"/>
  <c r="T747" i="4"/>
  <c r="M747" i="4"/>
  <c r="W345" i="4"/>
  <c r="O522" i="4"/>
  <c r="X418" i="4"/>
  <c r="Z418" i="4"/>
  <c r="Y418" i="4"/>
  <c r="T418" i="4"/>
  <c r="AA418" i="4"/>
  <c r="AB418" i="4"/>
  <c r="W418" i="4"/>
  <c r="M418" i="4"/>
  <c r="U418" i="4"/>
  <c r="AC418" i="4"/>
  <c r="AD418" i="4"/>
  <c r="P418" i="4"/>
  <c r="N418" i="4"/>
  <c r="E680" i="4"/>
  <c r="E716" i="4" s="1"/>
  <c r="E566" i="4"/>
  <c r="Z396" i="4"/>
  <c r="Y396" i="4"/>
  <c r="X396" i="4"/>
  <c r="AA396" i="4"/>
  <c r="N396" i="4"/>
  <c r="AB396" i="4"/>
  <c r="U396" i="4"/>
  <c r="AC396" i="4"/>
  <c r="P396" i="4"/>
  <c r="T396" i="4"/>
  <c r="M396" i="4"/>
  <c r="E679" i="4"/>
  <c r="E715" i="4" s="1"/>
  <c r="E565" i="4"/>
  <c r="X405" i="4"/>
  <c r="Y405" i="4"/>
  <c r="Z405" i="4"/>
  <c r="AA405" i="4"/>
  <c r="AB405" i="4"/>
  <c r="P405" i="4"/>
  <c r="U405" i="4"/>
  <c r="N405" i="4"/>
  <c r="AC405" i="4"/>
  <c r="T405" i="4"/>
  <c r="M405" i="4"/>
  <c r="E598" i="4"/>
  <c r="E634" i="4" s="1"/>
  <c r="E484" i="4"/>
  <c r="S743" i="4"/>
  <c r="G743" i="4"/>
  <c r="U743" i="4"/>
  <c r="T743" i="4"/>
  <c r="M743" i="4"/>
  <c r="E578" i="4"/>
  <c r="E614" i="4" s="1"/>
  <c r="E464" i="4"/>
  <c r="W528" i="4"/>
  <c r="O400" i="4"/>
  <c r="O405" i="4"/>
  <c r="M832" i="4"/>
  <c r="U832" i="4"/>
  <c r="T832" i="4"/>
  <c r="S832" i="4"/>
  <c r="G832" i="4"/>
  <c r="J418" i="4" s="1"/>
  <c r="X391" i="4"/>
  <c r="Z391" i="4"/>
  <c r="Y391" i="4"/>
  <c r="AB391" i="4"/>
  <c r="AA391" i="4"/>
  <c r="U391" i="4"/>
  <c r="N391" i="4"/>
  <c r="AC391" i="4"/>
  <c r="P391" i="4"/>
  <c r="V391" i="4"/>
  <c r="X338" i="4"/>
  <c r="Z338" i="4"/>
  <c r="Y338" i="4"/>
  <c r="N338" i="4"/>
  <c r="AA338" i="4"/>
  <c r="AC338" i="4"/>
  <c r="AD338" i="4"/>
  <c r="AB338" i="4"/>
  <c r="T338" i="4"/>
  <c r="M338" i="4"/>
  <c r="U338" i="4"/>
  <c r="P338" i="4"/>
  <c r="AD345" i="4"/>
  <c r="V338" i="4"/>
  <c r="V420" i="4"/>
  <c r="E599" i="4"/>
  <c r="E635" i="4" s="1"/>
  <c r="E485" i="4"/>
  <c r="X337" i="4"/>
  <c r="J337" i="4"/>
  <c r="Z337" i="4"/>
  <c r="Y337" i="4"/>
  <c r="AA337" i="4"/>
  <c r="M337" i="4"/>
  <c r="U337" i="4"/>
  <c r="AC337" i="4"/>
  <c r="N337" i="4"/>
  <c r="AB337" i="4"/>
  <c r="T337" i="4"/>
  <c r="P337" i="4"/>
  <c r="T391" i="4"/>
  <c r="X415" i="4"/>
  <c r="Y415" i="4"/>
  <c r="Z415" i="4"/>
  <c r="AA415" i="4"/>
  <c r="T415" i="4"/>
  <c r="M415" i="4"/>
  <c r="V415" i="4"/>
  <c r="AD415" i="4"/>
  <c r="AB415" i="4"/>
  <c r="P415" i="4"/>
  <c r="N415" i="4"/>
  <c r="AC415" i="4"/>
  <c r="E672" i="4"/>
  <c r="E708" i="4" s="1"/>
  <c r="E558" i="4"/>
  <c r="Z412" i="4"/>
  <c r="Y412" i="4"/>
  <c r="X412" i="4"/>
  <c r="AA412" i="4"/>
  <c r="N412" i="4"/>
  <c r="U412" i="4"/>
  <c r="AC412" i="4"/>
  <c r="P412" i="4"/>
  <c r="AB412" i="4"/>
  <c r="O412" i="4"/>
  <c r="T412" i="4"/>
  <c r="M412" i="4"/>
  <c r="D609" i="4"/>
  <c r="D645" i="4" s="1"/>
  <c r="D495" i="4"/>
  <c r="Z459" i="4"/>
  <c r="Y459" i="4"/>
  <c r="AA459" i="4"/>
  <c r="X459" i="4"/>
  <c r="V459" i="4"/>
  <c r="U459" i="4"/>
  <c r="P459" i="4"/>
  <c r="N459" i="4"/>
  <c r="W459" i="4"/>
  <c r="AC459" i="4"/>
  <c r="AD459" i="4"/>
  <c r="AB459" i="4"/>
  <c r="M459" i="4"/>
  <c r="O459" i="4"/>
  <c r="W342" i="4"/>
  <c r="W412" i="4"/>
  <c r="AD406" i="4"/>
  <c r="E682" i="4"/>
  <c r="E718" i="4" s="1"/>
  <c r="E568" i="4"/>
  <c r="U807" i="4"/>
  <c r="T807" i="4"/>
  <c r="M807" i="4"/>
  <c r="G807" i="4"/>
  <c r="J393" i="4" s="1"/>
  <c r="S807" i="4"/>
  <c r="D682" i="4"/>
  <c r="D718" i="4" s="1"/>
  <c r="D568" i="4"/>
  <c r="Y532" i="4"/>
  <c r="Z532" i="4"/>
  <c r="X532" i="4"/>
  <c r="J532" i="4"/>
  <c r="AA532" i="4"/>
  <c r="O532" i="4"/>
  <c r="U532" i="4"/>
  <c r="AC532" i="4"/>
  <c r="N532" i="4"/>
  <c r="Z410" i="4"/>
  <c r="Y410" i="4"/>
  <c r="X410" i="4"/>
  <c r="AA410" i="4"/>
  <c r="AB410" i="4"/>
  <c r="M410" i="4"/>
  <c r="V410" i="4"/>
  <c r="N410" i="4"/>
  <c r="U410" i="4"/>
  <c r="AC410" i="4"/>
  <c r="P410" i="4"/>
  <c r="AD410" i="4"/>
  <c r="T410" i="4"/>
  <c r="E676" i="4"/>
  <c r="E712" i="4" s="1"/>
  <c r="E562" i="4"/>
  <c r="D660" i="4"/>
  <c r="D696" i="4" s="1"/>
  <c r="D546" i="4"/>
  <c r="Y510" i="4"/>
  <c r="Z510" i="4"/>
  <c r="X510" i="4"/>
  <c r="T510" i="4"/>
  <c r="AA510" i="4"/>
  <c r="AC510" i="4"/>
  <c r="P510" i="4"/>
  <c r="M510" i="4"/>
  <c r="U510" i="4"/>
  <c r="AB510" i="4"/>
  <c r="N510" i="4"/>
  <c r="AD510" i="4"/>
  <c r="W510" i="4"/>
  <c r="D669" i="4"/>
  <c r="D705" i="4" s="1"/>
  <c r="D555" i="4"/>
  <c r="Z519" i="4"/>
  <c r="X519" i="4"/>
  <c r="Y519" i="4"/>
  <c r="AA519" i="4"/>
  <c r="AC519" i="4"/>
  <c r="W519" i="4"/>
  <c r="M519" i="4"/>
  <c r="T519" i="4"/>
  <c r="AD519" i="4"/>
  <c r="AB519" i="4"/>
  <c r="N519" i="4"/>
  <c r="V519" i="4"/>
  <c r="E655" i="4"/>
  <c r="E691" i="4" s="1"/>
  <c r="E541" i="4"/>
  <c r="E606" i="4"/>
  <c r="E642" i="4" s="1"/>
  <c r="E492" i="4"/>
  <c r="E594" i="4"/>
  <c r="E630" i="4" s="1"/>
  <c r="E480" i="4"/>
  <c r="O147" i="4"/>
  <c r="D147" i="4"/>
  <c r="W506" i="4"/>
  <c r="W512" i="4"/>
  <c r="O322" i="4"/>
  <c r="O510" i="4"/>
  <c r="O402" i="4"/>
  <c r="Y402" i="4"/>
  <c r="X402" i="4"/>
  <c r="Z402" i="4"/>
  <c r="T402" i="4"/>
  <c r="AA402" i="4"/>
  <c r="AD402" i="4"/>
  <c r="M402" i="4"/>
  <c r="AB402" i="4"/>
  <c r="W402" i="4"/>
  <c r="U402" i="4"/>
  <c r="AC402" i="4"/>
  <c r="P402" i="4"/>
  <c r="M812" i="4"/>
  <c r="U812" i="4"/>
  <c r="T812" i="4"/>
  <c r="G812" i="4"/>
  <c r="J512" i="4" s="1"/>
  <c r="S812" i="4"/>
  <c r="D655" i="4"/>
  <c r="D691" i="4" s="1"/>
  <c r="D541" i="4"/>
  <c r="Z505" i="4"/>
  <c r="Y505" i="4"/>
  <c r="X505" i="4"/>
  <c r="AB505" i="4"/>
  <c r="AA505" i="4"/>
  <c r="AC505" i="4"/>
  <c r="V505" i="4"/>
  <c r="AD505" i="4"/>
  <c r="T505" i="4"/>
  <c r="U505" i="4"/>
  <c r="M505" i="4"/>
  <c r="D602" i="4"/>
  <c r="D638" i="4" s="1"/>
  <c r="D488" i="4"/>
  <c r="X452" i="4"/>
  <c r="Z452" i="4"/>
  <c r="Y452" i="4"/>
  <c r="AB452" i="4"/>
  <c r="AA452" i="4"/>
  <c r="P452" i="4"/>
  <c r="M452" i="4"/>
  <c r="V452" i="4"/>
  <c r="O452" i="4"/>
  <c r="U452" i="4"/>
  <c r="AD444" i="4"/>
  <c r="AD512" i="4"/>
  <c r="AD534" i="4"/>
  <c r="V418" i="4"/>
  <c r="V396" i="4"/>
  <c r="N452" i="4"/>
  <c r="N520" i="4"/>
  <c r="P505" i="4"/>
  <c r="D168" i="4"/>
  <c r="O168" i="4"/>
  <c r="AC406" i="4"/>
  <c r="AC534" i="4"/>
  <c r="U512" i="4"/>
  <c r="D188" i="4"/>
  <c r="O188" i="4"/>
  <c r="T452" i="4"/>
  <c r="D652" i="4"/>
  <c r="D688" i="4" s="1"/>
  <c r="D538" i="4"/>
  <c r="Z502" i="4"/>
  <c r="X502" i="4"/>
  <c r="Y502" i="4"/>
  <c r="AA502" i="4"/>
  <c r="M502" i="4"/>
  <c r="V502" i="4"/>
  <c r="AB502" i="4"/>
  <c r="U502" i="4"/>
  <c r="P502" i="4"/>
  <c r="N502" i="4"/>
  <c r="AD502" i="4"/>
  <c r="T502" i="4"/>
  <c r="N649" i="4"/>
  <c r="N574" i="4"/>
  <c r="M819" i="4"/>
  <c r="U819" i="4"/>
  <c r="T819" i="4"/>
  <c r="G819" i="4"/>
  <c r="J519" i="4" s="1"/>
  <c r="S819" i="4"/>
  <c r="E658" i="4"/>
  <c r="E694" i="4" s="1"/>
  <c r="E544" i="4"/>
  <c r="D674" i="4"/>
  <c r="D710" i="4" s="1"/>
  <c r="D560" i="4"/>
  <c r="Y524" i="4"/>
  <c r="Z524" i="4"/>
  <c r="X524" i="4"/>
  <c r="AA524" i="4"/>
  <c r="AB524" i="4"/>
  <c r="M524" i="4"/>
  <c r="P524" i="4"/>
  <c r="AD524" i="4"/>
  <c r="AC524" i="4"/>
  <c r="N524" i="4"/>
  <c r="V524" i="4"/>
  <c r="W524" i="4"/>
  <c r="T524" i="4"/>
  <c r="U524" i="4"/>
  <c r="D680" i="4"/>
  <c r="D716" i="4" s="1"/>
  <c r="D566" i="4"/>
  <c r="Y530" i="4"/>
  <c r="Z530" i="4"/>
  <c r="X530" i="4"/>
  <c r="T530" i="4"/>
  <c r="AA530" i="4"/>
  <c r="N530" i="4"/>
  <c r="V530" i="4"/>
  <c r="U530" i="4"/>
  <c r="P530" i="4"/>
  <c r="AB530" i="4"/>
  <c r="M530" i="4"/>
  <c r="AD530" i="4"/>
  <c r="O530" i="4"/>
  <c r="AC530" i="4"/>
  <c r="X408" i="4"/>
  <c r="Z408" i="4"/>
  <c r="Y408" i="4"/>
  <c r="AA408" i="4"/>
  <c r="T408" i="4"/>
  <c r="M408" i="4"/>
  <c r="V408" i="4"/>
  <c r="W408" i="4"/>
  <c r="N408" i="4"/>
  <c r="AB408" i="4"/>
  <c r="U408" i="4"/>
  <c r="AC408" i="4"/>
  <c r="P408" i="4"/>
  <c r="Z388" i="4"/>
  <c r="Y388" i="4"/>
  <c r="X388" i="4"/>
  <c r="AA388" i="4"/>
  <c r="T388" i="4"/>
  <c r="AD388" i="4"/>
  <c r="AB388" i="4"/>
  <c r="M388" i="4"/>
  <c r="V388" i="4"/>
  <c r="N388" i="4"/>
  <c r="U388" i="4"/>
  <c r="AC388" i="4"/>
  <c r="P388" i="4"/>
  <c r="O388" i="4"/>
  <c r="D192" i="4"/>
  <c r="O192" i="4"/>
  <c r="O163" i="4"/>
  <c r="D163" i="4"/>
  <c r="O143" i="4"/>
  <c r="D143" i="4"/>
  <c r="W388" i="4"/>
  <c r="D666" i="4"/>
  <c r="D702" i="4" s="1"/>
  <c r="D552" i="4"/>
  <c r="X516" i="4"/>
  <c r="Y516" i="4"/>
  <c r="Z516" i="4"/>
  <c r="AA516" i="4"/>
  <c r="T516" i="4"/>
  <c r="AB516" i="4"/>
  <c r="U516" i="4"/>
  <c r="M516" i="4"/>
  <c r="AC516" i="4"/>
  <c r="P516" i="4"/>
  <c r="N516" i="4"/>
  <c r="S759" i="4"/>
  <c r="G759" i="4"/>
  <c r="J459" i="4" s="1"/>
  <c r="U759" i="4"/>
  <c r="T759" i="4"/>
  <c r="M759" i="4"/>
  <c r="Z318" i="4"/>
  <c r="Y318" i="4"/>
  <c r="X318" i="4"/>
  <c r="AA318" i="4"/>
  <c r="AB318" i="4"/>
  <c r="M318" i="4"/>
  <c r="U318" i="4"/>
  <c r="P318" i="4"/>
  <c r="AC318" i="4"/>
  <c r="N318" i="4"/>
  <c r="O318" i="4"/>
  <c r="AD405" i="4"/>
  <c r="AD392" i="4"/>
  <c r="V321" i="4"/>
  <c r="V400" i="4"/>
  <c r="V435" i="4"/>
  <c r="V520" i="4"/>
  <c r="N331" i="4"/>
  <c r="P519" i="4"/>
  <c r="AC331" i="4"/>
  <c r="M342" i="4"/>
  <c r="M532" i="4"/>
  <c r="AB404" i="4"/>
  <c r="T523" i="4"/>
  <c r="T532" i="4"/>
  <c r="M816" i="4"/>
  <c r="U816" i="4"/>
  <c r="T816" i="4"/>
  <c r="S816" i="4"/>
  <c r="G816" i="4"/>
  <c r="J516" i="4" s="1"/>
  <c r="Z395" i="4"/>
  <c r="X395" i="4"/>
  <c r="Y395" i="4"/>
  <c r="AA395" i="4"/>
  <c r="AB395" i="4"/>
  <c r="O175" i="4"/>
  <c r="E489" i="4"/>
  <c r="E603" i="4"/>
  <c r="E639" i="4" s="1"/>
  <c r="D156" i="4"/>
  <c r="O156" i="4"/>
  <c r="E587" i="4"/>
  <c r="E623" i="4" s="1"/>
  <c r="E473" i="4"/>
  <c r="U395" i="4"/>
  <c r="D190" i="4"/>
  <c r="O190" i="4"/>
  <c r="U802" i="4"/>
  <c r="T802" i="4"/>
  <c r="M802" i="4"/>
  <c r="G802" i="4"/>
  <c r="S802" i="4"/>
  <c r="Z339" i="4"/>
  <c r="Y339" i="4"/>
  <c r="X339" i="4"/>
  <c r="AA339" i="4"/>
  <c r="T339" i="4"/>
  <c r="D591" i="4"/>
  <c r="D627" i="4" s="1"/>
  <c r="D477" i="4"/>
  <c r="X441" i="4"/>
  <c r="Y441" i="4"/>
  <c r="Z441" i="4"/>
  <c r="AA441" i="4"/>
  <c r="AB326" i="4"/>
  <c r="AB432" i="4"/>
  <c r="T650" i="4"/>
  <c r="T575" i="4"/>
  <c r="Y320" i="4"/>
  <c r="X320" i="4"/>
  <c r="AA320" i="4"/>
  <c r="Z320" i="4"/>
  <c r="D679" i="4"/>
  <c r="D715" i="4" s="1"/>
  <c r="D565" i="4"/>
  <c r="Y529" i="4"/>
  <c r="Z529" i="4"/>
  <c r="X529" i="4"/>
  <c r="T529" i="4"/>
  <c r="AA529" i="4"/>
  <c r="E670" i="4"/>
  <c r="E706" i="4" s="1"/>
  <c r="E556" i="4"/>
  <c r="Z330" i="4"/>
  <c r="Y330" i="4"/>
  <c r="X330" i="4"/>
  <c r="N330" i="4"/>
  <c r="AB330" i="4"/>
  <c r="AA330" i="4"/>
  <c r="D582" i="4"/>
  <c r="D618" i="4" s="1"/>
  <c r="D468" i="4"/>
  <c r="X432" i="4"/>
  <c r="Z432" i="4"/>
  <c r="AA432" i="4"/>
  <c r="Y432" i="4"/>
  <c r="T432" i="4"/>
  <c r="AD529" i="4"/>
  <c r="V414" i="4"/>
  <c r="V518" i="4"/>
  <c r="N416" i="4"/>
  <c r="N518" i="4"/>
  <c r="P395" i="4"/>
  <c r="Z409" i="4"/>
  <c r="X409" i="4"/>
  <c r="Y409" i="4"/>
  <c r="AA409" i="4"/>
  <c r="D659" i="4"/>
  <c r="D695" i="4" s="1"/>
  <c r="D545" i="4"/>
  <c r="X509" i="4"/>
  <c r="Y509" i="4"/>
  <c r="Z509" i="4"/>
  <c r="T509" i="4"/>
  <c r="AA509" i="4"/>
  <c r="AB509" i="4"/>
  <c r="S748" i="4"/>
  <c r="G748" i="4"/>
  <c r="U748" i="4"/>
  <c r="M748" i="4"/>
  <c r="T748" i="4"/>
  <c r="D144" i="4"/>
  <c r="O144" i="4"/>
  <c r="AC326" i="4"/>
  <c r="AC428" i="4"/>
  <c r="AC432" i="4"/>
  <c r="AC509" i="4"/>
  <c r="M414" i="4"/>
  <c r="E677" i="4"/>
  <c r="E713" i="4" s="1"/>
  <c r="E563" i="4"/>
  <c r="E653" i="4"/>
  <c r="E689" i="4" s="1"/>
  <c r="E539" i="4"/>
  <c r="D603" i="4"/>
  <c r="D639" i="4" s="1"/>
  <c r="D489" i="4"/>
  <c r="X453" i="4"/>
  <c r="Y453" i="4"/>
  <c r="AB453" i="4"/>
  <c r="AA453" i="4"/>
  <c r="Z453" i="4"/>
  <c r="Y319" i="4"/>
  <c r="X319" i="4"/>
  <c r="Z319" i="4"/>
  <c r="T319" i="4"/>
  <c r="AA319" i="4"/>
  <c r="T441" i="4"/>
  <c r="O157" i="4"/>
  <c r="D157" i="4"/>
  <c r="AA649" i="4"/>
  <c r="AA574" i="4"/>
  <c r="P649" i="4"/>
  <c r="P574" i="4"/>
  <c r="D196" i="4"/>
  <c r="O196" i="4"/>
  <c r="E663" i="4"/>
  <c r="E699" i="4" s="1"/>
  <c r="E549" i="4"/>
  <c r="U805" i="4"/>
  <c r="T805" i="4"/>
  <c r="G805" i="4"/>
  <c r="J505" i="4" s="1"/>
  <c r="S805" i="4"/>
  <c r="M805" i="4"/>
  <c r="S744" i="4"/>
  <c r="G744" i="4"/>
  <c r="U744" i="4"/>
  <c r="M744" i="4"/>
  <c r="T744" i="4"/>
  <c r="O140" i="4"/>
  <c r="AC330" i="4"/>
  <c r="AC529" i="4"/>
  <c r="U649" i="4"/>
  <c r="U574" i="4"/>
  <c r="U456" i="4"/>
  <c r="M649" i="4"/>
  <c r="M574" i="4"/>
  <c r="M409" i="4"/>
  <c r="M428" i="4"/>
  <c r="M518" i="4"/>
  <c r="D601" i="4"/>
  <c r="D637" i="4" s="1"/>
  <c r="D487" i="4"/>
  <c r="Z451" i="4"/>
  <c r="X451" i="4"/>
  <c r="Y451" i="4"/>
  <c r="J451" i="4"/>
  <c r="AB451" i="4"/>
  <c r="AA451" i="4"/>
  <c r="M820" i="4"/>
  <c r="U820" i="4"/>
  <c r="T820" i="4"/>
  <c r="S820" i="4"/>
  <c r="G820" i="4"/>
  <c r="X399" i="4"/>
  <c r="Y399" i="4"/>
  <c r="Z399" i="4"/>
  <c r="AA399" i="4"/>
  <c r="O179" i="4"/>
  <c r="D179" i="4"/>
  <c r="Z343" i="4"/>
  <c r="Y343" i="4"/>
  <c r="X343" i="4"/>
  <c r="AA343" i="4"/>
  <c r="D595" i="4"/>
  <c r="D631" i="4" s="1"/>
  <c r="D481" i="4"/>
  <c r="Z445" i="4"/>
  <c r="X445" i="4"/>
  <c r="Y445" i="4"/>
  <c r="AA445" i="4"/>
  <c r="T445" i="4"/>
  <c r="AB445" i="4"/>
  <c r="AB649" i="4"/>
  <c r="AB574" i="4"/>
  <c r="AB399" i="4"/>
  <c r="T343" i="4"/>
  <c r="T320" i="4"/>
  <c r="T409" i="4"/>
  <c r="O165" i="4"/>
  <c r="D165" i="4"/>
  <c r="E673" i="4"/>
  <c r="E709" i="4" s="1"/>
  <c r="E559" i="4"/>
  <c r="D182" i="4"/>
  <c r="O182" i="4"/>
  <c r="D586" i="4"/>
  <c r="D622" i="4" s="1"/>
  <c r="D472" i="4"/>
  <c r="X436" i="4"/>
  <c r="Z436" i="4"/>
  <c r="Y436" i="4"/>
  <c r="AA436" i="4"/>
  <c r="V649" i="4"/>
  <c r="V574" i="4"/>
  <c r="N456" i="4"/>
  <c r="AB500" i="4"/>
  <c r="AB425" i="4"/>
  <c r="AB350" i="4"/>
  <c r="AB275" i="4"/>
  <c r="P330" i="4"/>
  <c r="E683" i="4"/>
  <c r="E719" i="4" s="1"/>
  <c r="E569" i="4"/>
  <c r="E656" i="4"/>
  <c r="E692" i="4" s="1"/>
  <c r="E542" i="4"/>
  <c r="D164" i="4"/>
  <c r="O164" i="4"/>
  <c r="E481" i="4"/>
  <c r="E595" i="4"/>
  <c r="E631" i="4" s="1"/>
  <c r="S732" i="4"/>
  <c r="G732" i="4"/>
  <c r="J318" i="4" s="1"/>
  <c r="U732" i="4"/>
  <c r="T732" i="4"/>
  <c r="M732" i="4"/>
  <c r="AC456" i="4"/>
  <c r="U432" i="4"/>
  <c r="U330" i="4"/>
  <c r="M330" i="4"/>
  <c r="M395" i="4"/>
  <c r="M436" i="4"/>
  <c r="D663" i="4"/>
  <c r="D699" i="4" s="1"/>
  <c r="D549" i="4"/>
  <c r="Z513" i="4"/>
  <c r="Y513" i="4"/>
  <c r="X513" i="4"/>
  <c r="AA513" i="4"/>
  <c r="AB513" i="4"/>
  <c r="D607" i="4"/>
  <c r="D643" i="4" s="1"/>
  <c r="D493" i="4"/>
  <c r="X457" i="4"/>
  <c r="Y457" i="4"/>
  <c r="Z457" i="4"/>
  <c r="AA457" i="4"/>
  <c r="Y323" i="4"/>
  <c r="Z323" i="4"/>
  <c r="X323" i="4"/>
  <c r="AA323" i="4"/>
  <c r="T323" i="4"/>
  <c r="AB323" i="4"/>
  <c r="AB339" i="4"/>
  <c r="AB428" i="4"/>
  <c r="T395" i="4"/>
  <c r="T453" i="4"/>
  <c r="L500" i="4"/>
  <c r="L425" i="4"/>
  <c r="L350" i="4"/>
  <c r="L275" i="4"/>
  <c r="P650" i="4"/>
  <c r="P575" i="4"/>
  <c r="P432" i="4"/>
  <c r="D186" i="4"/>
  <c r="O186" i="4"/>
  <c r="S756" i="4"/>
  <c r="G756" i="4"/>
  <c r="J342" i="4" s="1"/>
  <c r="U756" i="4"/>
  <c r="M756" i="4"/>
  <c r="T756" i="4"/>
  <c r="S740" i="4"/>
  <c r="G740" i="4"/>
  <c r="J440" i="4" s="1"/>
  <c r="U740" i="4"/>
  <c r="M740" i="4"/>
  <c r="T740" i="4"/>
  <c r="E583" i="4"/>
  <c r="E619" i="4" s="1"/>
  <c r="E469" i="4"/>
  <c r="U650" i="4"/>
  <c r="U575" i="4"/>
  <c r="U441" i="4"/>
  <c r="U518" i="4"/>
  <c r="U509" i="4"/>
  <c r="M818" i="4"/>
  <c r="U818" i="4"/>
  <c r="T818" i="4"/>
  <c r="S818" i="4"/>
  <c r="G818" i="4"/>
  <c r="O325" i="4"/>
  <c r="Z325" i="4"/>
  <c r="Y325" i="4"/>
  <c r="X325" i="4"/>
  <c r="AA325" i="4"/>
  <c r="Z419" i="4"/>
  <c r="J419" i="4"/>
  <c r="Y419" i="4"/>
  <c r="X419" i="4"/>
  <c r="AA419" i="4"/>
  <c r="O172" i="4"/>
  <c r="Y335" i="4"/>
  <c r="X335" i="4"/>
  <c r="Z335" i="4"/>
  <c r="T335" i="4"/>
  <c r="AA335" i="4"/>
  <c r="D587" i="4"/>
  <c r="D623" i="4" s="1"/>
  <c r="D473" i="4"/>
  <c r="Y437" i="4"/>
  <c r="X437" i="4"/>
  <c r="Z437" i="4"/>
  <c r="AA437" i="4"/>
  <c r="AB325" i="4"/>
  <c r="AB320" i="4"/>
  <c r="AB441" i="4"/>
  <c r="T327" i="4"/>
  <c r="E684" i="4"/>
  <c r="E720" i="4" s="1"/>
  <c r="E570" i="4"/>
  <c r="M823" i="4"/>
  <c r="U823" i="4"/>
  <c r="T823" i="4"/>
  <c r="G823" i="4"/>
  <c r="S823" i="4"/>
  <c r="E666" i="4"/>
  <c r="E702" i="4" s="1"/>
  <c r="E552" i="4"/>
  <c r="Z414" i="4"/>
  <c r="Y414" i="4"/>
  <c r="X414" i="4"/>
  <c r="T414" i="4"/>
  <c r="AA414" i="4"/>
  <c r="Y416" i="4"/>
  <c r="X416" i="4"/>
  <c r="Z416" i="4"/>
  <c r="AA416" i="4"/>
  <c r="D668" i="4"/>
  <c r="D704" i="4" s="1"/>
  <c r="D554" i="4"/>
  <c r="Y518" i="4"/>
  <c r="Z518" i="4"/>
  <c r="X518" i="4"/>
  <c r="AA518" i="4"/>
  <c r="T518" i="4"/>
  <c r="S739" i="4"/>
  <c r="G739" i="4"/>
  <c r="J439" i="4" s="1"/>
  <c r="U739" i="4"/>
  <c r="T739" i="4"/>
  <c r="M739" i="4"/>
  <c r="W650" i="4"/>
  <c r="W575" i="4"/>
  <c r="D606" i="4"/>
  <c r="D642" i="4" s="1"/>
  <c r="D492" i="4"/>
  <c r="Z456" i="4"/>
  <c r="Y456" i="4"/>
  <c r="X456" i="4"/>
  <c r="AA456" i="4"/>
  <c r="AB456" i="4"/>
  <c r="Z326" i="4"/>
  <c r="Y326" i="4"/>
  <c r="X326" i="4"/>
  <c r="AA326" i="4"/>
  <c r="D578" i="4"/>
  <c r="D614" i="4" s="1"/>
  <c r="D464" i="4"/>
  <c r="Y428" i="4"/>
  <c r="X428" i="4"/>
  <c r="Z428" i="4"/>
  <c r="AA428" i="4"/>
  <c r="AD436" i="4"/>
  <c r="AD432" i="4"/>
  <c r="V456" i="4"/>
  <c r="V529" i="4"/>
  <c r="N320" i="4"/>
  <c r="N339" i="4"/>
  <c r="N529" i="4"/>
  <c r="P414" i="4"/>
  <c r="M826" i="4"/>
  <c r="U826" i="4"/>
  <c r="T826" i="4"/>
  <c r="S826" i="4"/>
  <c r="G826" i="4"/>
  <c r="J412" i="4" s="1"/>
  <c r="E607" i="4"/>
  <c r="E643" i="4" s="1"/>
  <c r="E493" i="4"/>
  <c r="D160" i="4"/>
  <c r="O160" i="4"/>
  <c r="E591" i="4"/>
  <c r="E627" i="4" s="1"/>
  <c r="E477" i="4"/>
  <c r="S728" i="4"/>
  <c r="G728" i="4"/>
  <c r="U728" i="4"/>
  <c r="T728" i="4"/>
  <c r="M728" i="4"/>
  <c r="AC339" i="4"/>
  <c r="AC320" i="4"/>
  <c r="AC395" i="4"/>
  <c r="AC414" i="4"/>
  <c r="U428" i="4"/>
  <c r="U414" i="4"/>
  <c r="M399" i="4"/>
  <c r="M456" i="4"/>
  <c r="D589" i="4"/>
  <c r="D625" i="4" s="1"/>
  <c r="D475" i="4"/>
  <c r="Y439" i="4"/>
  <c r="X439" i="4"/>
  <c r="Z439" i="4"/>
  <c r="AA439" i="4"/>
  <c r="D683" i="4"/>
  <c r="D719" i="4" s="1"/>
  <c r="D569" i="4"/>
  <c r="Y533" i="4"/>
  <c r="Z533" i="4"/>
  <c r="X533" i="4"/>
  <c r="AB533" i="4"/>
  <c r="J533" i="4"/>
  <c r="AA533" i="4"/>
  <c r="E667" i="4"/>
  <c r="E703" i="4" s="1"/>
  <c r="E553" i="4"/>
  <c r="U809" i="4"/>
  <c r="T809" i="4"/>
  <c r="G809" i="4"/>
  <c r="J395" i="4" s="1"/>
  <c r="S809" i="4"/>
  <c r="M809" i="4"/>
  <c r="D599" i="4"/>
  <c r="D635" i="4" s="1"/>
  <c r="D485" i="4"/>
  <c r="Z449" i="4"/>
  <c r="X449" i="4"/>
  <c r="Y449" i="4"/>
  <c r="AA449" i="4"/>
  <c r="Y315" i="4"/>
  <c r="X315" i="4"/>
  <c r="AA315" i="4"/>
  <c r="AB343" i="4"/>
  <c r="AB436" i="4"/>
  <c r="AB416" i="4"/>
  <c r="AB437" i="4"/>
  <c r="AB529" i="4"/>
  <c r="T326" i="4"/>
  <c r="T399" i="4"/>
  <c r="T457" i="4"/>
  <c r="T513" i="4"/>
  <c r="O176" i="4"/>
  <c r="N395" i="4"/>
  <c r="P320" i="4"/>
  <c r="P416" i="4"/>
  <c r="P456" i="4"/>
  <c r="P529" i="4"/>
  <c r="S752" i="4"/>
  <c r="G752" i="4"/>
  <c r="U752" i="4"/>
  <c r="M752" i="4"/>
  <c r="T752" i="4"/>
  <c r="E579" i="4"/>
  <c r="E615" i="4" s="1"/>
  <c r="E465" i="4"/>
  <c r="AC416" i="4"/>
  <c r="U320" i="4"/>
  <c r="U409" i="4"/>
  <c r="U436" i="4"/>
  <c r="U416" i="4"/>
  <c r="U529" i="4"/>
  <c r="M650" i="4"/>
  <c r="M575" i="4"/>
  <c r="M320" i="4"/>
  <c r="M432" i="4"/>
  <c r="E581" i="4"/>
  <c r="E617" i="4" s="1"/>
  <c r="E467" i="4"/>
  <c r="E660" i="4"/>
  <c r="E696" i="4" s="1"/>
  <c r="E546" i="4"/>
  <c r="Z327" i="4"/>
  <c r="Y327" i="4"/>
  <c r="X327" i="4"/>
  <c r="AA327" i="4"/>
  <c r="D579" i="4"/>
  <c r="D615" i="4" s="1"/>
  <c r="D465" i="4"/>
  <c r="Y429" i="4"/>
  <c r="X429" i="4"/>
  <c r="AA429" i="4"/>
  <c r="T429" i="4"/>
  <c r="Z429" i="4"/>
  <c r="AB650" i="4"/>
  <c r="AB575" i="4"/>
  <c r="AB457" i="4"/>
  <c r="T436" i="4"/>
  <c r="D597" i="4"/>
  <c r="D633" i="4" s="1"/>
  <c r="D483" i="4"/>
  <c r="Z447" i="4"/>
  <c r="X447" i="4"/>
  <c r="Y447" i="4"/>
  <c r="AA447" i="4"/>
  <c r="O149" i="4"/>
  <c r="D149" i="4"/>
  <c r="E609" i="4"/>
  <c r="E645" i="4" s="1"/>
  <c r="E495" i="4"/>
  <c r="U806" i="4"/>
  <c r="T806" i="4"/>
  <c r="M806" i="4"/>
  <c r="G806" i="4"/>
  <c r="S806" i="4"/>
  <c r="S753" i="4"/>
  <c r="G753" i="4"/>
  <c r="U753" i="4"/>
  <c r="M753" i="4"/>
  <c r="T753" i="4"/>
  <c r="S745" i="4"/>
  <c r="G745" i="4"/>
  <c r="U745" i="4"/>
  <c r="M745" i="4"/>
  <c r="T745" i="4"/>
  <c r="S737" i="4"/>
  <c r="G737" i="4"/>
  <c r="U737" i="4"/>
  <c r="T737" i="4"/>
  <c r="M737" i="4"/>
  <c r="AA650" i="4"/>
  <c r="AA575" i="4"/>
  <c r="T649" i="4"/>
  <c r="T574" i="4"/>
  <c r="X413" i="4"/>
  <c r="Y413" i="4"/>
  <c r="Z413" i="4"/>
  <c r="E657" i="4"/>
  <c r="E693" i="4" s="1"/>
  <c r="E543" i="4"/>
  <c r="E604" i="4"/>
  <c r="E640" i="4" s="1"/>
  <c r="E490" i="4"/>
  <c r="E596" i="4"/>
  <c r="E632" i="4" s="1"/>
  <c r="E482" i="4"/>
  <c r="E588" i="4"/>
  <c r="E624" i="4" s="1"/>
  <c r="E474" i="4"/>
  <c r="E580" i="4"/>
  <c r="E616" i="4" s="1"/>
  <c r="E466" i="4"/>
  <c r="AA517" i="4"/>
  <c r="D677" i="4"/>
  <c r="D713" i="4" s="1"/>
  <c r="D563" i="4"/>
  <c r="Y527" i="4"/>
  <c r="Z527" i="4"/>
  <c r="U804" i="4"/>
  <c r="T804" i="4"/>
  <c r="S804" i="4"/>
  <c r="M804" i="4"/>
  <c r="G804" i="4"/>
  <c r="O650" i="4"/>
  <c r="O575" i="4"/>
  <c r="D200" i="4"/>
  <c r="O200" i="4"/>
  <c r="X403" i="4"/>
  <c r="Y403" i="4"/>
  <c r="Z403" i="4"/>
  <c r="O183" i="4"/>
  <c r="D183" i="4"/>
  <c r="Y389" i="4"/>
  <c r="X389" i="4"/>
  <c r="Z389" i="4"/>
  <c r="J389" i="4"/>
  <c r="O169" i="4"/>
  <c r="O161" i="4"/>
  <c r="D161" i="4"/>
  <c r="O153" i="4"/>
  <c r="D153" i="4"/>
  <c r="O145" i="4"/>
  <c r="D145" i="4"/>
  <c r="AA389" i="4"/>
  <c r="AA413" i="4"/>
  <c r="E678" i="4"/>
  <c r="E714" i="4" s="1"/>
  <c r="E564" i="4"/>
  <c r="M817" i="4"/>
  <c r="U817" i="4"/>
  <c r="T817" i="4"/>
  <c r="G817" i="4"/>
  <c r="J517" i="4" s="1"/>
  <c r="S817" i="4"/>
  <c r="X527" i="4"/>
  <c r="Y333" i="4"/>
  <c r="X333" i="4"/>
  <c r="Z333" i="4"/>
  <c r="D667" i="4"/>
  <c r="D703" i="4" s="1"/>
  <c r="D553" i="4"/>
  <c r="Y517" i="4"/>
  <c r="Z517" i="4"/>
  <c r="X517" i="4"/>
  <c r="D653" i="4"/>
  <c r="D689" i="4" s="1"/>
  <c r="D539" i="4"/>
  <c r="J503" i="4"/>
  <c r="Z503" i="4"/>
  <c r="X503" i="4"/>
  <c r="Y503" i="4"/>
  <c r="AA527" i="4"/>
  <c r="M830" i="4"/>
  <c r="U830" i="4"/>
  <c r="T830" i="4"/>
  <c r="S830" i="4"/>
  <c r="G830" i="4"/>
  <c r="J416" i="4" s="1"/>
  <c r="E671" i="4"/>
  <c r="E707" i="4" s="1"/>
  <c r="E557" i="4"/>
  <c r="M813" i="4"/>
  <c r="U813" i="4"/>
  <c r="T813" i="4"/>
  <c r="S813" i="4"/>
  <c r="G813" i="4"/>
  <c r="J513" i="4" s="1"/>
  <c r="S757" i="4"/>
  <c r="G757" i="4"/>
  <c r="J343" i="4" s="1"/>
  <c r="U757" i="4"/>
  <c r="M757" i="4"/>
  <c r="T757" i="4"/>
  <c r="S749" i="4"/>
  <c r="G749" i="4"/>
  <c r="J335" i="4" s="1"/>
  <c r="U749" i="4"/>
  <c r="M749" i="4"/>
  <c r="T749" i="4"/>
  <c r="S741" i="4"/>
  <c r="G741" i="4"/>
  <c r="J441" i="4" s="1"/>
  <c r="U741" i="4"/>
  <c r="M741" i="4"/>
  <c r="T741" i="4"/>
  <c r="S733" i="4"/>
  <c r="G733" i="4"/>
  <c r="J433" i="4" s="1"/>
  <c r="U733" i="4"/>
  <c r="M733" i="4"/>
  <c r="T733" i="4"/>
  <c r="AA403" i="4"/>
  <c r="S742" i="4"/>
  <c r="G742" i="4"/>
  <c r="J328" i="4" s="1"/>
  <c r="U742" i="4"/>
  <c r="T742" i="4"/>
  <c r="M742" i="4"/>
  <c r="E664" i="4"/>
  <c r="E700" i="4" s="1"/>
  <c r="E550" i="4"/>
  <c r="E608" i="4"/>
  <c r="E644" i="4" s="1"/>
  <c r="E494" i="4"/>
  <c r="AA333" i="4"/>
  <c r="Z328" i="4"/>
  <c r="Y328" i="4"/>
  <c r="X328" i="4"/>
  <c r="E577" i="4"/>
  <c r="E613" i="4" s="1"/>
  <c r="E463" i="4"/>
  <c r="S727" i="4"/>
  <c r="G727" i="4"/>
  <c r="U727" i="4"/>
  <c r="M727" i="4"/>
  <c r="T727" i="4"/>
  <c r="E585" i="4"/>
  <c r="E621" i="4" s="1"/>
  <c r="E471" i="4"/>
  <c r="J521" i="4"/>
  <c r="Z417" i="4"/>
  <c r="Y417" i="4"/>
  <c r="D675" i="4"/>
  <c r="D711" i="4" s="1"/>
  <c r="D561" i="4"/>
  <c r="X525" i="4"/>
  <c r="Y525" i="4"/>
  <c r="Z525" i="4"/>
  <c r="E681" i="4"/>
  <c r="E717" i="4" s="1"/>
  <c r="E567" i="4"/>
  <c r="D592" i="4"/>
  <c r="D628" i="4" s="1"/>
  <c r="D478" i="4"/>
  <c r="Z507" i="4"/>
  <c r="J407" i="4"/>
  <c r="J507" i="4"/>
  <c r="J511" i="4"/>
  <c r="AD316" i="4"/>
  <c r="D681" i="4"/>
  <c r="D717" i="4" s="1"/>
  <c r="D567" i="4"/>
  <c r="D170" i="4"/>
  <c r="O170" i="4"/>
  <c r="D162" i="4"/>
  <c r="O162" i="4"/>
  <c r="E593" i="4"/>
  <c r="E629" i="4" s="1"/>
  <c r="E479" i="4"/>
  <c r="Y324" i="4"/>
  <c r="Y340" i="4"/>
  <c r="Y393" i="4"/>
  <c r="Y504" i="4"/>
  <c r="Y511" i="4"/>
  <c r="Y450" i="4"/>
  <c r="Y521" i="4"/>
  <c r="Y508" i="4"/>
  <c r="X341" i="4"/>
  <c r="O141" i="4"/>
  <c r="S736" i="4"/>
  <c r="G736" i="4"/>
  <c r="U736" i="4"/>
  <c r="T736" i="4"/>
  <c r="M736" i="4"/>
  <c r="M810" i="4"/>
  <c r="U810" i="4"/>
  <c r="T810" i="4"/>
  <c r="G810" i="4"/>
  <c r="S810" i="4"/>
  <c r="D604" i="4"/>
  <c r="D640" i="4" s="1"/>
  <c r="D490" i="4"/>
  <c r="D584" i="4"/>
  <c r="D620" i="4" s="1"/>
  <c r="D470" i="4"/>
  <c r="Z324" i="4"/>
  <c r="Z430" i="4"/>
  <c r="Z446" i="4"/>
  <c r="D605" i="4"/>
  <c r="D641" i="4" s="1"/>
  <c r="D491" i="4"/>
  <c r="D204" i="4"/>
  <c r="O204" i="4"/>
  <c r="M814" i="4"/>
  <c r="U814" i="4"/>
  <c r="T814" i="4"/>
  <c r="S814" i="4"/>
  <c r="G814" i="4"/>
  <c r="S754" i="4"/>
  <c r="G754" i="4"/>
  <c r="J340" i="4" s="1"/>
  <c r="U754" i="4"/>
  <c r="T754" i="4"/>
  <c r="M754" i="4"/>
  <c r="D142" i="4"/>
  <c r="O142" i="4"/>
  <c r="D198" i="4"/>
  <c r="O198" i="4"/>
  <c r="D581" i="4"/>
  <c r="D617" i="4" s="1"/>
  <c r="D467" i="4"/>
  <c r="X649" i="4"/>
  <c r="X574" i="4"/>
  <c r="X344" i="4"/>
  <c r="X531" i="4"/>
  <c r="E592" i="4"/>
  <c r="E628" i="4" s="1"/>
  <c r="E478" i="4"/>
  <c r="E589" i="4"/>
  <c r="E625" i="4" s="1"/>
  <c r="E475" i="4"/>
  <c r="E602" i="4"/>
  <c r="E638" i="4" s="1"/>
  <c r="E488" i="4"/>
  <c r="G500" i="4"/>
  <c r="G425" i="4"/>
  <c r="G350" i="4"/>
  <c r="O174" i="4"/>
  <c r="D671" i="4"/>
  <c r="D707" i="4" s="1"/>
  <c r="D557" i="4"/>
  <c r="E661" i="4"/>
  <c r="E697" i="4" s="1"/>
  <c r="E547" i="4"/>
  <c r="Z575" i="4"/>
  <c r="Z650" i="4"/>
  <c r="D665" i="4"/>
  <c r="D701" i="4" s="1"/>
  <c r="D551" i="4"/>
  <c r="E665" i="4"/>
  <c r="E701" i="4" s="1"/>
  <c r="E551" i="4"/>
  <c r="D158" i="4"/>
  <c r="O158" i="4"/>
  <c r="D150" i="4"/>
  <c r="O150" i="4"/>
  <c r="Y344" i="4"/>
  <c r="Y397" i="4"/>
  <c r="Y438" i="4"/>
  <c r="Y454" i="4"/>
  <c r="I650" i="4"/>
  <c r="I575" i="4"/>
  <c r="E669" i="4"/>
  <c r="E705" i="4" s="1"/>
  <c r="E555" i="4"/>
  <c r="X650" i="4"/>
  <c r="X575" i="4"/>
  <c r="X313" i="4"/>
  <c r="X397" i="4"/>
  <c r="D194" i="4"/>
  <c r="O194" i="4"/>
  <c r="D596" i="4"/>
  <c r="D632" i="4" s="1"/>
  <c r="D482" i="4"/>
  <c r="Z344" i="4"/>
  <c r="Z434" i="4"/>
  <c r="Z450" i="4"/>
  <c r="X446" i="4"/>
  <c r="E675" i="4"/>
  <c r="E711" i="4" s="1"/>
  <c r="E561" i="4"/>
  <c r="S758" i="4"/>
  <c r="G758" i="4"/>
  <c r="J344" i="4" s="1"/>
  <c r="U758" i="4"/>
  <c r="T758" i="4"/>
  <c r="M758" i="4"/>
  <c r="S750" i="4"/>
  <c r="G750" i="4"/>
  <c r="U750" i="4"/>
  <c r="T750" i="4"/>
  <c r="M750" i="4"/>
  <c r="D146" i="4"/>
  <c r="O146" i="4"/>
  <c r="Y650" i="4"/>
  <c r="Y575" i="4"/>
  <c r="Y515" i="4"/>
  <c r="X316" i="4"/>
  <c r="X332" i="4"/>
  <c r="X442" i="4"/>
  <c r="X427" i="4"/>
  <c r="S729" i="4"/>
  <c r="G729" i="4"/>
  <c r="U729" i="4"/>
  <c r="T729" i="4"/>
  <c r="M729" i="4"/>
  <c r="O187" i="4"/>
  <c r="D187" i="4"/>
  <c r="D608" i="4"/>
  <c r="D644" i="4" s="1"/>
  <c r="D494" i="4"/>
  <c r="Z407" i="4"/>
  <c r="D211" i="4"/>
  <c r="M834" i="4"/>
  <c r="U834" i="4"/>
  <c r="T834" i="4"/>
  <c r="G834" i="4"/>
  <c r="S834" i="4"/>
  <c r="D654" i="4"/>
  <c r="D690" i="4" s="1"/>
  <c r="D540" i="4"/>
  <c r="E601" i="4"/>
  <c r="E637" i="4" s="1"/>
  <c r="E487" i="4"/>
  <c r="D154" i="4"/>
  <c r="O154" i="4"/>
  <c r="S730" i="4"/>
  <c r="G730" i="4"/>
  <c r="U730" i="4"/>
  <c r="M730" i="4"/>
  <c r="T730" i="4"/>
  <c r="Y316" i="4"/>
  <c r="Y332" i="4"/>
  <c r="Y401" i="4"/>
  <c r="Y442" i="4"/>
  <c r="Y458" i="4"/>
  <c r="M828" i="4"/>
  <c r="U828" i="4"/>
  <c r="T828" i="4"/>
  <c r="G828" i="4"/>
  <c r="S828" i="4"/>
  <c r="X431" i="4"/>
  <c r="X521" i="4"/>
  <c r="D139" i="4"/>
  <c r="O139" i="4"/>
  <c r="D657" i="4"/>
  <c r="D693" i="4" s="1"/>
  <c r="D543" i="4"/>
  <c r="D588" i="4"/>
  <c r="D624" i="4" s="1"/>
  <c r="D474" i="4"/>
  <c r="Z649" i="4"/>
  <c r="Z574" i="4"/>
  <c r="Z393" i="4"/>
  <c r="Z438" i="4"/>
  <c r="Z454" i="4"/>
  <c r="E605" i="4"/>
  <c r="E641" i="4" s="1"/>
  <c r="E491" i="4"/>
  <c r="D658" i="4"/>
  <c r="D694" i="4" s="1"/>
  <c r="D544" i="4"/>
  <c r="D577" i="4"/>
  <c r="D613" i="4" s="1"/>
  <c r="D463" i="4"/>
  <c r="E654" i="4"/>
  <c r="E690" i="4" s="1"/>
  <c r="E540" i="4"/>
  <c r="D661" i="4"/>
  <c r="D697" i="4" s="1"/>
  <c r="D547" i="4"/>
  <c r="S746" i="4"/>
  <c r="G746" i="4"/>
  <c r="J446" i="4" s="1"/>
  <c r="U746" i="4"/>
  <c r="T746" i="4"/>
  <c r="M746" i="4"/>
  <c r="S738" i="4"/>
  <c r="G738" i="4"/>
  <c r="U738" i="4"/>
  <c r="M738" i="4"/>
  <c r="T738" i="4"/>
  <c r="Y649" i="4"/>
  <c r="Y574" i="4"/>
  <c r="Y455" i="4"/>
  <c r="Y507" i="4"/>
  <c r="Y531" i="4"/>
  <c r="X336" i="4"/>
  <c r="X390" i="4"/>
  <c r="X434" i="4"/>
  <c r="X454" i="4"/>
  <c r="X455" i="4"/>
  <c r="E600" i="4"/>
  <c r="E636" i="4" s="1"/>
  <c r="E486" i="4"/>
  <c r="E584" i="4"/>
  <c r="E620" i="4" s="1"/>
  <c r="E470" i="4"/>
  <c r="D593" i="4"/>
  <c r="D629" i="4" s="1"/>
  <c r="D479" i="4"/>
  <c r="D598" i="4"/>
  <c r="D634" i="4" s="1"/>
  <c r="D484" i="4"/>
  <c r="D148" i="4"/>
  <c r="O148" i="4"/>
  <c r="M824" i="4"/>
  <c r="U824" i="4"/>
  <c r="T824" i="4"/>
  <c r="S824" i="4"/>
  <c r="G824" i="4"/>
  <c r="D180" i="4"/>
  <c r="O180" i="4"/>
  <c r="D600" i="4"/>
  <c r="D636" i="4" s="1"/>
  <c r="D486" i="4"/>
  <c r="D580" i="4"/>
  <c r="D616" i="4" s="1"/>
  <c r="D466" i="4"/>
  <c r="Z521" i="4"/>
  <c r="D184" i="4"/>
  <c r="O184" i="4"/>
  <c r="D166" i="4"/>
  <c r="O166" i="4"/>
  <c r="E597" i="4"/>
  <c r="E633" i="4" s="1"/>
  <c r="E483" i="4"/>
  <c r="S734" i="4"/>
  <c r="G734" i="4"/>
  <c r="U734" i="4"/>
  <c r="T734" i="4"/>
  <c r="M734" i="4"/>
  <c r="Y336" i="4"/>
  <c r="Y430" i="4"/>
  <c r="Y446" i="4"/>
  <c r="I649" i="4"/>
  <c r="I574" i="4"/>
  <c r="X438" i="4"/>
  <c r="X458" i="4"/>
  <c r="J326" i="4" l="1"/>
  <c r="J408" i="4"/>
  <c r="J529" i="4"/>
  <c r="J456" i="4"/>
  <c r="J435" i="4"/>
  <c r="J447" i="4"/>
  <c r="J454" i="4"/>
  <c r="J327" i="4"/>
  <c r="J405" i="4"/>
  <c r="J403" i="4"/>
  <c r="J457" i="4"/>
  <c r="J449" i="4"/>
  <c r="J319" i="4"/>
  <c r="K827" i="4"/>
  <c r="J827" i="4"/>
  <c r="Q563" i="4" s="1"/>
  <c r="I827" i="4"/>
  <c r="K563" i="4" s="1"/>
  <c r="J377" i="4"/>
  <c r="J527" i="4"/>
  <c r="J734" i="4"/>
  <c r="K734" i="4"/>
  <c r="I734" i="4"/>
  <c r="K470" i="4" s="1"/>
  <c r="J284" i="4"/>
  <c r="J320" i="4"/>
  <c r="Y540" i="4"/>
  <c r="J540" i="4"/>
  <c r="X540" i="4"/>
  <c r="Z540" i="4"/>
  <c r="AA540" i="4"/>
  <c r="T540" i="4"/>
  <c r="AB540" i="4"/>
  <c r="AC540" i="4"/>
  <c r="P540" i="4"/>
  <c r="W540" i="4"/>
  <c r="M540" i="4"/>
  <c r="U540" i="4"/>
  <c r="V540" i="4"/>
  <c r="O540" i="4"/>
  <c r="AD540" i="4"/>
  <c r="N540" i="4"/>
  <c r="J753" i="4"/>
  <c r="Q489" i="4" s="1"/>
  <c r="K753" i="4"/>
  <c r="L489" i="4" s="1"/>
  <c r="I753" i="4"/>
  <c r="J303" i="4"/>
  <c r="J339" i="4"/>
  <c r="J453" i="4"/>
  <c r="J544" i="4"/>
  <c r="X544" i="4"/>
  <c r="Z544" i="4"/>
  <c r="Y544" i="4"/>
  <c r="AA544" i="4"/>
  <c r="N544" i="4"/>
  <c r="AD544" i="4"/>
  <c r="M544" i="4"/>
  <c r="U544" i="4"/>
  <c r="AC544" i="4"/>
  <c r="T544" i="4"/>
  <c r="AB544" i="4"/>
  <c r="P544" i="4"/>
  <c r="O544" i="4"/>
  <c r="W544" i="4"/>
  <c r="V544" i="4"/>
  <c r="J750" i="4"/>
  <c r="Q486" i="4" s="1"/>
  <c r="I750" i="4"/>
  <c r="K750" i="4"/>
  <c r="J300" i="4"/>
  <c r="J738" i="4"/>
  <c r="K738" i="4"/>
  <c r="I738" i="4"/>
  <c r="R474" i="4" s="1"/>
  <c r="J288" i="4"/>
  <c r="X466" i="4"/>
  <c r="Z466" i="4"/>
  <c r="J466" i="4"/>
  <c r="Y466" i="4"/>
  <c r="AA466" i="4"/>
  <c r="N466" i="4"/>
  <c r="M466" i="4"/>
  <c r="T466" i="4"/>
  <c r="P466" i="4"/>
  <c r="AB466" i="4"/>
  <c r="AC466" i="4"/>
  <c r="O466" i="4"/>
  <c r="U466" i="4"/>
  <c r="V466" i="4"/>
  <c r="AD466" i="4"/>
  <c r="W466" i="4"/>
  <c r="D212" i="4"/>
  <c r="X482" i="4"/>
  <c r="Z482" i="4"/>
  <c r="J482" i="4"/>
  <c r="Y482" i="4"/>
  <c r="AA482" i="4"/>
  <c r="M482" i="4"/>
  <c r="P482" i="4"/>
  <c r="AB482" i="4"/>
  <c r="AC482" i="4"/>
  <c r="N482" i="4"/>
  <c r="U482" i="4"/>
  <c r="AD482" i="4"/>
  <c r="W482" i="4"/>
  <c r="O482" i="4"/>
  <c r="T482" i="4"/>
  <c r="V482" i="4"/>
  <c r="K814" i="4"/>
  <c r="J814" i="4"/>
  <c r="Q550" i="4" s="1"/>
  <c r="I814" i="4"/>
  <c r="Q184" i="4" s="1"/>
  <c r="J364" i="4"/>
  <c r="J400" i="4"/>
  <c r="J514" i="4"/>
  <c r="Z491" i="4"/>
  <c r="Y491" i="4"/>
  <c r="J491" i="4"/>
  <c r="X491" i="4"/>
  <c r="AA491" i="4"/>
  <c r="P491" i="4"/>
  <c r="V491" i="4"/>
  <c r="N491" i="4"/>
  <c r="U491" i="4"/>
  <c r="AC491" i="4"/>
  <c r="AB491" i="4"/>
  <c r="T491" i="4"/>
  <c r="M491" i="4"/>
  <c r="AD491" i="4"/>
  <c r="O491" i="4"/>
  <c r="W491" i="4"/>
  <c r="J745" i="4"/>
  <c r="Q481" i="4" s="1"/>
  <c r="K745" i="4"/>
  <c r="I745" i="4"/>
  <c r="J295" i="4"/>
  <c r="J331" i="4"/>
  <c r="J445" i="4"/>
  <c r="K818" i="4"/>
  <c r="J818" i="4"/>
  <c r="Q554" i="4" s="1"/>
  <c r="I818" i="4"/>
  <c r="K554" i="4" s="1"/>
  <c r="J368" i="4"/>
  <c r="J404" i="4"/>
  <c r="K824" i="4"/>
  <c r="J824" i="4"/>
  <c r="I824" i="4"/>
  <c r="J374" i="4"/>
  <c r="J410" i="4"/>
  <c r="J524" i="4"/>
  <c r="X484" i="4"/>
  <c r="Z484" i="4"/>
  <c r="J484" i="4"/>
  <c r="Y484" i="4"/>
  <c r="AA484" i="4"/>
  <c r="M484" i="4"/>
  <c r="P484" i="4"/>
  <c r="AD484" i="4"/>
  <c r="N484" i="4"/>
  <c r="T484" i="4"/>
  <c r="U484" i="4"/>
  <c r="AC484" i="4"/>
  <c r="O484" i="4"/>
  <c r="AB484" i="4"/>
  <c r="W484" i="4"/>
  <c r="V484" i="4"/>
  <c r="J413" i="4"/>
  <c r="K823" i="4"/>
  <c r="L559" i="4" s="1"/>
  <c r="J823" i="4"/>
  <c r="Q559" i="4" s="1"/>
  <c r="I823" i="4"/>
  <c r="J373" i="4"/>
  <c r="J523" i="4"/>
  <c r="J409" i="4"/>
  <c r="J486" i="4"/>
  <c r="Y486" i="4"/>
  <c r="X486" i="4"/>
  <c r="S486" i="4"/>
  <c r="AB486" i="4"/>
  <c r="Z486" i="4"/>
  <c r="AA486" i="4"/>
  <c r="P486" i="4"/>
  <c r="V486" i="4"/>
  <c r="W486" i="4"/>
  <c r="T486" i="4"/>
  <c r="U486" i="4"/>
  <c r="M486" i="4"/>
  <c r="AD486" i="4"/>
  <c r="N486" i="4"/>
  <c r="O486" i="4"/>
  <c r="AC486" i="4"/>
  <c r="J730" i="4"/>
  <c r="Q466" i="4" s="1"/>
  <c r="K730" i="4"/>
  <c r="I730" i="4"/>
  <c r="S466" i="4" s="1"/>
  <c r="J280" i="4"/>
  <c r="J316" i="4"/>
  <c r="J450" i="4"/>
  <c r="J551" i="4"/>
  <c r="X551" i="4"/>
  <c r="Y551" i="4"/>
  <c r="AB551" i="4"/>
  <c r="Z551" i="4"/>
  <c r="AA551" i="4"/>
  <c r="T551" i="4"/>
  <c r="U551" i="4"/>
  <c r="M551" i="4"/>
  <c r="AD551" i="4"/>
  <c r="AC551" i="4"/>
  <c r="P551" i="4"/>
  <c r="O551" i="4"/>
  <c r="W551" i="4"/>
  <c r="V551" i="4"/>
  <c r="N551" i="4"/>
  <c r="J467" i="4"/>
  <c r="X467" i="4"/>
  <c r="Z467" i="4"/>
  <c r="Y467" i="4"/>
  <c r="AA467" i="4"/>
  <c r="M467" i="4"/>
  <c r="O467" i="4"/>
  <c r="AB467" i="4"/>
  <c r="P467" i="4"/>
  <c r="U467" i="4"/>
  <c r="AC467" i="4"/>
  <c r="W467" i="4"/>
  <c r="AD467" i="4"/>
  <c r="V467" i="4"/>
  <c r="T467" i="4"/>
  <c r="N467" i="4"/>
  <c r="J430" i="4"/>
  <c r="Z569" i="4"/>
  <c r="Y569" i="4"/>
  <c r="J569" i="4"/>
  <c r="X569" i="4"/>
  <c r="AA569" i="4"/>
  <c r="AB569" i="4"/>
  <c r="P569" i="4"/>
  <c r="N569" i="4"/>
  <c r="AD569" i="4"/>
  <c r="AC569" i="4"/>
  <c r="T569" i="4"/>
  <c r="M569" i="4"/>
  <c r="U569" i="4"/>
  <c r="V569" i="4"/>
  <c r="O569" i="4"/>
  <c r="W569" i="4"/>
  <c r="X464" i="4"/>
  <c r="Z464" i="4"/>
  <c r="J464" i="4"/>
  <c r="Y464" i="4"/>
  <c r="AA464" i="4"/>
  <c r="T464" i="4"/>
  <c r="AC464" i="4"/>
  <c r="V464" i="4"/>
  <c r="N464" i="4"/>
  <c r="M464" i="4"/>
  <c r="P464" i="4"/>
  <c r="U464" i="4"/>
  <c r="O464" i="4"/>
  <c r="AB464" i="4"/>
  <c r="W464" i="4"/>
  <c r="AD464" i="4"/>
  <c r="J518" i="4"/>
  <c r="X547" i="4"/>
  <c r="Z547" i="4"/>
  <c r="Y547" i="4"/>
  <c r="J547" i="4"/>
  <c r="AA547" i="4"/>
  <c r="T547" i="4"/>
  <c r="V547" i="4"/>
  <c r="U547" i="4"/>
  <c r="M547" i="4"/>
  <c r="AB547" i="4"/>
  <c r="P547" i="4"/>
  <c r="N547" i="4"/>
  <c r="AC547" i="4"/>
  <c r="O547" i="4"/>
  <c r="W547" i="4"/>
  <c r="AD547" i="4"/>
  <c r="Y479" i="4"/>
  <c r="J479" i="4"/>
  <c r="X479" i="4"/>
  <c r="Z479" i="4"/>
  <c r="AA479" i="4"/>
  <c r="U479" i="4"/>
  <c r="AC479" i="4"/>
  <c r="T479" i="4"/>
  <c r="P479" i="4"/>
  <c r="V479" i="4"/>
  <c r="AD479" i="4"/>
  <c r="O479" i="4"/>
  <c r="AB479" i="4"/>
  <c r="N479" i="4"/>
  <c r="W479" i="4"/>
  <c r="M479" i="4"/>
  <c r="Y474" i="4"/>
  <c r="X474" i="4"/>
  <c r="Z474" i="4"/>
  <c r="J474" i="4"/>
  <c r="K474" i="4"/>
  <c r="AA474" i="4"/>
  <c r="T474" i="4"/>
  <c r="L474" i="4"/>
  <c r="S474" i="4"/>
  <c r="AB474" i="4"/>
  <c r="U474" i="4"/>
  <c r="AC474" i="4"/>
  <c r="V474" i="4"/>
  <c r="AD474" i="4"/>
  <c r="O474" i="4"/>
  <c r="N474" i="4"/>
  <c r="P474" i="4"/>
  <c r="W474" i="4"/>
  <c r="M474" i="4"/>
  <c r="J434" i="4"/>
  <c r="J752" i="4"/>
  <c r="Q488" i="4" s="1"/>
  <c r="K752" i="4"/>
  <c r="L488" i="4" s="1"/>
  <c r="I752" i="4"/>
  <c r="R488" i="4" s="1"/>
  <c r="J302" i="4"/>
  <c r="J452" i="4"/>
  <c r="J338" i="4"/>
  <c r="J809" i="4"/>
  <c r="I809" i="4"/>
  <c r="K545" i="4" s="1"/>
  <c r="K809" i="4"/>
  <c r="L545" i="4" s="1"/>
  <c r="J359" i="4"/>
  <c r="J509" i="4"/>
  <c r="X492" i="4"/>
  <c r="Z492" i="4"/>
  <c r="J492" i="4"/>
  <c r="Y492" i="4"/>
  <c r="T492" i="4"/>
  <c r="AA492" i="4"/>
  <c r="U492" i="4"/>
  <c r="AC492" i="4"/>
  <c r="N492" i="4"/>
  <c r="AB492" i="4"/>
  <c r="V492" i="4"/>
  <c r="M492" i="4"/>
  <c r="W492" i="4"/>
  <c r="AD492" i="4"/>
  <c r="O492" i="4"/>
  <c r="P492" i="4"/>
  <c r="X556" i="4"/>
  <c r="J556" i="4"/>
  <c r="Z556" i="4"/>
  <c r="Y556" i="4"/>
  <c r="AA556" i="4"/>
  <c r="O556" i="4"/>
  <c r="W556" i="4"/>
  <c r="T556" i="4"/>
  <c r="V556" i="4"/>
  <c r="AC556" i="4"/>
  <c r="N556" i="4"/>
  <c r="AB556" i="4"/>
  <c r="M556" i="4"/>
  <c r="P556" i="4"/>
  <c r="U556" i="4"/>
  <c r="AD556" i="4"/>
  <c r="K828" i="4"/>
  <c r="J828" i="4"/>
  <c r="I828" i="4"/>
  <c r="J378" i="4"/>
  <c r="J528" i="4"/>
  <c r="Y489" i="4"/>
  <c r="J489" i="4"/>
  <c r="Z489" i="4"/>
  <c r="X489" i="4"/>
  <c r="T489" i="4"/>
  <c r="K489" i="4"/>
  <c r="AA489" i="4"/>
  <c r="M489" i="4"/>
  <c r="P489" i="4"/>
  <c r="V489" i="4"/>
  <c r="AD489" i="4"/>
  <c r="O489" i="4"/>
  <c r="N489" i="4"/>
  <c r="U489" i="4"/>
  <c r="AC489" i="4"/>
  <c r="AB489" i="4"/>
  <c r="W489" i="4"/>
  <c r="J746" i="4"/>
  <c r="Q482" i="4" s="1"/>
  <c r="I746" i="4"/>
  <c r="K746" i="4"/>
  <c r="J296" i="4"/>
  <c r="J332" i="4"/>
  <c r="J438" i="4"/>
  <c r="K834" i="4"/>
  <c r="J834" i="4"/>
  <c r="Q570" i="4" s="1"/>
  <c r="I834" i="4"/>
  <c r="J384" i="4"/>
  <c r="J534" i="4"/>
  <c r="J336" i="4"/>
  <c r="J324" i="4"/>
  <c r="J414" i="4"/>
  <c r="C207" i="4"/>
  <c r="I207" i="4"/>
  <c r="J207" i="4"/>
  <c r="D140" i="4"/>
  <c r="C208" i="4" s="1"/>
  <c r="J729" i="4"/>
  <c r="Q465" i="4" s="1"/>
  <c r="K729" i="4"/>
  <c r="I729" i="4"/>
  <c r="K465" i="4" s="1"/>
  <c r="Q141" i="4"/>
  <c r="J279" i="4"/>
  <c r="J429" i="4"/>
  <c r="J736" i="4"/>
  <c r="K736" i="4"/>
  <c r="L472" i="4" s="1"/>
  <c r="I736" i="4"/>
  <c r="K472" i="4" s="1"/>
  <c r="J286" i="4"/>
  <c r="J436" i="4"/>
  <c r="J322" i="4"/>
  <c r="J315" i="4"/>
  <c r="Y463" i="4"/>
  <c r="J463" i="4"/>
  <c r="X463" i="4"/>
  <c r="Z463" i="4"/>
  <c r="AA463" i="4"/>
  <c r="U463" i="4"/>
  <c r="AC463" i="4"/>
  <c r="P463" i="4"/>
  <c r="V463" i="4"/>
  <c r="AD463" i="4"/>
  <c r="T463" i="4"/>
  <c r="N463" i="4"/>
  <c r="O463" i="4"/>
  <c r="AB463" i="4"/>
  <c r="W463" i="4"/>
  <c r="M463" i="4"/>
  <c r="Z543" i="4"/>
  <c r="X543" i="4"/>
  <c r="Y543" i="4"/>
  <c r="J543" i="4"/>
  <c r="AA543" i="4"/>
  <c r="AB543" i="4"/>
  <c r="P543" i="4"/>
  <c r="N543" i="4"/>
  <c r="T543" i="4"/>
  <c r="V543" i="4"/>
  <c r="O543" i="4"/>
  <c r="U543" i="4"/>
  <c r="AD543" i="4"/>
  <c r="AC543" i="4"/>
  <c r="M543" i="4"/>
  <c r="W543" i="4"/>
  <c r="X494" i="4"/>
  <c r="Z494" i="4"/>
  <c r="J494" i="4"/>
  <c r="Y494" i="4"/>
  <c r="AA494" i="4"/>
  <c r="T494" i="4"/>
  <c r="AC494" i="4"/>
  <c r="O494" i="4"/>
  <c r="AB494" i="4"/>
  <c r="M494" i="4"/>
  <c r="P494" i="4"/>
  <c r="N494" i="4"/>
  <c r="AD494" i="4"/>
  <c r="U494" i="4"/>
  <c r="V494" i="4"/>
  <c r="W494" i="4"/>
  <c r="J758" i="4"/>
  <c r="I758" i="4"/>
  <c r="R494" i="4" s="1"/>
  <c r="K758" i="4"/>
  <c r="L494" i="4" s="1"/>
  <c r="J458" i="4"/>
  <c r="J308" i="4"/>
  <c r="J810" i="4"/>
  <c r="I810" i="4"/>
  <c r="R546" i="4" s="1"/>
  <c r="K810" i="4"/>
  <c r="J360" i="4"/>
  <c r="J510" i="4"/>
  <c r="J396" i="4"/>
  <c r="J741" i="4"/>
  <c r="K741" i="4"/>
  <c r="L477" i="4" s="1"/>
  <c r="I741" i="4"/>
  <c r="J291" i="4"/>
  <c r="Y552" i="4"/>
  <c r="J552" i="4"/>
  <c r="X552" i="4"/>
  <c r="Z552" i="4"/>
  <c r="T552" i="4"/>
  <c r="AA552" i="4"/>
  <c r="M552" i="4"/>
  <c r="U552" i="4"/>
  <c r="V552" i="4"/>
  <c r="AD552" i="4"/>
  <c r="AC552" i="4"/>
  <c r="AB552" i="4"/>
  <c r="P552" i="4"/>
  <c r="N552" i="4"/>
  <c r="W552" i="4"/>
  <c r="O552" i="4"/>
  <c r="X566" i="4"/>
  <c r="Y566" i="4"/>
  <c r="Z566" i="4"/>
  <c r="J566" i="4"/>
  <c r="AB566" i="4"/>
  <c r="AA566" i="4"/>
  <c r="AC566" i="4"/>
  <c r="M566" i="4"/>
  <c r="T566" i="4"/>
  <c r="AD566" i="4"/>
  <c r="V566" i="4"/>
  <c r="W566" i="4"/>
  <c r="P566" i="4"/>
  <c r="N566" i="4"/>
  <c r="O566" i="4"/>
  <c r="U566" i="4"/>
  <c r="J420" i="4"/>
  <c r="Y549" i="4"/>
  <c r="Z549" i="4"/>
  <c r="X549" i="4"/>
  <c r="J549" i="4"/>
  <c r="AA549" i="4"/>
  <c r="V549" i="4"/>
  <c r="T549" i="4"/>
  <c r="U549" i="4"/>
  <c r="M549" i="4"/>
  <c r="AD549" i="4"/>
  <c r="AC549" i="4"/>
  <c r="N549" i="4"/>
  <c r="W549" i="4"/>
  <c r="O549" i="4"/>
  <c r="P549" i="4"/>
  <c r="AB549" i="4"/>
  <c r="J472" i="4"/>
  <c r="Y472" i="4"/>
  <c r="Q472" i="4"/>
  <c r="X472" i="4"/>
  <c r="Z472" i="4"/>
  <c r="AA472" i="4"/>
  <c r="AB472" i="4"/>
  <c r="U472" i="4"/>
  <c r="AC472" i="4"/>
  <c r="M472" i="4"/>
  <c r="T472" i="4"/>
  <c r="P472" i="4"/>
  <c r="V472" i="4"/>
  <c r="N472" i="4"/>
  <c r="AD472" i="4"/>
  <c r="W472" i="4"/>
  <c r="O472" i="4"/>
  <c r="K820" i="4"/>
  <c r="J820" i="4"/>
  <c r="I820" i="4"/>
  <c r="S556" i="4" s="1"/>
  <c r="J370" i="4"/>
  <c r="J545" i="4"/>
  <c r="X545" i="4"/>
  <c r="Y545" i="4"/>
  <c r="Q545" i="4"/>
  <c r="Z545" i="4"/>
  <c r="AA545" i="4"/>
  <c r="T545" i="4"/>
  <c r="N545" i="4"/>
  <c r="V545" i="4"/>
  <c r="U545" i="4"/>
  <c r="M545" i="4"/>
  <c r="AC545" i="4"/>
  <c r="AB545" i="4"/>
  <c r="P545" i="4"/>
  <c r="O545" i="4"/>
  <c r="AD545" i="4"/>
  <c r="W545" i="4"/>
  <c r="J802" i="4"/>
  <c r="Q538" i="4" s="1"/>
  <c r="I802" i="4"/>
  <c r="K538" i="4" s="1"/>
  <c r="K802" i="4"/>
  <c r="Q172" i="4"/>
  <c r="J352" i="4"/>
  <c r="J541" i="4"/>
  <c r="Z541" i="4"/>
  <c r="X541" i="4"/>
  <c r="Y541" i="4"/>
  <c r="AA541" i="4"/>
  <c r="T541" i="4"/>
  <c r="AC541" i="4"/>
  <c r="AB541" i="4"/>
  <c r="P541" i="4"/>
  <c r="N541" i="4"/>
  <c r="M541" i="4"/>
  <c r="W541" i="4"/>
  <c r="O541" i="4"/>
  <c r="AD541" i="4"/>
  <c r="V541" i="4"/>
  <c r="U541" i="4"/>
  <c r="J555" i="4"/>
  <c r="X555" i="4"/>
  <c r="Y555" i="4"/>
  <c r="Z555" i="4"/>
  <c r="AA555" i="4"/>
  <c r="AB555" i="4"/>
  <c r="AC555" i="4"/>
  <c r="P555" i="4"/>
  <c r="N555" i="4"/>
  <c r="U555" i="4"/>
  <c r="T555" i="4"/>
  <c r="M555" i="4"/>
  <c r="V555" i="4"/>
  <c r="W555" i="4"/>
  <c r="O555" i="4"/>
  <c r="AD555" i="4"/>
  <c r="J807" i="4"/>
  <c r="Q543" i="4" s="1"/>
  <c r="I807" i="4"/>
  <c r="R543" i="4" s="1"/>
  <c r="K807" i="4"/>
  <c r="Q177" i="4"/>
  <c r="J357" i="4"/>
  <c r="K825" i="4"/>
  <c r="J825" i="4"/>
  <c r="I825" i="4"/>
  <c r="S561" i="4" s="1"/>
  <c r="J411" i="4"/>
  <c r="J375" i="4"/>
  <c r="K821" i="4"/>
  <c r="L557" i="4" s="1"/>
  <c r="J821" i="4"/>
  <c r="I821" i="4"/>
  <c r="J371" i="4"/>
  <c r="X567" i="4"/>
  <c r="Z567" i="4"/>
  <c r="J567" i="4"/>
  <c r="Y567" i="4"/>
  <c r="AA567" i="4"/>
  <c r="T567" i="4"/>
  <c r="AB567" i="4"/>
  <c r="P567" i="4"/>
  <c r="AD567" i="4"/>
  <c r="M567" i="4"/>
  <c r="V567" i="4"/>
  <c r="O567" i="4"/>
  <c r="U567" i="4"/>
  <c r="AC567" i="4"/>
  <c r="N567" i="4"/>
  <c r="W567" i="4"/>
  <c r="J733" i="4"/>
  <c r="Q469" i="4" s="1"/>
  <c r="K733" i="4"/>
  <c r="I733" i="4"/>
  <c r="J283" i="4"/>
  <c r="J806" i="4"/>
  <c r="Q542" i="4" s="1"/>
  <c r="I806" i="4"/>
  <c r="K806" i="4"/>
  <c r="L542" i="4" s="1"/>
  <c r="Q176" i="4"/>
  <c r="J356" i="4"/>
  <c r="Z473" i="4"/>
  <c r="Y473" i="4"/>
  <c r="J473" i="4"/>
  <c r="X473" i="4"/>
  <c r="T473" i="4"/>
  <c r="AA473" i="4"/>
  <c r="M473" i="4"/>
  <c r="P473" i="4"/>
  <c r="V473" i="4"/>
  <c r="AD473" i="4"/>
  <c r="AB473" i="4"/>
  <c r="N473" i="4"/>
  <c r="U473" i="4"/>
  <c r="AC473" i="4"/>
  <c r="W473" i="4"/>
  <c r="O473" i="4"/>
  <c r="J744" i="4"/>
  <c r="K744" i="4"/>
  <c r="I744" i="4"/>
  <c r="R480" i="4" s="1"/>
  <c r="J294" i="4"/>
  <c r="J330" i="4"/>
  <c r="J502" i="4"/>
  <c r="J526" i="4"/>
  <c r="J811" i="4"/>
  <c r="Q547" i="4" s="1"/>
  <c r="I811" i="4"/>
  <c r="K811" i="4"/>
  <c r="J397" i="4"/>
  <c r="J361" i="4"/>
  <c r="K815" i="4"/>
  <c r="J815" i="4"/>
  <c r="Q185" i="4" s="1"/>
  <c r="I815" i="4"/>
  <c r="K551" i="4" s="1"/>
  <c r="J401" i="4"/>
  <c r="J515" i="4"/>
  <c r="J365" i="4"/>
  <c r="J392" i="4"/>
  <c r="X570" i="4"/>
  <c r="J570" i="4"/>
  <c r="Y570" i="4"/>
  <c r="Z570" i="4"/>
  <c r="T570" i="4"/>
  <c r="AA570" i="4"/>
  <c r="L570" i="4"/>
  <c r="AB570" i="4"/>
  <c r="S570" i="4"/>
  <c r="P570" i="4"/>
  <c r="AD570" i="4"/>
  <c r="M570" i="4"/>
  <c r="U570" i="4"/>
  <c r="AC570" i="4"/>
  <c r="N570" i="4"/>
  <c r="O570" i="4"/>
  <c r="W570" i="4"/>
  <c r="V570" i="4"/>
  <c r="J470" i="4"/>
  <c r="Y470" i="4"/>
  <c r="X470" i="4"/>
  <c r="Z470" i="4"/>
  <c r="AB470" i="4"/>
  <c r="AA470" i="4"/>
  <c r="T470" i="4"/>
  <c r="P470" i="4"/>
  <c r="W470" i="4"/>
  <c r="L470" i="4"/>
  <c r="U470" i="4"/>
  <c r="N470" i="4"/>
  <c r="M470" i="4"/>
  <c r="V470" i="4"/>
  <c r="AD470" i="4"/>
  <c r="O470" i="4"/>
  <c r="AC470" i="4"/>
  <c r="J804" i="4"/>
  <c r="I804" i="4"/>
  <c r="K540" i="4" s="1"/>
  <c r="K804" i="4"/>
  <c r="L540" i="4" s="1"/>
  <c r="Q174" i="4"/>
  <c r="J504" i="4"/>
  <c r="J354" i="4"/>
  <c r="J390" i="4"/>
  <c r="J737" i="4"/>
  <c r="Q473" i="4" s="1"/>
  <c r="K737" i="4"/>
  <c r="L473" i="4" s="1"/>
  <c r="I737" i="4"/>
  <c r="J287" i="4"/>
  <c r="J323" i="4"/>
  <c r="J739" i="4"/>
  <c r="I739" i="4"/>
  <c r="K739" i="4"/>
  <c r="Q151" i="4"/>
  <c r="J289" i="4"/>
  <c r="J748" i="4"/>
  <c r="K748" i="4"/>
  <c r="L484" i="4" s="1"/>
  <c r="I748" i="4"/>
  <c r="J448" i="4"/>
  <c r="J334" i="4"/>
  <c r="J298" i="4"/>
  <c r="J432" i="4"/>
  <c r="X565" i="4"/>
  <c r="Z565" i="4"/>
  <c r="Y565" i="4"/>
  <c r="J565" i="4"/>
  <c r="AA565" i="4"/>
  <c r="AB565" i="4"/>
  <c r="T565" i="4"/>
  <c r="U565" i="4"/>
  <c r="P565" i="4"/>
  <c r="N565" i="4"/>
  <c r="M565" i="4"/>
  <c r="AD565" i="4"/>
  <c r="AC565" i="4"/>
  <c r="O565" i="4"/>
  <c r="V565" i="4"/>
  <c r="W565" i="4"/>
  <c r="Y477" i="4"/>
  <c r="Q477" i="4"/>
  <c r="J477" i="4"/>
  <c r="X477" i="4"/>
  <c r="R477" i="4"/>
  <c r="Z477" i="4"/>
  <c r="K477" i="4"/>
  <c r="AA477" i="4"/>
  <c r="T477" i="4"/>
  <c r="S477" i="4"/>
  <c r="AB477" i="4"/>
  <c r="N477" i="4"/>
  <c r="U477" i="4"/>
  <c r="AC477" i="4"/>
  <c r="W477" i="4"/>
  <c r="M477" i="4"/>
  <c r="O477" i="4"/>
  <c r="P477" i="4"/>
  <c r="V477" i="4"/>
  <c r="AD477" i="4"/>
  <c r="J388" i="4"/>
  <c r="J530" i="4"/>
  <c r="X480" i="4"/>
  <c r="Z480" i="4"/>
  <c r="J480" i="4"/>
  <c r="Y480" i="4"/>
  <c r="Q480" i="4"/>
  <c r="AA480" i="4"/>
  <c r="T480" i="4"/>
  <c r="AC480" i="4"/>
  <c r="V480" i="4"/>
  <c r="M480" i="4"/>
  <c r="P480" i="4"/>
  <c r="AD480" i="4"/>
  <c r="N480" i="4"/>
  <c r="U480" i="4"/>
  <c r="AB480" i="4"/>
  <c r="W480" i="4"/>
  <c r="O480" i="4"/>
  <c r="Z562" i="4"/>
  <c r="X562" i="4"/>
  <c r="J562" i="4"/>
  <c r="Y562" i="4"/>
  <c r="AA562" i="4"/>
  <c r="T562" i="4"/>
  <c r="V562" i="4"/>
  <c r="N562" i="4"/>
  <c r="AB562" i="4"/>
  <c r="AC562" i="4"/>
  <c r="U562" i="4"/>
  <c r="P562" i="4"/>
  <c r="O562" i="4"/>
  <c r="M562" i="4"/>
  <c r="AD562" i="4"/>
  <c r="W562" i="4"/>
  <c r="K822" i="4"/>
  <c r="L558" i="4" s="1"/>
  <c r="J822" i="4"/>
  <c r="I822" i="4"/>
  <c r="J372" i="4"/>
  <c r="J520" i="4"/>
  <c r="J727" i="4"/>
  <c r="Q463" i="4" s="1"/>
  <c r="I727" i="4"/>
  <c r="R463" i="4" s="1"/>
  <c r="K727" i="4"/>
  <c r="Q139" i="4"/>
  <c r="K207" i="4" s="1"/>
  <c r="J427" i="4"/>
  <c r="J277" i="4"/>
  <c r="J313" i="4"/>
  <c r="J757" i="4"/>
  <c r="Q493" i="4" s="1"/>
  <c r="K757" i="4"/>
  <c r="I757" i="4"/>
  <c r="S493" i="4" s="1"/>
  <c r="Q169" i="4"/>
  <c r="J307" i="4"/>
  <c r="K817" i="4"/>
  <c r="Q187" i="4" s="1"/>
  <c r="J817" i="4"/>
  <c r="I817" i="4"/>
  <c r="J367" i="4"/>
  <c r="X563" i="4"/>
  <c r="Z563" i="4"/>
  <c r="Y563" i="4"/>
  <c r="J563" i="4"/>
  <c r="AA563" i="4"/>
  <c r="T563" i="4"/>
  <c r="S563" i="4"/>
  <c r="L563" i="4"/>
  <c r="M563" i="4"/>
  <c r="U563" i="4"/>
  <c r="V563" i="4"/>
  <c r="AB563" i="4"/>
  <c r="AD563" i="4"/>
  <c r="O563" i="4"/>
  <c r="AC563" i="4"/>
  <c r="P563" i="4"/>
  <c r="N563" i="4"/>
  <c r="W563" i="4"/>
  <c r="X485" i="4"/>
  <c r="J485" i="4"/>
  <c r="Y485" i="4"/>
  <c r="Z485" i="4"/>
  <c r="AA485" i="4"/>
  <c r="AB485" i="4"/>
  <c r="M485" i="4"/>
  <c r="P485" i="4"/>
  <c r="V485" i="4"/>
  <c r="AD485" i="4"/>
  <c r="O485" i="4"/>
  <c r="N485" i="4"/>
  <c r="T485" i="4"/>
  <c r="W485" i="4"/>
  <c r="U485" i="4"/>
  <c r="AC485" i="4"/>
  <c r="J728" i="4"/>
  <c r="Q464" i="4" s="1"/>
  <c r="K728" i="4"/>
  <c r="L464" i="4" s="1"/>
  <c r="I728" i="4"/>
  <c r="R464" i="4" s="1"/>
  <c r="Q140" i="4"/>
  <c r="J278" i="4"/>
  <c r="J756" i="4"/>
  <c r="K756" i="4"/>
  <c r="I756" i="4"/>
  <c r="J306" i="4"/>
  <c r="Y493" i="4"/>
  <c r="J493" i="4"/>
  <c r="Z493" i="4"/>
  <c r="X493" i="4"/>
  <c r="L493" i="4"/>
  <c r="AA493" i="4"/>
  <c r="T493" i="4"/>
  <c r="N493" i="4"/>
  <c r="U493" i="4"/>
  <c r="AC493" i="4"/>
  <c r="AB493" i="4"/>
  <c r="M493" i="4"/>
  <c r="P493" i="4"/>
  <c r="V493" i="4"/>
  <c r="AD493" i="4"/>
  <c r="O493" i="4"/>
  <c r="W493" i="4"/>
  <c r="J732" i="4"/>
  <c r="Q468" i="4" s="1"/>
  <c r="K732" i="4"/>
  <c r="I732" i="4"/>
  <c r="R468" i="4" s="1"/>
  <c r="J282" i="4"/>
  <c r="K816" i="4"/>
  <c r="L552" i="4" s="1"/>
  <c r="J816" i="4"/>
  <c r="Q552" i="4" s="1"/>
  <c r="I816" i="4"/>
  <c r="K552" i="4" s="1"/>
  <c r="J366" i="4"/>
  <c r="J812" i="4"/>
  <c r="Q548" i="4" s="1"/>
  <c r="I812" i="4"/>
  <c r="K812" i="4"/>
  <c r="J362" i="4"/>
  <c r="K832" i="4"/>
  <c r="J832" i="4"/>
  <c r="I832" i="4"/>
  <c r="J382" i="4"/>
  <c r="J747" i="4"/>
  <c r="Q483" i="4" s="1"/>
  <c r="K747" i="4"/>
  <c r="I747" i="4"/>
  <c r="K483" i="4" s="1"/>
  <c r="J297" i="4"/>
  <c r="J314" i="4"/>
  <c r="J808" i="4"/>
  <c r="I808" i="4"/>
  <c r="S544" i="4" s="1"/>
  <c r="K808" i="4"/>
  <c r="J394" i="4"/>
  <c r="J508" i="4"/>
  <c r="J358" i="4"/>
  <c r="J506" i="4"/>
  <c r="Y559" i="4"/>
  <c r="J559" i="4"/>
  <c r="R559" i="4"/>
  <c r="X559" i="4"/>
  <c r="Z559" i="4"/>
  <c r="K559" i="4"/>
  <c r="AA559" i="4"/>
  <c r="S559" i="4"/>
  <c r="AC559" i="4"/>
  <c r="W559" i="4"/>
  <c r="AB559" i="4"/>
  <c r="M559" i="4"/>
  <c r="AD559" i="4"/>
  <c r="T559" i="4"/>
  <c r="N559" i="4"/>
  <c r="P559" i="4"/>
  <c r="O559" i="4"/>
  <c r="V559" i="4"/>
  <c r="U559" i="4"/>
  <c r="Q564" i="4"/>
  <c r="Z564" i="4"/>
  <c r="Y564" i="4"/>
  <c r="J564" i="4"/>
  <c r="R564" i="4"/>
  <c r="X564" i="4"/>
  <c r="S564" i="4"/>
  <c r="AA564" i="4"/>
  <c r="L564" i="4"/>
  <c r="K564" i="4"/>
  <c r="T564" i="4"/>
  <c r="N564" i="4"/>
  <c r="AB564" i="4"/>
  <c r="W564" i="4"/>
  <c r="M564" i="4"/>
  <c r="AC564" i="4"/>
  <c r="V564" i="4"/>
  <c r="AD564" i="4"/>
  <c r="U564" i="4"/>
  <c r="O564" i="4"/>
  <c r="P564" i="4"/>
  <c r="J754" i="4"/>
  <c r="I754" i="4"/>
  <c r="R490" i="4" s="1"/>
  <c r="K754" i="4"/>
  <c r="L490" i="4" s="1"/>
  <c r="J304" i="4"/>
  <c r="Y490" i="4"/>
  <c r="X490" i="4"/>
  <c r="Z490" i="4"/>
  <c r="J490" i="4"/>
  <c r="T490" i="4"/>
  <c r="AA490" i="4"/>
  <c r="AB490" i="4"/>
  <c r="U490" i="4"/>
  <c r="AC490" i="4"/>
  <c r="O490" i="4"/>
  <c r="P490" i="4"/>
  <c r="N490" i="4"/>
  <c r="M490" i="4"/>
  <c r="W490" i="4"/>
  <c r="AD490" i="4"/>
  <c r="V490" i="4"/>
  <c r="X478" i="4"/>
  <c r="Z478" i="4"/>
  <c r="J478" i="4"/>
  <c r="Y478" i="4"/>
  <c r="AA478" i="4"/>
  <c r="AB478" i="4"/>
  <c r="N478" i="4"/>
  <c r="AC478" i="4"/>
  <c r="V478" i="4"/>
  <c r="O478" i="4"/>
  <c r="M478" i="4"/>
  <c r="P478" i="4"/>
  <c r="T478" i="4"/>
  <c r="U478" i="4"/>
  <c r="W478" i="4"/>
  <c r="AD478" i="4"/>
  <c r="Z539" i="4"/>
  <c r="X539" i="4"/>
  <c r="Y539" i="4"/>
  <c r="J539" i="4"/>
  <c r="AA539" i="4"/>
  <c r="AB539" i="4"/>
  <c r="AC539" i="4"/>
  <c r="P539" i="4"/>
  <c r="T539" i="4"/>
  <c r="N539" i="4"/>
  <c r="U539" i="4"/>
  <c r="M539" i="4"/>
  <c r="AD539" i="4"/>
  <c r="O539" i="4"/>
  <c r="W539" i="4"/>
  <c r="V539" i="4"/>
  <c r="J553" i="4"/>
  <c r="X553" i="4"/>
  <c r="Y553" i="4"/>
  <c r="R553" i="4"/>
  <c r="Z553" i="4"/>
  <c r="Q553" i="4"/>
  <c r="S553" i="4"/>
  <c r="AA553" i="4"/>
  <c r="K553" i="4"/>
  <c r="T553" i="4"/>
  <c r="M553" i="4"/>
  <c r="AD553" i="4"/>
  <c r="AC553" i="4"/>
  <c r="P553" i="4"/>
  <c r="AB553" i="4"/>
  <c r="N553" i="4"/>
  <c r="V553" i="4"/>
  <c r="U553" i="4"/>
  <c r="O553" i="4"/>
  <c r="W553" i="4"/>
  <c r="X483" i="4"/>
  <c r="Z483" i="4"/>
  <c r="J483" i="4"/>
  <c r="Y483" i="4"/>
  <c r="AA483" i="4"/>
  <c r="L483" i="4"/>
  <c r="T483" i="4"/>
  <c r="M483" i="4"/>
  <c r="P483" i="4"/>
  <c r="AB483" i="4"/>
  <c r="U483" i="4"/>
  <c r="AC483" i="4"/>
  <c r="V483" i="4"/>
  <c r="O483" i="4"/>
  <c r="AD483" i="4"/>
  <c r="W483" i="4"/>
  <c r="N483" i="4"/>
  <c r="K826" i="4"/>
  <c r="L562" i="4" s="1"/>
  <c r="J826" i="4"/>
  <c r="Q562" i="4" s="1"/>
  <c r="I826" i="4"/>
  <c r="K562" i="4" s="1"/>
  <c r="J376" i="4"/>
  <c r="J428" i="4"/>
  <c r="X487" i="4"/>
  <c r="J487" i="4"/>
  <c r="Y487" i="4"/>
  <c r="Z487" i="4"/>
  <c r="T487" i="4"/>
  <c r="AA487" i="4"/>
  <c r="M487" i="4"/>
  <c r="P487" i="4"/>
  <c r="V487" i="4"/>
  <c r="AD487" i="4"/>
  <c r="N487" i="4"/>
  <c r="U487" i="4"/>
  <c r="AC487" i="4"/>
  <c r="W487" i="4"/>
  <c r="O487" i="4"/>
  <c r="AB487" i="4"/>
  <c r="J759" i="4"/>
  <c r="K759" i="4"/>
  <c r="I759" i="4"/>
  <c r="K495" i="4" s="1"/>
  <c r="J309" i="4"/>
  <c r="Y495" i="4"/>
  <c r="J495" i="4"/>
  <c r="X495" i="4"/>
  <c r="Z495" i="4"/>
  <c r="AA495" i="4"/>
  <c r="U495" i="4"/>
  <c r="AC495" i="4"/>
  <c r="AB495" i="4"/>
  <c r="P495" i="4"/>
  <c r="V495" i="4"/>
  <c r="AD495" i="4"/>
  <c r="O495" i="4"/>
  <c r="N495" i="4"/>
  <c r="T495" i="4"/>
  <c r="M495" i="4"/>
  <c r="W495" i="4"/>
  <c r="K829" i="4"/>
  <c r="J829" i="4"/>
  <c r="Q565" i="4" s="1"/>
  <c r="I829" i="4"/>
  <c r="Q199" i="4" s="1"/>
  <c r="J379" i="4"/>
  <c r="J755" i="4"/>
  <c r="K755" i="4"/>
  <c r="I755" i="4"/>
  <c r="J455" i="4"/>
  <c r="J341" i="4"/>
  <c r="J305" i="4"/>
  <c r="K831" i="4"/>
  <c r="J831" i="4"/>
  <c r="I831" i="4"/>
  <c r="J531" i="4"/>
  <c r="J381" i="4"/>
  <c r="J542" i="4"/>
  <c r="X542" i="4"/>
  <c r="Z542" i="4"/>
  <c r="R542" i="4"/>
  <c r="K542" i="4"/>
  <c r="Y542" i="4"/>
  <c r="AA542" i="4"/>
  <c r="S542" i="4"/>
  <c r="AB542" i="4"/>
  <c r="T542" i="4"/>
  <c r="P542" i="4"/>
  <c r="AD542" i="4"/>
  <c r="AC542" i="4"/>
  <c r="O542" i="4"/>
  <c r="W542" i="4"/>
  <c r="V542" i="4"/>
  <c r="M542" i="4"/>
  <c r="U542" i="4"/>
  <c r="N542" i="4"/>
  <c r="J735" i="4"/>
  <c r="Q471" i="4" s="1"/>
  <c r="I735" i="4"/>
  <c r="K471" i="4" s="1"/>
  <c r="K735" i="4"/>
  <c r="J285" i="4"/>
  <c r="J406" i="4"/>
  <c r="J557" i="4"/>
  <c r="X557" i="4"/>
  <c r="Q557" i="4"/>
  <c r="Z557" i="4"/>
  <c r="Y557" i="4"/>
  <c r="K557" i="4"/>
  <c r="AA557" i="4"/>
  <c r="T557" i="4"/>
  <c r="AB557" i="4"/>
  <c r="P557" i="4"/>
  <c r="N557" i="4"/>
  <c r="AC557" i="4"/>
  <c r="U557" i="4"/>
  <c r="V557" i="4"/>
  <c r="O557" i="4"/>
  <c r="M557" i="4"/>
  <c r="AD557" i="4"/>
  <c r="W557" i="4"/>
  <c r="G650" i="4"/>
  <c r="G575" i="4"/>
  <c r="Y561" i="4"/>
  <c r="Z561" i="4"/>
  <c r="Q561" i="4"/>
  <c r="X561" i="4"/>
  <c r="J561" i="4"/>
  <c r="AA561" i="4"/>
  <c r="T561" i="4"/>
  <c r="AB561" i="4"/>
  <c r="M561" i="4"/>
  <c r="N561" i="4"/>
  <c r="O561" i="4"/>
  <c r="U561" i="4"/>
  <c r="P561" i="4"/>
  <c r="L561" i="4"/>
  <c r="AC561" i="4"/>
  <c r="V561" i="4"/>
  <c r="AD561" i="4"/>
  <c r="W561" i="4"/>
  <c r="J742" i="4"/>
  <c r="I742" i="4"/>
  <c r="K478" i="4" s="1"/>
  <c r="K742" i="4"/>
  <c r="J292" i="4"/>
  <c r="J442" i="4"/>
  <c r="J749" i="4"/>
  <c r="K749" i="4"/>
  <c r="I749" i="4"/>
  <c r="J299" i="4"/>
  <c r="J813" i="4"/>
  <c r="I813" i="4"/>
  <c r="K549" i="4" s="1"/>
  <c r="K813" i="4"/>
  <c r="L549" i="4" s="1"/>
  <c r="J363" i="4"/>
  <c r="K830" i="4"/>
  <c r="J830" i="4"/>
  <c r="Q566" i="4" s="1"/>
  <c r="I830" i="4"/>
  <c r="J380" i="4"/>
  <c r="J465" i="4"/>
  <c r="X465" i="4"/>
  <c r="Z465" i="4"/>
  <c r="AB465" i="4"/>
  <c r="Y465" i="4"/>
  <c r="L465" i="4"/>
  <c r="AA465" i="4"/>
  <c r="M465" i="4"/>
  <c r="T465" i="4"/>
  <c r="N465" i="4"/>
  <c r="U465" i="4"/>
  <c r="AC465" i="4"/>
  <c r="O465" i="4"/>
  <c r="P465" i="4"/>
  <c r="W465" i="4"/>
  <c r="V465" i="4"/>
  <c r="AD465" i="4"/>
  <c r="Y475" i="4"/>
  <c r="Q475" i="4"/>
  <c r="J475" i="4"/>
  <c r="X475" i="4"/>
  <c r="Z475" i="4"/>
  <c r="K475" i="4"/>
  <c r="S475" i="4"/>
  <c r="R475" i="4"/>
  <c r="L475" i="4"/>
  <c r="AA475" i="4"/>
  <c r="P475" i="4"/>
  <c r="V475" i="4"/>
  <c r="AB475" i="4"/>
  <c r="N475" i="4"/>
  <c r="U475" i="4"/>
  <c r="AC475" i="4"/>
  <c r="T475" i="4"/>
  <c r="M475" i="4"/>
  <c r="W475" i="4"/>
  <c r="O475" i="4"/>
  <c r="AD475" i="4"/>
  <c r="Y554" i="4"/>
  <c r="J554" i="4"/>
  <c r="X554" i="4"/>
  <c r="Z554" i="4"/>
  <c r="R554" i="4"/>
  <c r="AB554" i="4"/>
  <c r="AA554" i="4"/>
  <c r="L554" i="4"/>
  <c r="V554" i="4"/>
  <c r="AC554" i="4"/>
  <c r="P554" i="4"/>
  <c r="M554" i="4"/>
  <c r="U554" i="4"/>
  <c r="N554" i="4"/>
  <c r="W554" i="4"/>
  <c r="O554" i="4"/>
  <c r="T554" i="4"/>
  <c r="AD554" i="4"/>
  <c r="J437" i="4"/>
  <c r="J325" i="4"/>
  <c r="J740" i="4"/>
  <c r="K740" i="4"/>
  <c r="I740" i="4"/>
  <c r="Q152" i="4"/>
  <c r="J290" i="4"/>
  <c r="R481" i="4"/>
  <c r="X481" i="4"/>
  <c r="J481" i="4"/>
  <c r="Z481" i="4"/>
  <c r="Y481" i="4"/>
  <c r="AB481" i="4"/>
  <c r="K481" i="4"/>
  <c r="L481" i="4"/>
  <c r="AA481" i="4"/>
  <c r="T481" i="4"/>
  <c r="W481" i="4"/>
  <c r="M481" i="4"/>
  <c r="N481" i="4"/>
  <c r="U481" i="4"/>
  <c r="AC481" i="4"/>
  <c r="V481" i="4"/>
  <c r="O481" i="4"/>
  <c r="AD481" i="4"/>
  <c r="P481" i="4"/>
  <c r="J805" i="4"/>
  <c r="I805" i="4"/>
  <c r="R541" i="4" s="1"/>
  <c r="K805" i="4"/>
  <c r="L541" i="4" s="1"/>
  <c r="Q175" i="4"/>
  <c r="J355" i="4"/>
  <c r="X468" i="4"/>
  <c r="Z468" i="4"/>
  <c r="J468" i="4"/>
  <c r="Y468" i="4"/>
  <c r="AA468" i="4"/>
  <c r="L468" i="4"/>
  <c r="M468" i="4"/>
  <c r="T468" i="4"/>
  <c r="P468" i="4"/>
  <c r="AB468" i="4"/>
  <c r="U468" i="4"/>
  <c r="AC468" i="4"/>
  <c r="V468" i="4"/>
  <c r="AD468" i="4"/>
  <c r="O468" i="4"/>
  <c r="N468" i="4"/>
  <c r="W468" i="4"/>
  <c r="Q560" i="4"/>
  <c r="X560" i="4"/>
  <c r="R560" i="4"/>
  <c r="Z560" i="4"/>
  <c r="J560" i="4"/>
  <c r="K560" i="4"/>
  <c r="S560" i="4"/>
  <c r="Y560" i="4"/>
  <c r="AA560" i="4"/>
  <c r="L560" i="4"/>
  <c r="T560" i="4"/>
  <c r="AC560" i="4"/>
  <c r="M560" i="4"/>
  <c r="U560" i="4"/>
  <c r="V560" i="4"/>
  <c r="AB560" i="4"/>
  <c r="N560" i="4"/>
  <c r="AD560" i="4"/>
  <c r="P560" i="4"/>
  <c r="O560" i="4"/>
  <c r="W560" i="4"/>
  <c r="K819" i="4"/>
  <c r="L555" i="4" s="1"/>
  <c r="J819" i="4"/>
  <c r="I819" i="4"/>
  <c r="K555" i="4" s="1"/>
  <c r="J369" i="4"/>
  <c r="Y538" i="4"/>
  <c r="J538" i="4"/>
  <c r="X538" i="4"/>
  <c r="Z538" i="4"/>
  <c r="R538" i="4"/>
  <c r="AB538" i="4"/>
  <c r="AA538" i="4"/>
  <c r="L538" i="4"/>
  <c r="T538" i="4"/>
  <c r="AC538" i="4"/>
  <c r="N538" i="4"/>
  <c r="P538" i="4"/>
  <c r="M538" i="4"/>
  <c r="U538" i="4"/>
  <c r="V538" i="4"/>
  <c r="O538" i="4"/>
  <c r="W538" i="4"/>
  <c r="AD538" i="4"/>
  <c r="J488" i="4"/>
  <c r="Y488" i="4"/>
  <c r="X488" i="4"/>
  <c r="Z488" i="4"/>
  <c r="K488" i="4"/>
  <c r="AA488" i="4"/>
  <c r="V488" i="4"/>
  <c r="T488" i="4"/>
  <c r="U488" i="4"/>
  <c r="N488" i="4"/>
  <c r="AB488" i="4"/>
  <c r="AC488" i="4"/>
  <c r="M488" i="4"/>
  <c r="P488" i="4"/>
  <c r="O488" i="4"/>
  <c r="AD488" i="4"/>
  <c r="W488" i="4"/>
  <c r="J402" i="4"/>
  <c r="X546" i="4"/>
  <c r="Z546" i="4"/>
  <c r="Q546" i="4"/>
  <c r="Y546" i="4"/>
  <c r="J546" i="4"/>
  <c r="L546" i="4"/>
  <c r="S546" i="4"/>
  <c r="T546" i="4"/>
  <c r="AA546" i="4"/>
  <c r="V546" i="4"/>
  <c r="M546" i="4"/>
  <c r="U546" i="4"/>
  <c r="O546" i="4"/>
  <c r="AB546" i="4"/>
  <c r="P546" i="4"/>
  <c r="N546" i="4"/>
  <c r="W546" i="4"/>
  <c r="AC546" i="4"/>
  <c r="AD546" i="4"/>
  <c r="R568" i="4"/>
  <c r="Q568" i="4"/>
  <c r="J568" i="4"/>
  <c r="X568" i="4"/>
  <c r="Y568" i="4"/>
  <c r="S568" i="4"/>
  <c r="Z568" i="4"/>
  <c r="K568" i="4"/>
  <c r="AA568" i="4"/>
  <c r="L568" i="4"/>
  <c r="AB568" i="4"/>
  <c r="P568" i="4"/>
  <c r="M568" i="4"/>
  <c r="AC568" i="4"/>
  <c r="T568" i="4"/>
  <c r="AD568" i="4"/>
  <c r="U568" i="4"/>
  <c r="N568" i="4"/>
  <c r="O568" i="4"/>
  <c r="W568" i="4"/>
  <c r="V568" i="4"/>
  <c r="J743" i="4"/>
  <c r="Q479" i="4" s="1"/>
  <c r="K743" i="4"/>
  <c r="L479" i="4" s="1"/>
  <c r="I743" i="4"/>
  <c r="K479" i="4" s="1"/>
  <c r="Q155" i="4"/>
  <c r="J293" i="4"/>
  <c r="J329" i="4"/>
  <c r="J443" i="4"/>
  <c r="J398" i="4"/>
  <c r="J469" i="4"/>
  <c r="X469" i="4"/>
  <c r="Z469" i="4"/>
  <c r="Y469" i="4"/>
  <c r="K469" i="4"/>
  <c r="L469" i="4"/>
  <c r="AA469" i="4"/>
  <c r="AB469" i="4"/>
  <c r="M469" i="4"/>
  <c r="P469" i="4"/>
  <c r="V469" i="4"/>
  <c r="AD469" i="4"/>
  <c r="T469" i="4"/>
  <c r="N469" i="4"/>
  <c r="O469" i="4"/>
  <c r="AC469" i="4"/>
  <c r="U469" i="4"/>
  <c r="W469" i="4"/>
  <c r="X471" i="4"/>
  <c r="Z471" i="4"/>
  <c r="Y471" i="4"/>
  <c r="J471" i="4"/>
  <c r="S471" i="4"/>
  <c r="T471" i="4"/>
  <c r="L471" i="4"/>
  <c r="AA471" i="4"/>
  <c r="M471" i="4"/>
  <c r="O471" i="4"/>
  <c r="P471" i="4"/>
  <c r="V471" i="4"/>
  <c r="AD471" i="4"/>
  <c r="AB471" i="4"/>
  <c r="N471" i="4"/>
  <c r="U471" i="4"/>
  <c r="AC471" i="4"/>
  <c r="W471" i="4"/>
  <c r="Q476" i="4"/>
  <c r="X476" i="4"/>
  <c r="Z476" i="4"/>
  <c r="J476" i="4"/>
  <c r="R476" i="4"/>
  <c r="K476" i="4"/>
  <c r="Y476" i="4"/>
  <c r="T476" i="4"/>
  <c r="S476" i="4"/>
  <c r="AA476" i="4"/>
  <c r="U476" i="4"/>
  <c r="L476" i="4"/>
  <c r="AB476" i="4"/>
  <c r="AC476" i="4"/>
  <c r="V476" i="4"/>
  <c r="AD476" i="4"/>
  <c r="N476" i="4"/>
  <c r="M476" i="4"/>
  <c r="W476" i="4"/>
  <c r="P476" i="4"/>
  <c r="O476" i="4"/>
  <c r="J399" i="4"/>
  <c r="J391" i="4"/>
  <c r="Z558" i="4"/>
  <c r="X558" i="4"/>
  <c r="Q558" i="4"/>
  <c r="R558" i="4"/>
  <c r="Y558" i="4"/>
  <c r="J558" i="4"/>
  <c r="K558" i="4"/>
  <c r="AA558" i="4"/>
  <c r="T558" i="4"/>
  <c r="S558" i="4"/>
  <c r="P558" i="4"/>
  <c r="AC558" i="4"/>
  <c r="V558" i="4"/>
  <c r="N558" i="4"/>
  <c r="AB558" i="4"/>
  <c r="M558" i="4"/>
  <c r="U558" i="4"/>
  <c r="O558" i="4"/>
  <c r="W558" i="4"/>
  <c r="AD558" i="4"/>
  <c r="Z548" i="4"/>
  <c r="R548" i="4"/>
  <c r="Y548" i="4"/>
  <c r="J548" i="4"/>
  <c r="X548" i="4"/>
  <c r="K548" i="4"/>
  <c r="S548" i="4"/>
  <c r="AA548" i="4"/>
  <c r="M548" i="4"/>
  <c r="U548" i="4"/>
  <c r="V548" i="4"/>
  <c r="AC548" i="4"/>
  <c r="T548" i="4"/>
  <c r="N548" i="4"/>
  <c r="AD548" i="4"/>
  <c r="P548" i="4"/>
  <c r="AB548" i="4"/>
  <c r="O548" i="4"/>
  <c r="W548" i="4"/>
  <c r="J731" i="4"/>
  <c r="Q467" i="4" s="1"/>
  <c r="I731" i="4"/>
  <c r="R467" i="4" s="1"/>
  <c r="K731" i="4"/>
  <c r="L467" i="4" s="1"/>
  <c r="J431" i="4"/>
  <c r="J281" i="4"/>
  <c r="J317" i="4"/>
  <c r="J751" i="4"/>
  <c r="Q487" i="4" s="1"/>
  <c r="K751" i="4"/>
  <c r="I751" i="4"/>
  <c r="K487" i="4" s="1"/>
  <c r="J301" i="4"/>
  <c r="J345" i="4"/>
  <c r="R550" i="4"/>
  <c r="Y550" i="4"/>
  <c r="J550" i="4"/>
  <c r="X550" i="4"/>
  <c r="S550" i="4"/>
  <c r="T550" i="4"/>
  <c r="AA550" i="4"/>
  <c r="K550" i="4"/>
  <c r="Z550" i="4"/>
  <c r="L550" i="4"/>
  <c r="N550" i="4"/>
  <c r="M550" i="4"/>
  <c r="U550" i="4"/>
  <c r="O550" i="4"/>
  <c r="AC550" i="4"/>
  <c r="AB550" i="4"/>
  <c r="P550" i="4"/>
  <c r="V550" i="4"/>
  <c r="AD550" i="4"/>
  <c r="W550" i="4"/>
  <c r="K833" i="4"/>
  <c r="L569" i="4" s="1"/>
  <c r="J833" i="4"/>
  <c r="Q569" i="4" s="1"/>
  <c r="I833" i="4"/>
  <c r="J383" i="4"/>
  <c r="J803" i="4"/>
  <c r="Q539" i="4" s="1"/>
  <c r="I803" i="4"/>
  <c r="R539" i="4" s="1"/>
  <c r="K803" i="4"/>
  <c r="L539" i="4" s="1"/>
  <c r="Q173" i="4"/>
  <c r="J353" i="4"/>
  <c r="Q182" i="4" l="1"/>
  <c r="Q191" i="4"/>
  <c r="Q157" i="4"/>
  <c r="S538" i="4"/>
  <c r="S554" i="4"/>
  <c r="G554" i="4" s="1"/>
  <c r="M188" i="4" s="1"/>
  <c r="L553" i="4"/>
  <c r="K493" i="4"/>
  <c r="S470" i="4"/>
  <c r="R545" i="4"/>
  <c r="Q204" i="4"/>
  <c r="Q162" i="4"/>
  <c r="R471" i="4"/>
  <c r="S481" i="4"/>
  <c r="G481" i="4" s="1"/>
  <c r="M157" i="4" s="1"/>
  <c r="S557" i="4"/>
  <c r="G557" i="4" s="1"/>
  <c r="M191" i="4" s="1"/>
  <c r="R563" i="4"/>
  <c r="R470" i="4"/>
  <c r="R557" i="4"/>
  <c r="Q166" i="4"/>
  <c r="K480" i="4"/>
  <c r="Q146" i="4"/>
  <c r="R495" i="4"/>
  <c r="R493" i="4"/>
  <c r="S545" i="4"/>
  <c r="S495" i="4"/>
  <c r="Q203" i="4"/>
  <c r="Q143" i="4"/>
  <c r="S480" i="4"/>
  <c r="Q194" i="4"/>
  <c r="R561" i="4"/>
  <c r="K561" i="4"/>
  <c r="Q202" i="4"/>
  <c r="Q186" i="4"/>
  <c r="K570" i="4"/>
  <c r="G570" i="4" s="1"/>
  <c r="M204" i="4" s="1"/>
  <c r="R570" i="4"/>
  <c r="S465" i="4"/>
  <c r="Q147" i="4"/>
  <c r="Q167" i="4"/>
  <c r="Q149" i="4"/>
  <c r="S488" i="4"/>
  <c r="R465" i="4"/>
  <c r="R472" i="4"/>
  <c r="K486" i="4"/>
  <c r="Q150" i="4"/>
  <c r="S468" i="4"/>
  <c r="K468" i="4"/>
  <c r="Q154" i="4"/>
  <c r="Q159" i="4"/>
  <c r="Q145" i="4"/>
  <c r="S494" i="4"/>
  <c r="Q165" i="4"/>
  <c r="Q470" i="4"/>
  <c r="Q179" i="4"/>
  <c r="Q183" i="4"/>
  <c r="Q178" i="4"/>
  <c r="Q192" i="4"/>
  <c r="Q160" i="4"/>
  <c r="Q195" i="4"/>
  <c r="Q158" i="4"/>
  <c r="Q474" i="4"/>
  <c r="G474" i="4" s="1"/>
  <c r="M150" i="4" s="1"/>
  <c r="K546" i="4"/>
  <c r="Q156" i="4"/>
  <c r="S489" i="4"/>
  <c r="R469" i="4"/>
  <c r="R489" i="4"/>
  <c r="G489" i="4" s="1"/>
  <c r="M165" i="4" s="1"/>
  <c r="Q197" i="4"/>
  <c r="L548" i="4"/>
  <c r="G548" i="4" s="1"/>
  <c r="M182" i="4" s="1"/>
  <c r="Q189" i="4"/>
  <c r="R483" i="4"/>
  <c r="Q144" i="4"/>
  <c r="Q148" i="4"/>
  <c r="Q163" i="4"/>
  <c r="Q200" i="4"/>
  <c r="Q201" i="4"/>
  <c r="Q196" i="4"/>
  <c r="S490" i="4"/>
  <c r="Q164" i="4"/>
  <c r="S469" i="4"/>
  <c r="G469" i="4" s="1"/>
  <c r="M145" i="4" s="1"/>
  <c r="S483" i="4"/>
  <c r="G483" i="4" s="1"/>
  <c r="M159" i="4" s="1"/>
  <c r="S478" i="4"/>
  <c r="Q181" i="4"/>
  <c r="Q153" i="4"/>
  <c r="F95" i="2"/>
  <c r="D95" i="2"/>
  <c r="E95" i="2"/>
  <c r="AD593" i="4"/>
  <c r="AC593" i="4"/>
  <c r="AB593" i="4"/>
  <c r="AA593" i="4"/>
  <c r="Z593" i="4"/>
  <c r="R593" i="4"/>
  <c r="J593" i="4"/>
  <c r="K593" i="4"/>
  <c r="W593" i="4"/>
  <c r="O593" i="4"/>
  <c r="Y593" i="4"/>
  <c r="L593" i="4"/>
  <c r="V593" i="4"/>
  <c r="X593" i="4"/>
  <c r="I593" i="4"/>
  <c r="S593" i="4"/>
  <c r="P593" i="4"/>
  <c r="N593" i="4"/>
  <c r="M593" i="4"/>
  <c r="T593" i="4"/>
  <c r="U593" i="4"/>
  <c r="Q593" i="4"/>
  <c r="G568" i="4"/>
  <c r="M202" i="4" s="1"/>
  <c r="G560" i="4"/>
  <c r="M194" i="4" s="1"/>
  <c r="Q355" i="4"/>
  <c r="Q505" i="4"/>
  <c r="Q391" i="4"/>
  <c r="L380" i="4"/>
  <c r="L530" i="4"/>
  <c r="L416" i="4"/>
  <c r="S299" i="4"/>
  <c r="R299" i="4"/>
  <c r="K299" i="4"/>
  <c r="K335" i="4"/>
  <c r="R449" i="4"/>
  <c r="S335" i="4"/>
  <c r="K449" i="4"/>
  <c r="S449" i="4"/>
  <c r="R335" i="4"/>
  <c r="Q292" i="4"/>
  <c r="Q328" i="4"/>
  <c r="Q442" i="4"/>
  <c r="L379" i="4"/>
  <c r="L415" i="4"/>
  <c r="L529" i="4"/>
  <c r="R309" i="4"/>
  <c r="K309" i="4"/>
  <c r="S309" i="4"/>
  <c r="K459" i="4"/>
  <c r="R345" i="4"/>
  <c r="S459" i="4"/>
  <c r="S345" i="4"/>
  <c r="R459" i="4"/>
  <c r="K345" i="4"/>
  <c r="K539" i="4"/>
  <c r="K490" i="4"/>
  <c r="G564" i="4"/>
  <c r="M198" i="4" s="1"/>
  <c r="Q358" i="4"/>
  <c r="Q394" i="4"/>
  <c r="Q508" i="4"/>
  <c r="Q362" i="4"/>
  <c r="Q398" i="4"/>
  <c r="Q512" i="4"/>
  <c r="R306" i="4"/>
  <c r="K306" i="4"/>
  <c r="S306" i="4"/>
  <c r="R342" i="4"/>
  <c r="R456" i="4"/>
  <c r="K342" i="4"/>
  <c r="S342" i="4"/>
  <c r="K456" i="4"/>
  <c r="S456" i="4"/>
  <c r="L367" i="4"/>
  <c r="L517" i="4"/>
  <c r="L403" i="4"/>
  <c r="R562" i="4"/>
  <c r="G477" i="4"/>
  <c r="M153" i="4" s="1"/>
  <c r="AD656" i="4"/>
  <c r="AC656" i="4"/>
  <c r="AB656" i="4"/>
  <c r="I656" i="4"/>
  <c r="J656" i="4"/>
  <c r="X656" i="4"/>
  <c r="P656" i="4"/>
  <c r="S656" i="4"/>
  <c r="Z656" i="4"/>
  <c r="AA656" i="4"/>
  <c r="L656" i="4"/>
  <c r="K656" i="4"/>
  <c r="T656" i="4"/>
  <c r="O656" i="4"/>
  <c r="R656" i="4"/>
  <c r="Y656" i="4"/>
  <c r="Q656" i="4"/>
  <c r="V656" i="4"/>
  <c r="N656" i="4"/>
  <c r="W656" i="4"/>
  <c r="U656" i="4"/>
  <c r="M656" i="4"/>
  <c r="Q365" i="4"/>
  <c r="Q401" i="4"/>
  <c r="Q515" i="4"/>
  <c r="AD680" i="4"/>
  <c r="AC680" i="4"/>
  <c r="AB680" i="4"/>
  <c r="P680" i="4"/>
  <c r="J680" i="4"/>
  <c r="V680" i="4"/>
  <c r="X680" i="4"/>
  <c r="S680" i="4"/>
  <c r="R680" i="4"/>
  <c r="Z680" i="4"/>
  <c r="W680" i="4"/>
  <c r="Y680" i="4"/>
  <c r="L680" i="4"/>
  <c r="I680" i="4"/>
  <c r="AA680" i="4"/>
  <c r="O680" i="4"/>
  <c r="Q680" i="4"/>
  <c r="K680" i="4"/>
  <c r="U680" i="4"/>
  <c r="T680" i="4"/>
  <c r="N680" i="4"/>
  <c r="M680" i="4"/>
  <c r="L356" i="4"/>
  <c r="L506" i="4"/>
  <c r="L392" i="4"/>
  <c r="K567" i="4"/>
  <c r="AD597" i="4"/>
  <c r="AC597" i="4"/>
  <c r="AB597" i="4"/>
  <c r="Z597" i="4"/>
  <c r="R597" i="4"/>
  <c r="P597" i="4"/>
  <c r="S597" i="4"/>
  <c r="I597" i="4"/>
  <c r="N597" i="4"/>
  <c r="J597" i="4"/>
  <c r="AA597" i="4"/>
  <c r="W597" i="4"/>
  <c r="T597" i="4"/>
  <c r="V597" i="4"/>
  <c r="X597" i="4"/>
  <c r="Q597" i="4"/>
  <c r="O597" i="4"/>
  <c r="U597" i="4"/>
  <c r="L597" i="4"/>
  <c r="K597" i="4"/>
  <c r="Y597" i="4"/>
  <c r="M597" i="4"/>
  <c r="Q371" i="4"/>
  <c r="Q407" i="4"/>
  <c r="Q521" i="4"/>
  <c r="S541" i="4"/>
  <c r="AD591" i="4"/>
  <c r="AC591" i="4"/>
  <c r="AB591" i="4"/>
  <c r="AA591" i="4"/>
  <c r="S591" i="4"/>
  <c r="Q591" i="4"/>
  <c r="K591" i="4"/>
  <c r="L591" i="4"/>
  <c r="T591" i="4"/>
  <c r="O591" i="4"/>
  <c r="Y591" i="4"/>
  <c r="Z591" i="4"/>
  <c r="P591" i="4"/>
  <c r="W591" i="4"/>
  <c r="J591" i="4"/>
  <c r="I591" i="4"/>
  <c r="R591" i="4"/>
  <c r="X591" i="4"/>
  <c r="U591" i="4"/>
  <c r="M591" i="4"/>
  <c r="V591" i="4"/>
  <c r="N591" i="4"/>
  <c r="Q190" i="4"/>
  <c r="R360" i="4"/>
  <c r="S360" i="4"/>
  <c r="K360" i="4"/>
  <c r="S396" i="4"/>
  <c r="S510" i="4"/>
  <c r="R396" i="4"/>
  <c r="R510" i="4"/>
  <c r="K510" i="4"/>
  <c r="K396" i="4"/>
  <c r="R308" i="4"/>
  <c r="K344" i="4"/>
  <c r="S458" i="4"/>
  <c r="K308" i="4"/>
  <c r="S344" i="4"/>
  <c r="S308" i="4"/>
  <c r="K458" i="4"/>
  <c r="R458" i="4"/>
  <c r="R344" i="4"/>
  <c r="K543" i="4"/>
  <c r="D141" i="4"/>
  <c r="J209" i="4" s="1"/>
  <c r="AD581" i="4"/>
  <c r="AC581" i="4"/>
  <c r="AB581" i="4"/>
  <c r="J581" i="4"/>
  <c r="Y581" i="4"/>
  <c r="P581" i="4"/>
  <c r="I581" i="4"/>
  <c r="Z581" i="4"/>
  <c r="L581" i="4"/>
  <c r="T581" i="4"/>
  <c r="X581" i="4"/>
  <c r="W581" i="4"/>
  <c r="O581" i="4"/>
  <c r="S581" i="4"/>
  <c r="K581" i="4"/>
  <c r="AA581" i="4"/>
  <c r="Q581" i="4"/>
  <c r="U581" i="4"/>
  <c r="R581" i="4"/>
  <c r="M581" i="4"/>
  <c r="N581" i="4"/>
  <c r="V581" i="4"/>
  <c r="R378" i="4"/>
  <c r="S378" i="4"/>
  <c r="K378" i="4"/>
  <c r="K528" i="4"/>
  <c r="R414" i="4"/>
  <c r="S414" i="4"/>
  <c r="R528" i="4"/>
  <c r="S528" i="4"/>
  <c r="K414" i="4"/>
  <c r="R492" i="4"/>
  <c r="S464" i="4"/>
  <c r="S551" i="4"/>
  <c r="Q551" i="4"/>
  <c r="Q373" i="4"/>
  <c r="Q409" i="4"/>
  <c r="Q523" i="4"/>
  <c r="R484" i="4"/>
  <c r="Q368" i="4"/>
  <c r="Q404" i="4"/>
  <c r="Q518" i="4"/>
  <c r="L364" i="4"/>
  <c r="L400" i="4"/>
  <c r="L514" i="4"/>
  <c r="L434" i="4"/>
  <c r="L284" i="4"/>
  <c r="L320" i="4"/>
  <c r="R383" i="4"/>
  <c r="K383" i="4"/>
  <c r="S383" i="4"/>
  <c r="K419" i="4"/>
  <c r="S419" i="4"/>
  <c r="K533" i="4"/>
  <c r="R419" i="4"/>
  <c r="S533" i="4"/>
  <c r="R533" i="4"/>
  <c r="J649" i="4"/>
  <c r="J574" i="4"/>
  <c r="G546" i="4"/>
  <c r="M180" i="4" s="1"/>
  <c r="G538" i="4"/>
  <c r="M172" i="4" s="1"/>
  <c r="I119" i="4" s="1"/>
  <c r="O114" i="4" s="1"/>
  <c r="G468" i="4"/>
  <c r="M144" i="4" s="1"/>
  <c r="AD607" i="4"/>
  <c r="AC607" i="4"/>
  <c r="AB607" i="4"/>
  <c r="K607" i="4"/>
  <c r="R607" i="4"/>
  <c r="J607" i="4"/>
  <c r="Y607" i="4"/>
  <c r="W607" i="4"/>
  <c r="L607" i="4"/>
  <c r="S607" i="4"/>
  <c r="X607" i="4"/>
  <c r="AA607" i="4"/>
  <c r="Z607" i="4"/>
  <c r="Q607" i="4"/>
  <c r="P607" i="4"/>
  <c r="U607" i="4"/>
  <c r="M607" i="4"/>
  <c r="V607" i="4"/>
  <c r="O607" i="4"/>
  <c r="N607" i="4"/>
  <c r="T607" i="4"/>
  <c r="I607" i="4"/>
  <c r="AD602" i="4"/>
  <c r="AC602" i="4"/>
  <c r="AB602" i="4"/>
  <c r="Y602" i="4"/>
  <c r="Z602" i="4"/>
  <c r="T602" i="4"/>
  <c r="V602" i="4"/>
  <c r="K602" i="4"/>
  <c r="W602" i="4"/>
  <c r="I602" i="4"/>
  <c r="X602" i="4"/>
  <c r="R602" i="4"/>
  <c r="J602" i="4"/>
  <c r="AA602" i="4"/>
  <c r="Q602" i="4"/>
  <c r="O602" i="4"/>
  <c r="S602" i="4"/>
  <c r="L602" i="4"/>
  <c r="U602" i="4"/>
  <c r="P602" i="4"/>
  <c r="N602" i="4"/>
  <c r="M602" i="4"/>
  <c r="L299" i="4"/>
  <c r="L449" i="4"/>
  <c r="L335" i="4"/>
  <c r="G561" i="4"/>
  <c r="M195" i="4" s="1"/>
  <c r="AD586" i="4"/>
  <c r="AC586" i="4"/>
  <c r="AB586" i="4"/>
  <c r="P586" i="4"/>
  <c r="T586" i="4"/>
  <c r="V586" i="4"/>
  <c r="R586" i="4"/>
  <c r="S586" i="4"/>
  <c r="I586" i="4"/>
  <c r="AA586" i="4"/>
  <c r="Q586" i="4"/>
  <c r="W586" i="4"/>
  <c r="K586" i="4"/>
  <c r="J586" i="4"/>
  <c r="O586" i="4"/>
  <c r="M586" i="4"/>
  <c r="Z586" i="4"/>
  <c r="L586" i="4"/>
  <c r="X586" i="4"/>
  <c r="N586" i="4"/>
  <c r="Y586" i="4"/>
  <c r="U586" i="4"/>
  <c r="AD679" i="4"/>
  <c r="AC679" i="4"/>
  <c r="AB679" i="4"/>
  <c r="K679" i="4"/>
  <c r="Q679" i="4"/>
  <c r="Z679" i="4"/>
  <c r="I679" i="4"/>
  <c r="X679" i="4"/>
  <c r="N679" i="4"/>
  <c r="P679" i="4"/>
  <c r="T679" i="4"/>
  <c r="V679" i="4"/>
  <c r="R679" i="4"/>
  <c r="L679" i="4"/>
  <c r="S679" i="4"/>
  <c r="J679" i="4"/>
  <c r="Y679" i="4"/>
  <c r="AA679" i="4"/>
  <c r="M679" i="4"/>
  <c r="U679" i="4"/>
  <c r="W679" i="4"/>
  <c r="O679" i="4"/>
  <c r="R455" i="4"/>
  <c r="R305" i="4"/>
  <c r="K305" i="4"/>
  <c r="K341" i="4"/>
  <c r="S455" i="4"/>
  <c r="K455" i="4"/>
  <c r="S341" i="4"/>
  <c r="S305" i="4"/>
  <c r="R341" i="4"/>
  <c r="L309" i="4"/>
  <c r="L345" i="4"/>
  <c r="L459" i="4"/>
  <c r="AC668" i="4"/>
  <c r="AD668" i="4"/>
  <c r="AB668" i="4"/>
  <c r="I668" i="4"/>
  <c r="X668" i="4"/>
  <c r="Y668" i="4"/>
  <c r="O668" i="4"/>
  <c r="S668" i="4"/>
  <c r="J668" i="4"/>
  <c r="K668" i="4"/>
  <c r="T668" i="4"/>
  <c r="Z668" i="4"/>
  <c r="P668" i="4"/>
  <c r="L668" i="4"/>
  <c r="Q668" i="4"/>
  <c r="AA668" i="4"/>
  <c r="W668" i="4"/>
  <c r="V668" i="4"/>
  <c r="U668" i="4"/>
  <c r="M668" i="4"/>
  <c r="R668" i="4"/>
  <c r="N668" i="4"/>
  <c r="G553" i="4"/>
  <c r="M187" i="4" s="1"/>
  <c r="R382" i="4"/>
  <c r="K382" i="4"/>
  <c r="S382" i="4"/>
  <c r="K418" i="4"/>
  <c r="K532" i="4"/>
  <c r="S418" i="4"/>
  <c r="S532" i="4"/>
  <c r="R418" i="4"/>
  <c r="R532" i="4"/>
  <c r="AC582" i="4"/>
  <c r="AD582" i="4"/>
  <c r="AB582" i="4"/>
  <c r="S582" i="4"/>
  <c r="I582" i="4"/>
  <c r="Z582" i="4"/>
  <c r="X582" i="4"/>
  <c r="W582" i="4"/>
  <c r="O582" i="4"/>
  <c r="AA582" i="4"/>
  <c r="L582" i="4"/>
  <c r="K582" i="4"/>
  <c r="V582" i="4"/>
  <c r="R582" i="4"/>
  <c r="T582" i="4"/>
  <c r="Y582" i="4"/>
  <c r="Q582" i="4"/>
  <c r="N582" i="4"/>
  <c r="U582" i="4"/>
  <c r="P582" i="4"/>
  <c r="M582" i="4"/>
  <c r="J582" i="4"/>
  <c r="G493" i="4"/>
  <c r="M169" i="4" s="1"/>
  <c r="L306" i="4"/>
  <c r="L456" i="4"/>
  <c r="L342" i="4"/>
  <c r="R372" i="4"/>
  <c r="K372" i="4"/>
  <c r="S372" i="4"/>
  <c r="R408" i="4"/>
  <c r="R522" i="4"/>
  <c r="S522" i="4"/>
  <c r="K408" i="4"/>
  <c r="S408" i="4"/>
  <c r="K522" i="4"/>
  <c r="AD661" i="4"/>
  <c r="AC661" i="4"/>
  <c r="AB661" i="4"/>
  <c r="I661" i="4"/>
  <c r="L661" i="4"/>
  <c r="T661" i="4"/>
  <c r="O661" i="4"/>
  <c r="V661" i="4"/>
  <c r="X661" i="4"/>
  <c r="AA661" i="4"/>
  <c r="Y661" i="4"/>
  <c r="Z661" i="4"/>
  <c r="P661" i="4"/>
  <c r="S661" i="4"/>
  <c r="J661" i="4"/>
  <c r="Q661" i="4"/>
  <c r="R661" i="4"/>
  <c r="M661" i="4"/>
  <c r="W661" i="4"/>
  <c r="N661" i="4"/>
  <c r="U661" i="4"/>
  <c r="K661" i="4"/>
  <c r="S565" i="4"/>
  <c r="AD682" i="4"/>
  <c r="AC682" i="4"/>
  <c r="AB682" i="4"/>
  <c r="S682" i="4"/>
  <c r="AA682" i="4"/>
  <c r="Z682" i="4"/>
  <c r="R682" i="4"/>
  <c r="X682" i="4"/>
  <c r="L682" i="4"/>
  <c r="I682" i="4"/>
  <c r="K682" i="4"/>
  <c r="O682" i="4"/>
  <c r="Y682" i="4"/>
  <c r="P682" i="4"/>
  <c r="J682" i="4"/>
  <c r="T682" i="4"/>
  <c r="M682" i="4"/>
  <c r="Q682" i="4"/>
  <c r="W682" i="4"/>
  <c r="V682" i="4"/>
  <c r="N682" i="4"/>
  <c r="U682" i="4"/>
  <c r="AD652" i="4"/>
  <c r="AC652" i="4"/>
  <c r="AB652" i="4"/>
  <c r="Y652" i="4"/>
  <c r="R652" i="4"/>
  <c r="AA652" i="4"/>
  <c r="Q652" i="4"/>
  <c r="T652" i="4"/>
  <c r="J652" i="4"/>
  <c r="S652" i="4"/>
  <c r="I652" i="4"/>
  <c r="X652" i="4"/>
  <c r="L652" i="4"/>
  <c r="O652" i="4"/>
  <c r="K652" i="4"/>
  <c r="P652" i="4"/>
  <c r="Z652" i="4"/>
  <c r="U652" i="4"/>
  <c r="V652" i="4"/>
  <c r="W652" i="4"/>
  <c r="N652" i="4"/>
  <c r="M652" i="4"/>
  <c r="L401" i="4"/>
  <c r="L365" i="4"/>
  <c r="L515" i="4"/>
  <c r="R356" i="4"/>
  <c r="K356" i="4"/>
  <c r="S356" i="4"/>
  <c r="K392" i="4"/>
  <c r="S506" i="4"/>
  <c r="R506" i="4"/>
  <c r="S392" i="4"/>
  <c r="K506" i="4"/>
  <c r="R392" i="4"/>
  <c r="AC654" i="4"/>
  <c r="AD654" i="4"/>
  <c r="AB654" i="4"/>
  <c r="I654" i="4"/>
  <c r="Q654" i="4"/>
  <c r="W654" i="4"/>
  <c r="O654" i="4"/>
  <c r="AA654" i="4"/>
  <c r="Y654" i="4"/>
  <c r="P654" i="4"/>
  <c r="L654" i="4"/>
  <c r="V654" i="4"/>
  <c r="S654" i="4"/>
  <c r="Z654" i="4"/>
  <c r="R654" i="4"/>
  <c r="T654" i="4"/>
  <c r="K654" i="4"/>
  <c r="X654" i="4"/>
  <c r="U654" i="4"/>
  <c r="J654" i="4"/>
  <c r="N654" i="4"/>
  <c r="M654" i="4"/>
  <c r="L407" i="4"/>
  <c r="L521" i="4"/>
  <c r="L371" i="4"/>
  <c r="R555" i="4"/>
  <c r="K541" i="4"/>
  <c r="AC677" i="4"/>
  <c r="AD677" i="4"/>
  <c r="AB677" i="4"/>
  <c r="R677" i="4"/>
  <c r="X677" i="4"/>
  <c r="K677" i="4"/>
  <c r="L677" i="4"/>
  <c r="Y677" i="4"/>
  <c r="Q677" i="4"/>
  <c r="T677" i="4"/>
  <c r="J677" i="4"/>
  <c r="Z677" i="4"/>
  <c r="P677" i="4"/>
  <c r="V677" i="4"/>
  <c r="S677" i="4"/>
  <c r="I677" i="4"/>
  <c r="W677" i="4"/>
  <c r="AA677" i="4"/>
  <c r="M677" i="4"/>
  <c r="U677" i="4"/>
  <c r="O677" i="4"/>
  <c r="N677" i="4"/>
  <c r="R370" i="4"/>
  <c r="S370" i="4"/>
  <c r="K370" i="4"/>
  <c r="R406" i="4"/>
  <c r="R520" i="4"/>
  <c r="S406" i="4"/>
  <c r="K520" i="4"/>
  <c r="K406" i="4"/>
  <c r="S520" i="4"/>
  <c r="R566" i="4"/>
  <c r="Q360" i="4"/>
  <c r="Q510" i="4"/>
  <c r="Q396" i="4"/>
  <c r="Q308" i="4"/>
  <c r="Q458" i="4"/>
  <c r="Q344" i="4"/>
  <c r="AD588" i="4"/>
  <c r="AC588" i="4"/>
  <c r="AB588" i="4"/>
  <c r="Q588" i="4"/>
  <c r="R588" i="4"/>
  <c r="P588" i="4"/>
  <c r="AA588" i="4"/>
  <c r="S588" i="4"/>
  <c r="J588" i="4"/>
  <c r="O588" i="4"/>
  <c r="X588" i="4"/>
  <c r="Y588" i="4"/>
  <c r="Z588" i="4"/>
  <c r="L588" i="4"/>
  <c r="T588" i="4"/>
  <c r="N588" i="4"/>
  <c r="V588" i="4"/>
  <c r="U588" i="4"/>
  <c r="W588" i="4"/>
  <c r="I588" i="4"/>
  <c r="K588" i="4"/>
  <c r="M588" i="4"/>
  <c r="Q378" i="4"/>
  <c r="Q414" i="4"/>
  <c r="Q528" i="4"/>
  <c r="K556" i="4"/>
  <c r="L359" i="4"/>
  <c r="L395" i="4"/>
  <c r="L509" i="4"/>
  <c r="R302" i="4"/>
  <c r="K302" i="4"/>
  <c r="S302" i="4"/>
  <c r="R338" i="4"/>
  <c r="S452" i="4"/>
  <c r="S338" i="4"/>
  <c r="R452" i="4"/>
  <c r="K338" i="4"/>
  <c r="K452" i="4"/>
  <c r="S479" i="4"/>
  <c r="S547" i="4"/>
  <c r="R569" i="4"/>
  <c r="Q142" i="4"/>
  <c r="L373" i="4"/>
  <c r="L409" i="4"/>
  <c r="L523" i="4"/>
  <c r="R374" i="4"/>
  <c r="K374" i="4"/>
  <c r="S374" i="4"/>
  <c r="S524" i="4"/>
  <c r="K524" i="4"/>
  <c r="R410" i="4"/>
  <c r="R524" i="4"/>
  <c r="S410" i="4"/>
  <c r="K410" i="4"/>
  <c r="L368" i="4"/>
  <c r="L404" i="4"/>
  <c r="L518" i="4"/>
  <c r="R295" i="4"/>
  <c r="S295" i="4"/>
  <c r="K295" i="4"/>
  <c r="S445" i="4"/>
  <c r="S331" i="4"/>
  <c r="R331" i="4"/>
  <c r="K331" i="4"/>
  <c r="K445" i="4"/>
  <c r="R445" i="4"/>
  <c r="S491" i="4"/>
  <c r="R482" i="4"/>
  <c r="AC584" i="4"/>
  <c r="AD584" i="4"/>
  <c r="AB584" i="4"/>
  <c r="R584" i="4"/>
  <c r="Q584" i="4"/>
  <c r="X584" i="4"/>
  <c r="Y584" i="4"/>
  <c r="W584" i="4"/>
  <c r="J584" i="4"/>
  <c r="AA584" i="4"/>
  <c r="T584" i="4"/>
  <c r="K584" i="4"/>
  <c r="P584" i="4"/>
  <c r="L584" i="4"/>
  <c r="Z584" i="4"/>
  <c r="S584" i="4"/>
  <c r="I584" i="4"/>
  <c r="M584" i="4"/>
  <c r="U584" i="4"/>
  <c r="O584" i="4"/>
  <c r="V584" i="4"/>
  <c r="N584" i="4"/>
  <c r="Q544" i="4"/>
  <c r="Q284" i="4"/>
  <c r="Q320" i="4"/>
  <c r="Q434" i="4"/>
  <c r="AC598" i="4"/>
  <c r="AD598" i="4"/>
  <c r="AB598" i="4"/>
  <c r="R598" i="4"/>
  <c r="AA598" i="4"/>
  <c r="P598" i="4"/>
  <c r="K598" i="4"/>
  <c r="I598" i="4"/>
  <c r="L598" i="4"/>
  <c r="J598" i="4"/>
  <c r="W598" i="4"/>
  <c r="X598" i="4"/>
  <c r="Q598" i="4"/>
  <c r="O598" i="4"/>
  <c r="S598" i="4"/>
  <c r="Y598" i="4"/>
  <c r="M598" i="4"/>
  <c r="V598" i="4"/>
  <c r="T598" i="4"/>
  <c r="Z598" i="4"/>
  <c r="U598" i="4"/>
  <c r="N598" i="4"/>
  <c r="G471" i="4"/>
  <c r="M147" i="4" s="1"/>
  <c r="Q299" i="4"/>
  <c r="Q335" i="4"/>
  <c r="Q449" i="4"/>
  <c r="AD603" i="4"/>
  <c r="AC603" i="4"/>
  <c r="AB603" i="4"/>
  <c r="I603" i="4"/>
  <c r="R603" i="4"/>
  <c r="K603" i="4"/>
  <c r="Q603" i="4"/>
  <c r="J603" i="4"/>
  <c r="X603" i="4"/>
  <c r="AA603" i="4"/>
  <c r="P603" i="4"/>
  <c r="O603" i="4"/>
  <c r="Y603" i="4"/>
  <c r="T603" i="4"/>
  <c r="L603" i="4"/>
  <c r="V603" i="4"/>
  <c r="N603" i="4"/>
  <c r="S603" i="4"/>
  <c r="Z603" i="4"/>
  <c r="M603" i="4"/>
  <c r="W603" i="4"/>
  <c r="U603" i="4"/>
  <c r="R531" i="4"/>
  <c r="R381" i="4"/>
  <c r="K417" i="4"/>
  <c r="S531" i="4"/>
  <c r="K381" i="4"/>
  <c r="S381" i="4"/>
  <c r="K531" i="4"/>
  <c r="S417" i="4"/>
  <c r="R417" i="4"/>
  <c r="L305" i="4"/>
  <c r="L455" i="4"/>
  <c r="L341" i="4"/>
  <c r="Q309" i="4"/>
  <c r="Q459" i="4"/>
  <c r="Q345" i="4"/>
  <c r="Q382" i="4"/>
  <c r="Q532" i="4"/>
  <c r="Q418" i="4"/>
  <c r="Q306" i="4"/>
  <c r="Q456" i="4"/>
  <c r="Q342" i="4"/>
  <c r="Q372" i="4"/>
  <c r="Q522" i="4"/>
  <c r="Q408" i="4"/>
  <c r="S562" i="4"/>
  <c r="R565" i="4"/>
  <c r="AD595" i="4"/>
  <c r="AC595" i="4"/>
  <c r="AB595" i="4"/>
  <c r="S595" i="4"/>
  <c r="K595" i="4"/>
  <c r="Y595" i="4"/>
  <c r="X595" i="4"/>
  <c r="Z595" i="4"/>
  <c r="I595" i="4"/>
  <c r="J595" i="4"/>
  <c r="R595" i="4"/>
  <c r="T595" i="4"/>
  <c r="P595" i="4"/>
  <c r="L595" i="4"/>
  <c r="AA595" i="4"/>
  <c r="Q595" i="4"/>
  <c r="V595" i="4"/>
  <c r="N595" i="4"/>
  <c r="M595" i="4"/>
  <c r="W595" i="4"/>
  <c r="U595" i="4"/>
  <c r="O595" i="4"/>
  <c r="AC671" i="4"/>
  <c r="AD671" i="4"/>
  <c r="AB671" i="4"/>
  <c r="S671" i="4"/>
  <c r="Q671" i="4"/>
  <c r="K671" i="4"/>
  <c r="T671" i="4"/>
  <c r="I671" i="4"/>
  <c r="R671" i="4"/>
  <c r="P671" i="4"/>
  <c r="J671" i="4"/>
  <c r="AA671" i="4"/>
  <c r="X671" i="4"/>
  <c r="Y671" i="4"/>
  <c r="Z671" i="4"/>
  <c r="L671" i="4"/>
  <c r="N671" i="4"/>
  <c r="M671" i="4"/>
  <c r="O671" i="4"/>
  <c r="W671" i="4"/>
  <c r="U671" i="4"/>
  <c r="V671" i="4"/>
  <c r="J575" i="4"/>
  <c r="J650" i="4"/>
  <c r="Q356" i="4"/>
  <c r="Q506" i="4"/>
  <c r="Q392" i="4"/>
  <c r="R567" i="4"/>
  <c r="AD599" i="4"/>
  <c r="AC599" i="4"/>
  <c r="AB599" i="4"/>
  <c r="J599" i="4"/>
  <c r="R599" i="4"/>
  <c r="W599" i="4"/>
  <c r="T599" i="4"/>
  <c r="S599" i="4"/>
  <c r="AA599" i="4"/>
  <c r="Q599" i="4"/>
  <c r="P599" i="4"/>
  <c r="L599" i="4"/>
  <c r="Y599" i="4"/>
  <c r="K599" i="4"/>
  <c r="X599" i="4"/>
  <c r="V599" i="4"/>
  <c r="I599" i="4"/>
  <c r="Z599" i="4"/>
  <c r="M599" i="4"/>
  <c r="O599" i="4"/>
  <c r="N599" i="4"/>
  <c r="U599" i="4"/>
  <c r="L507" i="4"/>
  <c r="L393" i="4"/>
  <c r="L357" i="4"/>
  <c r="S555" i="4"/>
  <c r="Q370" i="4"/>
  <c r="Q520" i="4"/>
  <c r="Q406" i="4"/>
  <c r="AD606" i="4"/>
  <c r="AC606" i="4"/>
  <c r="AB606" i="4"/>
  <c r="S606" i="4"/>
  <c r="R606" i="4"/>
  <c r="X606" i="4"/>
  <c r="Z606" i="4"/>
  <c r="I606" i="4"/>
  <c r="P606" i="4"/>
  <c r="Y606" i="4"/>
  <c r="W606" i="4"/>
  <c r="J606" i="4"/>
  <c r="K606" i="4"/>
  <c r="Q606" i="4"/>
  <c r="L606" i="4"/>
  <c r="AA606" i="4"/>
  <c r="V606" i="4"/>
  <c r="N606" i="4"/>
  <c r="U606" i="4"/>
  <c r="M606" i="4"/>
  <c r="T606" i="4"/>
  <c r="O606" i="4"/>
  <c r="AD681" i="4"/>
  <c r="AC681" i="4"/>
  <c r="AB681" i="4"/>
  <c r="S681" i="4"/>
  <c r="J681" i="4"/>
  <c r="AA681" i="4"/>
  <c r="W681" i="4"/>
  <c r="T681" i="4"/>
  <c r="R681" i="4"/>
  <c r="Z681" i="4"/>
  <c r="L681" i="4"/>
  <c r="O681" i="4"/>
  <c r="N681" i="4"/>
  <c r="X681" i="4"/>
  <c r="I681" i="4"/>
  <c r="K681" i="4"/>
  <c r="Q681" i="4"/>
  <c r="U681" i="4"/>
  <c r="Y681" i="4"/>
  <c r="M681" i="4"/>
  <c r="V681" i="4"/>
  <c r="P681" i="4"/>
  <c r="AD664" i="4"/>
  <c r="AC664" i="4"/>
  <c r="AB664" i="4"/>
  <c r="AA664" i="4"/>
  <c r="X664" i="4"/>
  <c r="Y664" i="4"/>
  <c r="P664" i="4"/>
  <c r="O664" i="4"/>
  <c r="N664" i="4"/>
  <c r="Z664" i="4"/>
  <c r="L664" i="4"/>
  <c r="V664" i="4"/>
  <c r="K664" i="4"/>
  <c r="R664" i="4"/>
  <c r="W664" i="4"/>
  <c r="S664" i="4"/>
  <c r="J664" i="4"/>
  <c r="Q664" i="4"/>
  <c r="U664" i="4"/>
  <c r="T664" i="4"/>
  <c r="M664" i="4"/>
  <c r="I664" i="4"/>
  <c r="R279" i="4"/>
  <c r="K279" i="4"/>
  <c r="S279" i="4"/>
  <c r="S315" i="4"/>
  <c r="K315" i="4"/>
  <c r="R315" i="4"/>
  <c r="K429" i="4"/>
  <c r="S429" i="4"/>
  <c r="R429" i="4"/>
  <c r="AD662" i="4"/>
  <c r="AC662" i="4"/>
  <c r="AB662" i="4"/>
  <c r="S662" i="4"/>
  <c r="J662" i="4"/>
  <c r="Q662" i="4"/>
  <c r="P662" i="4"/>
  <c r="AA662" i="4"/>
  <c r="V662" i="4"/>
  <c r="X662" i="4"/>
  <c r="K662" i="4"/>
  <c r="Y662" i="4"/>
  <c r="T662" i="4"/>
  <c r="I662" i="4"/>
  <c r="Z662" i="4"/>
  <c r="W662" i="4"/>
  <c r="O662" i="4"/>
  <c r="R662" i="4"/>
  <c r="N662" i="4"/>
  <c r="L662" i="4"/>
  <c r="U662" i="4"/>
  <c r="M662" i="4"/>
  <c r="L378" i="4"/>
  <c r="L414" i="4"/>
  <c r="L528" i="4"/>
  <c r="R359" i="4"/>
  <c r="K359" i="4"/>
  <c r="S359" i="4"/>
  <c r="R509" i="4"/>
  <c r="S509" i="4"/>
  <c r="K395" i="4"/>
  <c r="S395" i="4"/>
  <c r="K509" i="4"/>
  <c r="R395" i="4"/>
  <c r="L302" i="4"/>
  <c r="L452" i="4"/>
  <c r="L338" i="4"/>
  <c r="R547" i="4"/>
  <c r="R280" i="4"/>
  <c r="K430" i="4"/>
  <c r="S430" i="4"/>
  <c r="S316" i="4"/>
  <c r="K280" i="4"/>
  <c r="K316" i="4"/>
  <c r="S280" i="4"/>
  <c r="R316" i="4"/>
  <c r="R430" i="4"/>
  <c r="Q374" i="4"/>
  <c r="Q524" i="4"/>
  <c r="Q410" i="4"/>
  <c r="AD577" i="4"/>
  <c r="AC577" i="4"/>
  <c r="AB577" i="4"/>
  <c r="J577" i="4"/>
  <c r="X577" i="4"/>
  <c r="P577" i="4"/>
  <c r="W577" i="4"/>
  <c r="K577" i="4"/>
  <c r="Y577" i="4"/>
  <c r="AA577" i="4"/>
  <c r="Q577" i="4"/>
  <c r="L577" i="4"/>
  <c r="O577" i="4"/>
  <c r="S577" i="4"/>
  <c r="R577" i="4"/>
  <c r="N577" i="4"/>
  <c r="U577" i="4"/>
  <c r="V577" i="4"/>
  <c r="M577" i="4"/>
  <c r="T577" i="4"/>
  <c r="Z577" i="4"/>
  <c r="I577" i="4"/>
  <c r="L295" i="4"/>
  <c r="L445" i="4"/>
  <c r="L331" i="4"/>
  <c r="L491" i="4"/>
  <c r="R466" i="4"/>
  <c r="R544" i="4"/>
  <c r="S540" i="4"/>
  <c r="L383" i="4"/>
  <c r="L419" i="4"/>
  <c r="L533" i="4"/>
  <c r="R443" i="4"/>
  <c r="R293" i="4"/>
  <c r="R329" i="4"/>
  <c r="K329" i="4"/>
  <c r="K443" i="4"/>
  <c r="S329" i="4"/>
  <c r="S443" i="4"/>
  <c r="K293" i="4"/>
  <c r="S293" i="4"/>
  <c r="L363" i="4"/>
  <c r="L399" i="4"/>
  <c r="L513" i="4"/>
  <c r="Q381" i="4"/>
  <c r="Q417" i="4"/>
  <c r="Q531" i="4"/>
  <c r="Q305" i="4"/>
  <c r="Q341" i="4"/>
  <c r="Q455" i="4"/>
  <c r="Q495" i="4"/>
  <c r="L478" i="4"/>
  <c r="L382" i="4"/>
  <c r="L532" i="4"/>
  <c r="L418" i="4"/>
  <c r="R366" i="4"/>
  <c r="K366" i="4"/>
  <c r="S366" i="4"/>
  <c r="S516" i="4"/>
  <c r="K402" i="4"/>
  <c r="R402" i="4"/>
  <c r="S402" i="4"/>
  <c r="R516" i="4"/>
  <c r="K516" i="4"/>
  <c r="Q485" i="4"/>
  <c r="R485" i="4"/>
  <c r="L313" i="4"/>
  <c r="L427" i="4"/>
  <c r="L277" i="4"/>
  <c r="L372" i="4"/>
  <c r="L408" i="4"/>
  <c r="L522" i="4"/>
  <c r="AD665" i="4"/>
  <c r="AC665" i="4"/>
  <c r="AB665" i="4"/>
  <c r="K665" i="4"/>
  <c r="X665" i="4"/>
  <c r="Y665" i="4"/>
  <c r="P665" i="4"/>
  <c r="T665" i="4"/>
  <c r="O665" i="4"/>
  <c r="S665" i="4"/>
  <c r="AA665" i="4"/>
  <c r="Z665" i="4"/>
  <c r="R665" i="4"/>
  <c r="W665" i="4"/>
  <c r="I665" i="4"/>
  <c r="Q665" i="4"/>
  <c r="L665" i="4"/>
  <c r="N665" i="4"/>
  <c r="V665" i="4"/>
  <c r="M665" i="4"/>
  <c r="U665" i="4"/>
  <c r="J665" i="4"/>
  <c r="R357" i="4"/>
  <c r="K393" i="4"/>
  <c r="S507" i="4"/>
  <c r="S393" i="4"/>
  <c r="K357" i="4"/>
  <c r="S357" i="4"/>
  <c r="R507" i="4"/>
  <c r="K507" i="4"/>
  <c r="R393" i="4"/>
  <c r="Q541" i="4"/>
  <c r="L370" i="4"/>
  <c r="L406" i="4"/>
  <c r="L520" i="4"/>
  <c r="R552" i="4"/>
  <c r="AC579" i="4"/>
  <c r="AD579" i="4"/>
  <c r="AB579" i="4"/>
  <c r="J579" i="4"/>
  <c r="AA579" i="4"/>
  <c r="P579" i="4"/>
  <c r="X579" i="4"/>
  <c r="T579" i="4"/>
  <c r="I579" i="4"/>
  <c r="W579" i="4"/>
  <c r="R579" i="4"/>
  <c r="Z579" i="4"/>
  <c r="L579" i="4"/>
  <c r="K579" i="4"/>
  <c r="Q579" i="4"/>
  <c r="U579" i="4"/>
  <c r="O579" i="4"/>
  <c r="M579" i="4"/>
  <c r="N579" i="4"/>
  <c r="V579" i="4"/>
  <c r="S579" i="4"/>
  <c r="Y579" i="4"/>
  <c r="L463" i="4"/>
  <c r="L279" i="4"/>
  <c r="L429" i="4"/>
  <c r="L315" i="4"/>
  <c r="Q359" i="4"/>
  <c r="Q509" i="4"/>
  <c r="Q395" i="4"/>
  <c r="Q302" i="4"/>
  <c r="Q452" i="4"/>
  <c r="Q338" i="4"/>
  <c r="AD660" i="4"/>
  <c r="AC660" i="4"/>
  <c r="AB660" i="4"/>
  <c r="R660" i="4"/>
  <c r="K660" i="4"/>
  <c r="S660" i="4"/>
  <c r="J660" i="4"/>
  <c r="X660" i="4"/>
  <c r="L660" i="4"/>
  <c r="O660" i="4"/>
  <c r="AA660" i="4"/>
  <c r="P660" i="4"/>
  <c r="I660" i="4"/>
  <c r="Z660" i="4"/>
  <c r="Q660" i="4"/>
  <c r="V660" i="4"/>
  <c r="M660" i="4"/>
  <c r="U660" i="4"/>
  <c r="W660" i="4"/>
  <c r="T660" i="4"/>
  <c r="N660" i="4"/>
  <c r="Y660" i="4"/>
  <c r="AD684" i="4"/>
  <c r="AC684" i="4"/>
  <c r="AB684" i="4"/>
  <c r="AA684" i="4"/>
  <c r="J684" i="4"/>
  <c r="K684" i="4"/>
  <c r="X684" i="4"/>
  <c r="W684" i="4"/>
  <c r="I684" i="4"/>
  <c r="Z684" i="4"/>
  <c r="L684" i="4"/>
  <c r="N684" i="4"/>
  <c r="P684" i="4"/>
  <c r="T684" i="4"/>
  <c r="V684" i="4"/>
  <c r="R684" i="4"/>
  <c r="Q684" i="4"/>
  <c r="O684" i="4"/>
  <c r="M684" i="4"/>
  <c r="S684" i="4"/>
  <c r="Y684" i="4"/>
  <c r="U684" i="4"/>
  <c r="L430" i="4"/>
  <c r="L316" i="4"/>
  <c r="L280" i="4"/>
  <c r="AC653" i="4"/>
  <c r="AD653" i="4"/>
  <c r="AB653" i="4"/>
  <c r="J653" i="4"/>
  <c r="Y653" i="4"/>
  <c r="Q653" i="4"/>
  <c r="O653" i="4"/>
  <c r="N653" i="4"/>
  <c r="X653" i="4"/>
  <c r="P653" i="4"/>
  <c r="S653" i="4"/>
  <c r="T653" i="4"/>
  <c r="V653" i="4"/>
  <c r="R653" i="4"/>
  <c r="K653" i="4"/>
  <c r="AA653" i="4"/>
  <c r="L653" i="4"/>
  <c r="M653" i="4"/>
  <c r="I653" i="4"/>
  <c r="W653" i="4"/>
  <c r="U653" i="4"/>
  <c r="Z653" i="4"/>
  <c r="L374" i="4"/>
  <c r="L410" i="4"/>
  <c r="L524" i="4"/>
  <c r="AC659" i="4"/>
  <c r="AD659" i="4"/>
  <c r="AB659" i="4"/>
  <c r="AA659" i="4"/>
  <c r="Y659" i="4"/>
  <c r="Z659" i="4"/>
  <c r="Q659" i="4"/>
  <c r="X659" i="4"/>
  <c r="P659" i="4"/>
  <c r="K659" i="4"/>
  <c r="O659" i="4"/>
  <c r="T659" i="4"/>
  <c r="J659" i="4"/>
  <c r="I659" i="4"/>
  <c r="R659" i="4"/>
  <c r="W659" i="4"/>
  <c r="L659" i="4"/>
  <c r="U659" i="4"/>
  <c r="S659" i="4"/>
  <c r="N659" i="4"/>
  <c r="M659" i="4"/>
  <c r="V659" i="4"/>
  <c r="Q295" i="4"/>
  <c r="Q331" i="4"/>
  <c r="Q445" i="4"/>
  <c r="R491" i="4"/>
  <c r="R288" i="4"/>
  <c r="K438" i="4"/>
  <c r="K288" i="4"/>
  <c r="S324" i="4"/>
  <c r="S288" i="4"/>
  <c r="S438" i="4"/>
  <c r="K324" i="4"/>
  <c r="R438" i="4"/>
  <c r="R324" i="4"/>
  <c r="L450" i="4"/>
  <c r="L336" i="4"/>
  <c r="L300" i="4"/>
  <c r="AC583" i="4"/>
  <c r="AD583" i="4"/>
  <c r="AB583" i="4"/>
  <c r="I583" i="4"/>
  <c r="Q583" i="4"/>
  <c r="R583" i="4"/>
  <c r="L583" i="4"/>
  <c r="N583" i="4"/>
  <c r="Y583" i="4"/>
  <c r="V583" i="4"/>
  <c r="AA583" i="4"/>
  <c r="T583" i="4"/>
  <c r="K583" i="4"/>
  <c r="P583" i="4"/>
  <c r="J583" i="4"/>
  <c r="Z583" i="4"/>
  <c r="X583" i="4"/>
  <c r="O583" i="4"/>
  <c r="M583" i="4"/>
  <c r="W583" i="4"/>
  <c r="U583" i="4"/>
  <c r="S583" i="4"/>
  <c r="L317" i="4"/>
  <c r="L431" i="4"/>
  <c r="L281" i="4"/>
  <c r="R301" i="4"/>
  <c r="K301" i="4"/>
  <c r="S301" i="4"/>
  <c r="R451" i="4"/>
  <c r="K337" i="4"/>
  <c r="S451" i="4"/>
  <c r="S337" i="4"/>
  <c r="K451" i="4"/>
  <c r="R337" i="4"/>
  <c r="R431" i="4"/>
  <c r="R281" i="4"/>
  <c r="R317" i="4"/>
  <c r="K317" i="4"/>
  <c r="K281" i="4"/>
  <c r="S431" i="4"/>
  <c r="K431" i="4"/>
  <c r="S281" i="4"/>
  <c r="S317" i="4"/>
  <c r="L329" i="4"/>
  <c r="L293" i="4"/>
  <c r="L443" i="4"/>
  <c r="R290" i="4"/>
  <c r="K290" i="4"/>
  <c r="S290" i="4"/>
  <c r="S440" i="4"/>
  <c r="K440" i="4"/>
  <c r="K326" i="4"/>
  <c r="R440" i="4"/>
  <c r="S326" i="4"/>
  <c r="R326" i="4"/>
  <c r="G475" i="4"/>
  <c r="M151" i="4" s="1"/>
  <c r="R363" i="4"/>
  <c r="S363" i="4"/>
  <c r="K363" i="4"/>
  <c r="S513" i="4"/>
  <c r="K513" i="4"/>
  <c r="K399" i="4"/>
  <c r="R513" i="4"/>
  <c r="S399" i="4"/>
  <c r="R399" i="4"/>
  <c r="L531" i="4"/>
  <c r="L381" i="4"/>
  <c r="L417" i="4"/>
  <c r="L495" i="4"/>
  <c r="R487" i="4"/>
  <c r="L340" i="4"/>
  <c r="L304" i="4"/>
  <c r="L454" i="4"/>
  <c r="R297" i="4"/>
  <c r="K297" i="4"/>
  <c r="S297" i="4"/>
  <c r="S447" i="4"/>
  <c r="S333" i="4"/>
  <c r="K447" i="4"/>
  <c r="R333" i="4"/>
  <c r="K333" i="4"/>
  <c r="R447" i="4"/>
  <c r="Q366" i="4"/>
  <c r="Q402" i="4"/>
  <c r="Q516" i="4"/>
  <c r="R282" i="4"/>
  <c r="S282" i="4"/>
  <c r="K282" i="4"/>
  <c r="S318" i="4"/>
  <c r="K432" i="4"/>
  <c r="R318" i="4"/>
  <c r="K318" i="4"/>
  <c r="R432" i="4"/>
  <c r="S432" i="4"/>
  <c r="R307" i="4"/>
  <c r="S307" i="4"/>
  <c r="K307" i="4"/>
  <c r="R457" i="4"/>
  <c r="K457" i="4"/>
  <c r="S457" i="4"/>
  <c r="S343" i="4"/>
  <c r="K343" i="4"/>
  <c r="R343" i="4"/>
  <c r="R313" i="4"/>
  <c r="R427" i="4"/>
  <c r="R277" i="4"/>
  <c r="K427" i="4"/>
  <c r="S313" i="4"/>
  <c r="K313" i="4"/>
  <c r="K277" i="4"/>
  <c r="S427" i="4"/>
  <c r="S277" i="4"/>
  <c r="L289" i="4"/>
  <c r="L439" i="4"/>
  <c r="L325" i="4"/>
  <c r="L390" i="4"/>
  <c r="L354" i="4"/>
  <c r="L504" i="4"/>
  <c r="AD673" i="4"/>
  <c r="AC673" i="4"/>
  <c r="AB673" i="4"/>
  <c r="S673" i="4"/>
  <c r="R673" i="4"/>
  <c r="AA673" i="4"/>
  <c r="L673" i="4"/>
  <c r="X673" i="4"/>
  <c r="J673" i="4"/>
  <c r="Z673" i="4"/>
  <c r="Q673" i="4"/>
  <c r="P673" i="4"/>
  <c r="W673" i="4"/>
  <c r="I673" i="4"/>
  <c r="Y673" i="4"/>
  <c r="K673" i="4"/>
  <c r="N673" i="4"/>
  <c r="M673" i="4"/>
  <c r="T673" i="4"/>
  <c r="O673" i="4"/>
  <c r="V673" i="4"/>
  <c r="U673" i="4"/>
  <c r="AC670" i="4"/>
  <c r="AD670" i="4"/>
  <c r="AB670" i="4"/>
  <c r="Z670" i="4"/>
  <c r="R670" i="4"/>
  <c r="T670" i="4"/>
  <c r="V670" i="4"/>
  <c r="S670" i="4"/>
  <c r="P670" i="4"/>
  <c r="Q670" i="4"/>
  <c r="I670" i="4"/>
  <c r="J670" i="4"/>
  <c r="K670" i="4"/>
  <c r="W670" i="4"/>
  <c r="X670" i="4"/>
  <c r="AA670" i="4"/>
  <c r="N670" i="4"/>
  <c r="Y670" i="4"/>
  <c r="L670" i="4"/>
  <c r="O670" i="4"/>
  <c r="M670" i="4"/>
  <c r="U670" i="4"/>
  <c r="R294" i="4"/>
  <c r="K294" i="4"/>
  <c r="S294" i="4"/>
  <c r="K444" i="4"/>
  <c r="R330" i="4"/>
  <c r="S444" i="4"/>
  <c r="S330" i="4"/>
  <c r="R444" i="4"/>
  <c r="K330" i="4"/>
  <c r="Q567" i="4"/>
  <c r="AD594" i="4"/>
  <c r="AC594" i="4"/>
  <c r="AB594" i="4"/>
  <c r="Y594" i="4"/>
  <c r="L594" i="4"/>
  <c r="V594" i="4"/>
  <c r="Z594" i="4"/>
  <c r="P594" i="4"/>
  <c r="R594" i="4"/>
  <c r="W594" i="4"/>
  <c r="I594" i="4"/>
  <c r="T594" i="4"/>
  <c r="S594" i="4"/>
  <c r="K594" i="4"/>
  <c r="Q594" i="4"/>
  <c r="AA594" i="4"/>
  <c r="N594" i="4"/>
  <c r="M594" i="4"/>
  <c r="J594" i="4"/>
  <c r="X594" i="4"/>
  <c r="U594" i="4"/>
  <c r="O594" i="4"/>
  <c r="Q357" i="4"/>
  <c r="Q507" i="4"/>
  <c r="Q393" i="4"/>
  <c r="L352" i="4"/>
  <c r="L502" i="4"/>
  <c r="L388" i="4"/>
  <c r="R549" i="4"/>
  <c r="AD657" i="4"/>
  <c r="AC657" i="4"/>
  <c r="AB657" i="4"/>
  <c r="I657" i="4"/>
  <c r="Z657" i="4"/>
  <c r="Q657" i="4"/>
  <c r="V657" i="4"/>
  <c r="R657" i="4"/>
  <c r="X657" i="4"/>
  <c r="Y657" i="4"/>
  <c r="W657" i="4"/>
  <c r="L657" i="4"/>
  <c r="K657" i="4"/>
  <c r="AA657" i="4"/>
  <c r="T657" i="4"/>
  <c r="O657" i="4"/>
  <c r="S657" i="4"/>
  <c r="P657" i="4"/>
  <c r="U657" i="4"/>
  <c r="N657" i="4"/>
  <c r="M657" i="4"/>
  <c r="J657" i="4"/>
  <c r="S566" i="4"/>
  <c r="S463" i="4"/>
  <c r="R286" i="4"/>
  <c r="K286" i="4"/>
  <c r="S286" i="4"/>
  <c r="S322" i="4"/>
  <c r="K322" i="4"/>
  <c r="R436" i="4"/>
  <c r="K436" i="4"/>
  <c r="S436" i="4"/>
  <c r="R322" i="4"/>
  <c r="Q279" i="4"/>
  <c r="Q315" i="4"/>
  <c r="Q429" i="4"/>
  <c r="I208" i="4"/>
  <c r="D96" i="2" s="1"/>
  <c r="L446" i="4"/>
  <c r="L332" i="4"/>
  <c r="L296" i="4"/>
  <c r="Q556" i="4"/>
  <c r="L492" i="4"/>
  <c r="S492" i="4"/>
  <c r="S569" i="4"/>
  <c r="S467" i="4"/>
  <c r="Q280" i="4"/>
  <c r="Q430" i="4"/>
  <c r="Q316" i="4"/>
  <c r="D169" i="4"/>
  <c r="K210" i="4" s="1"/>
  <c r="K491" i="4"/>
  <c r="L482" i="4"/>
  <c r="L324" i="4"/>
  <c r="L438" i="4"/>
  <c r="L288" i="4"/>
  <c r="R300" i="4"/>
  <c r="K336" i="4"/>
  <c r="K300" i="4"/>
  <c r="S300" i="4"/>
  <c r="K450" i="4"/>
  <c r="S336" i="4"/>
  <c r="S450" i="4"/>
  <c r="R450" i="4"/>
  <c r="R336" i="4"/>
  <c r="R303" i="4"/>
  <c r="K303" i="4"/>
  <c r="S303" i="4"/>
  <c r="S339" i="4"/>
  <c r="R339" i="4"/>
  <c r="R453" i="4"/>
  <c r="K339" i="4"/>
  <c r="K453" i="4"/>
  <c r="S453" i="4"/>
  <c r="L353" i="4"/>
  <c r="L389" i="4"/>
  <c r="L503" i="4"/>
  <c r="R353" i="4"/>
  <c r="K353" i="4"/>
  <c r="S353" i="4"/>
  <c r="K389" i="4"/>
  <c r="S389" i="4"/>
  <c r="S503" i="4"/>
  <c r="R389" i="4"/>
  <c r="R503" i="4"/>
  <c r="K503" i="4"/>
  <c r="G550" i="4"/>
  <c r="M184" i="4" s="1"/>
  <c r="L301" i="4"/>
  <c r="L451" i="4"/>
  <c r="L337" i="4"/>
  <c r="Q281" i="4"/>
  <c r="Q317" i="4"/>
  <c r="Q431" i="4"/>
  <c r="AD672" i="4"/>
  <c r="AC672" i="4"/>
  <c r="AB672" i="4"/>
  <c r="K672" i="4"/>
  <c r="T672" i="4"/>
  <c r="N672" i="4"/>
  <c r="R672" i="4"/>
  <c r="L672" i="4"/>
  <c r="V672" i="4"/>
  <c r="J672" i="4"/>
  <c r="X672" i="4"/>
  <c r="AA672" i="4"/>
  <c r="S672" i="4"/>
  <c r="Z672" i="4"/>
  <c r="Q672" i="4"/>
  <c r="P672" i="4"/>
  <c r="U672" i="4"/>
  <c r="I672" i="4"/>
  <c r="Y672" i="4"/>
  <c r="M672" i="4"/>
  <c r="O672" i="4"/>
  <c r="W672" i="4"/>
  <c r="AD590" i="4"/>
  <c r="AC590" i="4"/>
  <c r="AB590" i="4"/>
  <c r="R590" i="4"/>
  <c r="I590" i="4"/>
  <c r="AA590" i="4"/>
  <c r="K590" i="4"/>
  <c r="Q590" i="4"/>
  <c r="J590" i="4"/>
  <c r="Z590" i="4"/>
  <c r="L590" i="4"/>
  <c r="T590" i="4"/>
  <c r="O590" i="4"/>
  <c r="X590" i="4"/>
  <c r="Y590" i="4"/>
  <c r="W590" i="4"/>
  <c r="P590" i="4"/>
  <c r="N590" i="4"/>
  <c r="U590" i="4"/>
  <c r="M590" i="4"/>
  <c r="S590" i="4"/>
  <c r="V590" i="4"/>
  <c r="Q293" i="4"/>
  <c r="Q443" i="4"/>
  <c r="Q329" i="4"/>
  <c r="G488" i="4"/>
  <c r="M164" i="4" s="1"/>
  <c r="R369" i="4"/>
  <c r="K369" i="4"/>
  <c r="S369" i="4"/>
  <c r="R405" i="4"/>
  <c r="K405" i="4"/>
  <c r="S405" i="4"/>
  <c r="K519" i="4"/>
  <c r="R519" i="4"/>
  <c r="S519" i="4"/>
  <c r="L290" i="4"/>
  <c r="L440" i="4"/>
  <c r="L326" i="4"/>
  <c r="Q363" i="4"/>
  <c r="Q399" i="4"/>
  <c r="Q513" i="4"/>
  <c r="L285" i="4"/>
  <c r="L435" i="4"/>
  <c r="L321" i="4"/>
  <c r="R376" i="4"/>
  <c r="K376" i="4"/>
  <c r="S376" i="4"/>
  <c r="R412" i="4"/>
  <c r="S526" i="4"/>
  <c r="K412" i="4"/>
  <c r="R526" i="4"/>
  <c r="K526" i="4"/>
  <c r="S412" i="4"/>
  <c r="Q478" i="4"/>
  <c r="R304" i="4"/>
  <c r="K340" i="4"/>
  <c r="K454" i="4"/>
  <c r="S454" i="4"/>
  <c r="K304" i="4"/>
  <c r="S304" i="4"/>
  <c r="S340" i="4"/>
  <c r="R340" i="4"/>
  <c r="R454" i="4"/>
  <c r="L333" i="4"/>
  <c r="L297" i="4"/>
  <c r="L447" i="4"/>
  <c r="L366" i="4"/>
  <c r="L516" i="4"/>
  <c r="L402" i="4"/>
  <c r="L282" i="4"/>
  <c r="L432" i="4"/>
  <c r="L318" i="4"/>
  <c r="AC676" i="4"/>
  <c r="AD676" i="4"/>
  <c r="AB676" i="4"/>
  <c r="V676" i="4"/>
  <c r="S676" i="4"/>
  <c r="J676" i="4"/>
  <c r="X676" i="4"/>
  <c r="W676" i="4"/>
  <c r="AA676" i="4"/>
  <c r="O676" i="4"/>
  <c r="N676" i="4"/>
  <c r="Z676" i="4"/>
  <c r="Q676" i="4"/>
  <c r="K676" i="4"/>
  <c r="P676" i="4"/>
  <c r="L676" i="4"/>
  <c r="R676" i="4"/>
  <c r="Y676" i="4"/>
  <c r="U676" i="4"/>
  <c r="I676" i="4"/>
  <c r="T676" i="4"/>
  <c r="M676" i="4"/>
  <c r="R278" i="4"/>
  <c r="S278" i="4"/>
  <c r="K278" i="4"/>
  <c r="K314" i="4"/>
  <c r="S314" i="4"/>
  <c r="R428" i="4"/>
  <c r="K428" i="4"/>
  <c r="S428" i="4"/>
  <c r="R314" i="4"/>
  <c r="L485" i="4"/>
  <c r="L307" i="4"/>
  <c r="L457" i="4"/>
  <c r="L343" i="4"/>
  <c r="Q277" i="4"/>
  <c r="Q427" i="4"/>
  <c r="Q313" i="4"/>
  <c r="AD601" i="4"/>
  <c r="AC601" i="4"/>
  <c r="AB601" i="4"/>
  <c r="R601" i="4"/>
  <c r="J601" i="4"/>
  <c r="Q601" i="4"/>
  <c r="I601" i="4"/>
  <c r="T601" i="4"/>
  <c r="S601" i="4"/>
  <c r="AA601" i="4"/>
  <c r="Y601" i="4"/>
  <c r="K601" i="4"/>
  <c r="O601" i="4"/>
  <c r="P601" i="4"/>
  <c r="Z601" i="4"/>
  <c r="L601" i="4"/>
  <c r="U601" i="4"/>
  <c r="V601" i="4"/>
  <c r="W601" i="4"/>
  <c r="N601" i="4"/>
  <c r="M601" i="4"/>
  <c r="X601" i="4"/>
  <c r="R334" i="4"/>
  <c r="S298" i="4"/>
  <c r="R298" i="4"/>
  <c r="R448" i="4"/>
  <c r="K448" i="4"/>
  <c r="K298" i="4"/>
  <c r="S448" i="4"/>
  <c r="S334" i="4"/>
  <c r="K334" i="4"/>
  <c r="R289" i="4"/>
  <c r="K289" i="4"/>
  <c r="S289" i="4"/>
  <c r="R325" i="4"/>
  <c r="S439" i="4"/>
  <c r="K439" i="4"/>
  <c r="K325" i="4"/>
  <c r="S325" i="4"/>
  <c r="R439" i="4"/>
  <c r="R287" i="4"/>
  <c r="K287" i="4"/>
  <c r="S287" i="4"/>
  <c r="K323" i="4"/>
  <c r="R437" i="4"/>
  <c r="S323" i="4"/>
  <c r="K437" i="4"/>
  <c r="R323" i="4"/>
  <c r="S437" i="4"/>
  <c r="R390" i="4"/>
  <c r="R354" i="4"/>
  <c r="K504" i="4"/>
  <c r="K390" i="4"/>
  <c r="K354" i="4"/>
  <c r="S354" i="4"/>
  <c r="S504" i="4"/>
  <c r="S390" i="4"/>
  <c r="R504" i="4"/>
  <c r="AD604" i="4"/>
  <c r="AC604" i="4"/>
  <c r="AB604" i="4"/>
  <c r="AA604" i="4"/>
  <c r="P604" i="4"/>
  <c r="Q604" i="4"/>
  <c r="I604" i="4"/>
  <c r="J604" i="4"/>
  <c r="K604" i="4"/>
  <c r="X604" i="4"/>
  <c r="O604" i="4"/>
  <c r="V604" i="4"/>
  <c r="Y604" i="4"/>
  <c r="Z604" i="4"/>
  <c r="T604" i="4"/>
  <c r="S604" i="4"/>
  <c r="M604" i="4"/>
  <c r="W604" i="4"/>
  <c r="L604" i="4"/>
  <c r="U604" i="4"/>
  <c r="N604" i="4"/>
  <c r="R604" i="4"/>
  <c r="L511" i="4"/>
  <c r="L361" i="4"/>
  <c r="L397" i="4"/>
  <c r="L294" i="4"/>
  <c r="L444" i="4"/>
  <c r="L330" i="4"/>
  <c r="R473" i="4"/>
  <c r="K283" i="4"/>
  <c r="S283" i="4"/>
  <c r="R283" i="4"/>
  <c r="K433" i="4"/>
  <c r="R319" i="4"/>
  <c r="S433" i="4"/>
  <c r="K319" i="4"/>
  <c r="R433" i="4"/>
  <c r="S319" i="4"/>
  <c r="L567" i="4"/>
  <c r="R411" i="4"/>
  <c r="K375" i="4"/>
  <c r="K411" i="4"/>
  <c r="K525" i="4"/>
  <c r="S525" i="4"/>
  <c r="S375" i="4"/>
  <c r="R375" i="4"/>
  <c r="S411" i="4"/>
  <c r="R525" i="4"/>
  <c r="R352" i="4"/>
  <c r="S352" i="4"/>
  <c r="K352" i="4"/>
  <c r="S502" i="4"/>
  <c r="R502" i="4"/>
  <c r="R388" i="4"/>
  <c r="K388" i="4"/>
  <c r="S388" i="4"/>
  <c r="K502" i="4"/>
  <c r="G545" i="4"/>
  <c r="M179" i="4" s="1"/>
  <c r="S552" i="4"/>
  <c r="K291" i="4"/>
  <c r="S291" i="4"/>
  <c r="R291" i="4"/>
  <c r="R441" i="4"/>
  <c r="S441" i="4"/>
  <c r="K327" i="4"/>
  <c r="K441" i="4"/>
  <c r="R327" i="4"/>
  <c r="S327" i="4"/>
  <c r="Q494" i="4"/>
  <c r="L543" i="4"/>
  <c r="L286" i="4"/>
  <c r="L436" i="4"/>
  <c r="L322" i="4"/>
  <c r="K208" i="4"/>
  <c r="F96" i="2" s="1"/>
  <c r="J208" i="4"/>
  <c r="E96" i="2" s="1"/>
  <c r="R384" i="4"/>
  <c r="S384" i="4"/>
  <c r="K384" i="4"/>
  <c r="R420" i="4"/>
  <c r="K420" i="4"/>
  <c r="R534" i="4"/>
  <c r="S420" i="4"/>
  <c r="K534" i="4"/>
  <c r="S534" i="4"/>
  <c r="R296" i="4"/>
  <c r="K296" i="4"/>
  <c r="K332" i="4"/>
  <c r="S446" i="4"/>
  <c r="S296" i="4"/>
  <c r="K446" i="4"/>
  <c r="S332" i="4"/>
  <c r="R446" i="4"/>
  <c r="R332" i="4"/>
  <c r="K492" i="4"/>
  <c r="Q492" i="4"/>
  <c r="AC600" i="4"/>
  <c r="AD600" i="4"/>
  <c r="AB600" i="4"/>
  <c r="AA600" i="4"/>
  <c r="P600" i="4"/>
  <c r="S600" i="4"/>
  <c r="Z600" i="4"/>
  <c r="W600" i="4"/>
  <c r="L600" i="4"/>
  <c r="N600" i="4"/>
  <c r="I600" i="4"/>
  <c r="K600" i="4"/>
  <c r="X600" i="4"/>
  <c r="Y600" i="4"/>
  <c r="Q600" i="4"/>
  <c r="O600" i="4"/>
  <c r="R600" i="4"/>
  <c r="J600" i="4"/>
  <c r="T600" i="4"/>
  <c r="V600" i="4"/>
  <c r="U600" i="4"/>
  <c r="M600" i="4"/>
  <c r="R479" i="4"/>
  <c r="G479" i="4" s="1"/>
  <c r="M155" i="4" s="1"/>
  <c r="L547" i="4"/>
  <c r="K467" i="4"/>
  <c r="L551" i="4"/>
  <c r="S484" i="4"/>
  <c r="AC592" i="4"/>
  <c r="AD592" i="4"/>
  <c r="AB592" i="4"/>
  <c r="J592" i="4"/>
  <c r="Q592" i="4"/>
  <c r="K592" i="4"/>
  <c r="W592" i="4"/>
  <c r="L592" i="4"/>
  <c r="T592" i="4"/>
  <c r="O592" i="4"/>
  <c r="Y592" i="4"/>
  <c r="Z592" i="4"/>
  <c r="V592" i="4"/>
  <c r="X592" i="4"/>
  <c r="I592" i="4"/>
  <c r="R592" i="4"/>
  <c r="S592" i="4"/>
  <c r="AA592" i="4"/>
  <c r="P592" i="4"/>
  <c r="N592" i="4"/>
  <c r="U592" i="4"/>
  <c r="M592" i="4"/>
  <c r="D213" i="4"/>
  <c r="L466" i="4"/>
  <c r="Q288" i="4"/>
  <c r="Q438" i="4"/>
  <c r="Q324" i="4"/>
  <c r="Q300" i="4"/>
  <c r="Q450" i="4"/>
  <c r="Q336" i="4"/>
  <c r="L303" i="4"/>
  <c r="L453" i="4"/>
  <c r="L339" i="4"/>
  <c r="R377" i="4"/>
  <c r="K377" i="4"/>
  <c r="S377" i="4"/>
  <c r="K413" i="4"/>
  <c r="K527" i="4"/>
  <c r="S413" i="4"/>
  <c r="R413" i="4"/>
  <c r="R527" i="4"/>
  <c r="S527" i="4"/>
  <c r="Q383" i="4"/>
  <c r="Q533" i="4"/>
  <c r="Q419" i="4"/>
  <c r="G558" i="4"/>
  <c r="M192" i="4" s="1"/>
  <c r="Q369" i="4"/>
  <c r="Q519" i="4"/>
  <c r="Q405" i="4"/>
  <c r="AD655" i="4"/>
  <c r="AC655" i="4"/>
  <c r="AB655" i="4"/>
  <c r="I655" i="4"/>
  <c r="Q655" i="4"/>
  <c r="P655" i="4"/>
  <c r="W655" i="4"/>
  <c r="S655" i="4"/>
  <c r="R655" i="4"/>
  <c r="K655" i="4"/>
  <c r="T655" i="4"/>
  <c r="Z655" i="4"/>
  <c r="X655" i="4"/>
  <c r="Y655" i="4"/>
  <c r="V655" i="4"/>
  <c r="J655" i="4"/>
  <c r="AA655" i="4"/>
  <c r="U655" i="4"/>
  <c r="O655" i="4"/>
  <c r="L655" i="4"/>
  <c r="N655" i="4"/>
  <c r="M655" i="4"/>
  <c r="L355" i="4"/>
  <c r="L505" i="4"/>
  <c r="L391" i="4"/>
  <c r="Q290" i="4"/>
  <c r="Q440" i="4"/>
  <c r="Q326" i="4"/>
  <c r="R380" i="4"/>
  <c r="K380" i="4"/>
  <c r="S380" i="4"/>
  <c r="S530" i="4"/>
  <c r="K416" i="4"/>
  <c r="K530" i="4"/>
  <c r="R530" i="4"/>
  <c r="R416" i="4"/>
  <c r="S416" i="4"/>
  <c r="L292" i="4"/>
  <c r="L328" i="4"/>
  <c r="L442" i="4"/>
  <c r="R285" i="4"/>
  <c r="S285" i="4"/>
  <c r="K285" i="4"/>
  <c r="S435" i="4"/>
  <c r="R321" i="4"/>
  <c r="K435" i="4"/>
  <c r="K321" i="4"/>
  <c r="R435" i="4"/>
  <c r="S321" i="4"/>
  <c r="G542" i="4"/>
  <c r="M176" i="4" s="1"/>
  <c r="S379" i="4"/>
  <c r="R379" i="4"/>
  <c r="K379" i="4"/>
  <c r="K415" i="4"/>
  <c r="S415" i="4"/>
  <c r="R415" i="4"/>
  <c r="S529" i="4"/>
  <c r="K529" i="4"/>
  <c r="R529" i="4"/>
  <c r="L487" i="4"/>
  <c r="Q376" i="4"/>
  <c r="Q526" i="4"/>
  <c r="Q412" i="4"/>
  <c r="Q304" i="4"/>
  <c r="Q454" i="4"/>
  <c r="Q340" i="4"/>
  <c r="L358" i="4"/>
  <c r="L508" i="4"/>
  <c r="L394" i="4"/>
  <c r="Q297" i="4"/>
  <c r="Q333" i="4"/>
  <c r="Q447" i="4"/>
  <c r="L362" i="4"/>
  <c r="L512" i="4"/>
  <c r="L398" i="4"/>
  <c r="Q282" i="4"/>
  <c r="Q318" i="4"/>
  <c r="Q432" i="4"/>
  <c r="L278" i="4"/>
  <c r="L314" i="4"/>
  <c r="L428" i="4"/>
  <c r="S485" i="4"/>
  <c r="AC666" i="4"/>
  <c r="AD666" i="4"/>
  <c r="AB666" i="4"/>
  <c r="J666" i="4"/>
  <c r="Q666" i="4"/>
  <c r="L666" i="4"/>
  <c r="N666" i="4"/>
  <c r="AA666" i="4"/>
  <c r="Y666" i="4"/>
  <c r="T666" i="4"/>
  <c r="Z666" i="4"/>
  <c r="W666" i="4"/>
  <c r="X666" i="4"/>
  <c r="S666" i="4"/>
  <c r="I666" i="4"/>
  <c r="O666" i="4"/>
  <c r="U666" i="4"/>
  <c r="R666" i="4"/>
  <c r="M666" i="4"/>
  <c r="K666" i="4"/>
  <c r="P666" i="4"/>
  <c r="V666" i="4"/>
  <c r="R367" i="4"/>
  <c r="K367" i="4"/>
  <c r="S367" i="4"/>
  <c r="S403" i="4"/>
  <c r="R403" i="4"/>
  <c r="K403" i="4"/>
  <c r="R517" i="4"/>
  <c r="S517" i="4"/>
  <c r="K517" i="4"/>
  <c r="Q307" i="4"/>
  <c r="Q343" i="4"/>
  <c r="Q457" i="4"/>
  <c r="K565" i="4"/>
  <c r="L334" i="4"/>
  <c r="L298" i="4"/>
  <c r="L448" i="4"/>
  <c r="Q289" i="4"/>
  <c r="Q439" i="4"/>
  <c r="Q325" i="4"/>
  <c r="L287" i="4"/>
  <c r="L323" i="4"/>
  <c r="L437" i="4"/>
  <c r="Q354" i="4"/>
  <c r="Q504" i="4"/>
  <c r="Q390" i="4"/>
  <c r="R397" i="4"/>
  <c r="R361" i="4"/>
  <c r="R511" i="4"/>
  <c r="K361" i="4"/>
  <c r="S511" i="4"/>
  <c r="K397" i="4"/>
  <c r="S361" i="4"/>
  <c r="K511" i="4"/>
  <c r="S397" i="4"/>
  <c r="Q294" i="4"/>
  <c r="Q444" i="4"/>
  <c r="Q330" i="4"/>
  <c r="S473" i="4"/>
  <c r="L283" i="4"/>
  <c r="L319" i="4"/>
  <c r="L433" i="4"/>
  <c r="S567" i="4"/>
  <c r="Q411" i="4"/>
  <c r="Q375" i="4"/>
  <c r="Q525" i="4"/>
  <c r="Q555" i="4"/>
  <c r="G555" i="4" s="1"/>
  <c r="M189" i="4" s="1"/>
  <c r="Q352" i="4"/>
  <c r="Q502" i="4"/>
  <c r="Q388" i="4"/>
  <c r="Q549" i="4"/>
  <c r="L566" i="4"/>
  <c r="L291" i="4"/>
  <c r="L441" i="4"/>
  <c r="L327" i="4"/>
  <c r="Q180" i="4"/>
  <c r="Q170" i="4"/>
  <c r="K463" i="4"/>
  <c r="Q286" i="4"/>
  <c r="Q436" i="4"/>
  <c r="Q322" i="4"/>
  <c r="AC675" i="4"/>
  <c r="AD675" i="4"/>
  <c r="AB675" i="4"/>
  <c r="S675" i="4"/>
  <c r="K675" i="4"/>
  <c r="Y675" i="4"/>
  <c r="AA675" i="4"/>
  <c r="L675" i="4"/>
  <c r="O675" i="4"/>
  <c r="X675" i="4"/>
  <c r="T675" i="4"/>
  <c r="N675" i="4"/>
  <c r="W675" i="4"/>
  <c r="J675" i="4"/>
  <c r="Z675" i="4"/>
  <c r="Q675" i="4"/>
  <c r="V675" i="4"/>
  <c r="I675" i="4"/>
  <c r="U675" i="4"/>
  <c r="P675" i="4"/>
  <c r="M675" i="4"/>
  <c r="R675" i="4"/>
  <c r="Q384" i="4"/>
  <c r="Q420" i="4"/>
  <c r="Q534" i="4"/>
  <c r="Q296" i="4"/>
  <c r="Q446" i="4"/>
  <c r="Q332" i="4"/>
  <c r="R556" i="4"/>
  <c r="AD663" i="4"/>
  <c r="AC663" i="4"/>
  <c r="AB663" i="4"/>
  <c r="Z663" i="4"/>
  <c r="X663" i="4"/>
  <c r="V663" i="4"/>
  <c r="S663" i="4"/>
  <c r="AA663" i="4"/>
  <c r="Q663" i="4"/>
  <c r="K663" i="4"/>
  <c r="I663" i="4"/>
  <c r="W663" i="4"/>
  <c r="O663" i="4"/>
  <c r="J663" i="4"/>
  <c r="P663" i="4"/>
  <c r="L663" i="4"/>
  <c r="R663" i="4"/>
  <c r="U663" i="4"/>
  <c r="M663" i="4"/>
  <c r="Y663" i="4"/>
  <c r="N663" i="4"/>
  <c r="T663" i="4"/>
  <c r="K547" i="4"/>
  <c r="AD596" i="4"/>
  <c r="AC596" i="4"/>
  <c r="AB596" i="4"/>
  <c r="X596" i="4"/>
  <c r="Z596" i="4"/>
  <c r="R596" i="4"/>
  <c r="K596" i="4"/>
  <c r="T596" i="4"/>
  <c r="N596" i="4"/>
  <c r="S596" i="4"/>
  <c r="P596" i="4"/>
  <c r="Y596" i="4"/>
  <c r="I596" i="4"/>
  <c r="J596" i="4"/>
  <c r="AA596" i="4"/>
  <c r="V596" i="4"/>
  <c r="W596" i="4"/>
  <c r="U596" i="4"/>
  <c r="M596" i="4"/>
  <c r="Q596" i="4"/>
  <c r="L596" i="4"/>
  <c r="O596" i="4"/>
  <c r="Q193" i="4"/>
  <c r="AD587" i="4"/>
  <c r="AC587" i="4"/>
  <c r="AB587" i="4"/>
  <c r="AA587" i="4"/>
  <c r="J587" i="4"/>
  <c r="Q587" i="4"/>
  <c r="P587" i="4"/>
  <c r="K587" i="4"/>
  <c r="Z587" i="4"/>
  <c r="I587" i="4"/>
  <c r="T587" i="4"/>
  <c r="R587" i="4"/>
  <c r="W587" i="4"/>
  <c r="M587" i="4"/>
  <c r="X587" i="4"/>
  <c r="O587" i="4"/>
  <c r="N587" i="4"/>
  <c r="V587" i="4"/>
  <c r="Y587" i="4"/>
  <c r="U587" i="4"/>
  <c r="S587" i="4"/>
  <c r="L587" i="4"/>
  <c r="K484" i="4"/>
  <c r="Q188" i="4"/>
  <c r="Q491" i="4"/>
  <c r="R364" i="4"/>
  <c r="K364" i="4"/>
  <c r="S364" i="4"/>
  <c r="R514" i="4"/>
  <c r="R400" i="4"/>
  <c r="S400" i="4"/>
  <c r="S514" i="4"/>
  <c r="K400" i="4"/>
  <c r="K514" i="4"/>
  <c r="S482" i="4"/>
  <c r="L544" i="4"/>
  <c r="Q303" i="4"/>
  <c r="Q339" i="4"/>
  <c r="Q453" i="4"/>
  <c r="Q540" i="4"/>
  <c r="Q377" i="4"/>
  <c r="Q527" i="4"/>
  <c r="Q413" i="4"/>
  <c r="AC669" i="4"/>
  <c r="AD669" i="4"/>
  <c r="AB669" i="4"/>
  <c r="I669" i="4"/>
  <c r="Y669" i="4"/>
  <c r="O669" i="4"/>
  <c r="L669" i="4"/>
  <c r="K669" i="4"/>
  <c r="T669" i="4"/>
  <c r="R669" i="4"/>
  <c r="J669" i="4"/>
  <c r="X669" i="4"/>
  <c r="AA669" i="4"/>
  <c r="U669" i="4"/>
  <c r="P669" i="4"/>
  <c r="W669" i="4"/>
  <c r="M669" i="4"/>
  <c r="V669" i="4"/>
  <c r="Z669" i="4"/>
  <c r="N669" i="4"/>
  <c r="S669" i="4"/>
  <c r="Q669" i="4"/>
  <c r="Q353" i="4"/>
  <c r="Q389" i="4"/>
  <c r="Q503" i="4"/>
  <c r="Q301" i="4"/>
  <c r="Q337" i="4"/>
  <c r="Q451" i="4"/>
  <c r="AC683" i="4"/>
  <c r="AD683" i="4"/>
  <c r="AB683" i="4"/>
  <c r="R683" i="4"/>
  <c r="AA683" i="4"/>
  <c r="Q683" i="4"/>
  <c r="L683" i="4"/>
  <c r="W683" i="4"/>
  <c r="I683" i="4"/>
  <c r="J683" i="4"/>
  <c r="P683" i="4"/>
  <c r="Z683" i="4"/>
  <c r="Y683" i="4"/>
  <c r="X683" i="4"/>
  <c r="K683" i="4"/>
  <c r="O683" i="4"/>
  <c r="S683" i="4"/>
  <c r="N683" i="4"/>
  <c r="T683" i="4"/>
  <c r="M683" i="4"/>
  <c r="V683" i="4"/>
  <c r="U683" i="4"/>
  <c r="AC605" i="4"/>
  <c r="AD605" i="4"/>
  <c r="AB605" i="4"/>
  <c r="Z605" i="4"/>
  <c r="I605" i="4"/>
  <c r="J605" i="4"/>
  <c r="P605" i="4"/>
  <c r="R605" i="4"/>
  <c r="X605" i="4"/>
  <c r="Y605" i="4"/>
  <c r="W605" i="4"/>
  <c r="O605" i="4"/>
  <c r="AA605" i="4"/>
  <c r="S605" i="4"/>
  <c r="Q605" i="4"/>
  <c r="K605" i="4"/>
  <c r="L605" i="4"/>
  <c r="N605" i="4"/>
  <c r="T605" i="4"/>
  <c r="V605" i="4"/>
  <c r="U605" i="4"/>
  <c r="M605" i="4"/>
  <c r="G476" i="4"/>
  <c r="M152" i="4" s="1"/>
  <c r="L369" i="4"/>
  <c r="L519" i="4"/>
  <c r="L405" i="4"/>
  <c r="R355" i="4"/>
  <c r="S355" i="4"/>
  <c r="K355" i="4"/>
  <c r="R505" i="4"/>
  <c r="K391" i="4"/>
  <c r="K505" i="4"/>
  <c r="S391" i="4"/>
  <c r="R391" i="4"/>
  <c r="S505" i="4"/>
  <c r="AD578" i="4"/>
  <c r="AC578" i="4"/>
  <c r="AB578" i="4"/>
  <c r="X578" i="4"/>
  <c r="S578" i="4"/>
  <c r="I578" i="4"/>
  <c r="AA578" i="4"/>
  <c r="Y578" i="4"/>
  <c r="Z578" i="4"/>
  <c r="Q578" i="4"/>
  <c r="R578" i="4"/>
  <c r="L578" i="4"/>
  <c r="O578" i="4"/>
  <c r="K578" i="4"/>
  <c r="P578" i="4"/>
  <c r="T578" i="4"/>
  <c r="M578" i="4"/>
  <c r="W578" i="4"/>
  <c r="V578" i="4"/>
  <c r="N578" i="4"/>
  <c r="U578" i="4"/>
  <c r="J578" i="4"/>
  <c r="AD658" i="4"/>
  <c r="AC658" i="4"/>
  <c r="AB658" i="4"/>
  <c r="Q658" i="4"/>
  <c r="P658" i="4"/>
  <c r="I658" i="4"/>
  <c r="R658" i="4"/>
  <c r="AA658" i="4"/>
  <c r="X658" i="4"/>
  <c r="K658" i="4"/>
  <c r="Z658" i="4"/>
  <c r="T658" i="4"/>
  <c r="O658" i="4"/>
  <c r="S658" i="4"/>
  <c r="J658" i="4"/>
  <c r="Y658" i="4"/>
  <c r="W658" i="4"/>
  <c r="V658" i="4"/>
  <c r="L658" i="4"/>
  <c r="M658" i="4"/>
  <c r="N658" i="4"/>
  <c r="U658" i="4"/>
  <c r="Q380" i="4"/>
  <c r="Q530" i="4"/>
  <c r="Q416" i="4"/>
  <c r="Q161" i="4"/>
  <c r="R292" i="4"/>
  <c r="K442" i="4"/>
  <c r="K328" i="4"/>
  <c r="S442" i="4"/>
  <c r="S328" i="4"/>
  <c r="K292" i="4"/>
  <c r="S292" i="4"/>
  <c r="R328" i="4"/>
  <c r="R442" i="4"/>
  <c r="Q285" i="4"/>
  <c r="Q321" i="4"/>
  <c r="Q435" i="4"/>
  <c r="Q379" i="4"/>
  <c r="Q529" i="4"/>
  <c r="Q415" i="4"/>
  <c r="Q171" i="4"/>
  <c r="S487" i="4"/>
  <c r="L376" i="4"/>
  <c r="L526" i="4"/>
  <c r="L412" i="4"/>
  <c r="S539" i="4"/>
  <c r="G539" i="4" s="1"/>
  <c r="M173" i="4" s="1"/>
  <c r="I131" i="4" s="1"/>
  <c r="O126" i="4" s="1"/>
  <c r="R478" i="4"/>
  <c r="Q490" i="4"/>
  <c r="G559" i="4"/>
  <c r="M193" i="4" s="1"/>
  <c r="R508" i="4"/>
  <c r="R358" i="4"/>
  <c r="R394" i="4"/>
  <c r="K394" i="4"/>
  <c r="S358" i="4"/>
  <c r="S508" i="4"/>
  <c r="K508" i="4"/>
  <c r="K358" i="4"/>
  <c r="S394" i="4"/>
  <c r="R362" i="4"/>
  <c r="K362" i="4"/>
  <c r="S362" i="4"/>
  <c r="S512" i="4"/>
  <c r="R512" i="4"/>
  <c r="K398" i="4"/>
  <c r="S398" i="4"/>
  <c r="R398" i="4"/>
  <c r="K512" i="4"/>
  <c r="AD609" i="4"/>
  <c r="AC609" i="4"/>
  <c r="AB609" i="4"/>
  <c r="S609" i="4"/>
  <c r="J609" i="4"/>
  <c r="K609" i="4"/>
  <c r="L609" i="4"/>
  <c r="V609" i="4"/>
  <c r="I609" i="4"/>
  <c r="AA609" i="4"/>
  <c r="Q609" i="4"/>
  <c r="O609" i="4"/>
  <c r="Y609" i="4"/>
  <c r="X609" i="4"/>
  <c r="Z609" i="4"/>
  <c r="T609" i="4"/>
  <c r="R609" i="4"/>
  <c r="U609" i="4"/>
  <c r="M609" i="4"/>
  <c r="W609" i="4"/>
  <c r="P609" i="4"/>
  <c r="N609" i="4"/>
  <c r="Q168" i="4"/>
  <c r="Q278" i="4"/>
  <c r="Q314" i="4"/>
  <c r="Q428" i="4"/>
  <c r="K485" i="4"/>
  <c r="G563" i="4"/>
  <c r="M197" i="4" s="1"/>
  <c r="Q367" i="4"/>
  <c r="Q403" i="4"/>
  <c r="Q517" i="4"/>
  <c r="L480" i="4"/>
  <c r="G480" i="4" s="1"/>
  <c r="M156" i="4" s="1"/>
  <c r="L565" i="4"/>
  <c r="Q448" i="4"/>
  <c r="Q334" i="4"/>
  <c r="Q298" i="4"/>
  <c r="Q287" i="4"/>
  <c r="Q323" i="4"/>
  <c r="Q437" i="4"/>
  <c r="R365" i="4"/>
  <c r="R515" i="4"/>
  <c r="S515" i="4"/>
  <c r="R401" i="4"/>
  <c r="K515" i="4"/>
  <c r="K401" i="4"/>
  <c r="S401" i="4"/>
  <c r="K365" i="4"/>
  <c r="S365" i="4"/>
  <c r="Q361" i="4"/>
  <c r="Q397" i="4"/>
  <c r="Q511" i="4"/>
  <c r="AD585" i="4"/>
  <c r="AC585" i="4"/>
  <c r="AB585" i="4"/>
  <c r="X585" i="4"/>
  <c r="Y585" i="4"/>
  <c r="AA585" i="4"/>
  <c r="Z585" i="4"/>
  <c r="R585" i="4"/>
  <c r="J585" i="4"/>
  <c r="V585" i="4"/>
  <c r="P585" i="4"/>
  <c r="K585" i="4"/>
  <c r="S585" i="4"/>
  <c r="T585" i="4"/>
  <c r="I585" i="4"/>
  <c r="Q585" i="4"/>
  <c r="W585" i="4"/>
  <c r="M585" i="4"/>
  <c r="L585" i="4"/>
  <c r="O585" i="4"/>
  <c r="N585" i="4"/>
  <c r="U585" i="4"/>
  <c r="K473" i="4"/>
  <c r="Q283" i="4"/>
  <c r="Q433" i="4"/>
  <c r="Q319" i="4"/>
  <c r="R371" i="4"/>
  <c r="K371" i="4"/>
  <c r="S521" i="4"/>
  <c r="S371" i="4"/>
  <c r="S407" i="4"/>
  <c r="R521" i="4"/>
  <c r="K521" i="4"/>
  <c r="K407" i="4"/>
  <c r="R407" i="4"/>
  <c r="L525" i="4"/>
  <c r="L411" i="4"/>
  <c r="L375" i="4"/>
  <c r="S472" i="4"/>
  <c r="S549" i="4"/>
  <c r="K566" i="4"/>
  <c r="Q291" i="4"/>
  <c r="Q441" i="4"/>
  <c r="Q327" i="4"/>
  <c r="L360" i="4"/>
  <c r="L510" i="4"/>
  <c r="L396" i="4"/>
  <c r="L308" i="4"/>
  <c r="L344" i="4"/>
  <c r="L458" i="4"/>
  <c r="K494" i="4"/>
  <c r="S543" i="4"/>
  <c r="AD674" i="4"/>
  <c r="AC674" i="4"/>
  <c r="AB674" i="4"/>
  <c r="Y674" i="4"/>
  <c r="Z674" i="4"/>
  <c r="L674" i="4"/>
  <c r="AA674" i="4"/>
  <c r="X674" i="4"/>
  <c r="Q674" i="4"/>
  <c r="V674" i="4"/>
  <c r="T674" i="4"/>
  <c r="R674" i="4"/>
  <c r="O674" i="4"/>
  <c r="S674" i="4"/>
  <c r="J674" i="4"/>
  <c r="K674" i="4"/>
  <c r="P674" i="4"/>
  <c r="N674" i="4"/>
  <c r="M674" i="4"/>
  <c r="W674" i="4"/>
  <c r="U674" i="4"/>
  <c r="I674" i="4"/>
  <c r="L384" i="4"/>
  <c r="L420" i="4"/>
  <c r="L534" i="4"/>
  <c r="Q198" i="4"/>
  <c r="L556" i="4"/>
  <c r="K464" i="4"/>
  <c r="K569" i="4"/>
  <c r="G569" i="4" s="1"/>
  <c r="M203" i="4" s="1"/>
  <c r="R551" i="4"/>
  <c r="L486" i="4"/>
  <c r="R486" i="4"/>
  <c r="R373" i="4"/>
  <c r="K373" i="4"/>
  <c r="S373" i="4"/>
  <c r="R523" i="4"/>
  <c r="K523" i="4"/>
  <c r="K409" i="4"/>
  <c r="S523" i="4"/>
  <c r="S409" i="4"/>
  <c r="R409" i="4"/>
  <c r="Q484" i="4"/>
  <c r="AD608" i="4"/>
  <c r="AC608" i="4"/>
  <c r="AB608" i="4"/>
  <c r="J608" i="4"/>
  <c r="X608" i="4"/>
  <c r="P608" i="4"/>
  <c r="Y608" i="4"/>
  <c r="W608" i="4"/>
  <c r="R608" i="4"/>
  <c r="L608" i="4"/>
  <c r="O608" i="4"/>
  <c r="K608" i="4"/>
  <c r="V608" i="4"/>
  <c r="N608" i="4"/>
  <c r="S608" i="4"/>
  <c r="AA608" i="4"/>
  <c r="Q608" i="4"/>
  <c r="T608" i="4"/>
  <c r="I608" i="4"/>
  <c r="Z608" i="4"/>
  <c r="U608" i="4"/>
  <c r="M608" i="4"/>
  <c r="K368" i="4"/>
  <c r="R368" i="4"/>
  <c r="S368" i="4"/>
  <c r="S518" i="4"/>
  <c r="S404" i="4"/>
  <c r="R404" i="4"/>
  <c r="R518" i="4"/>
  <c r="K518" i="4"/>
  <c r="K404" i="4"/>
  <c r="Q364" i="4"/>
  <c r="Q514" i="4"/>
  <c r="Q400" i="4"/>
  <c r="K482" i="4"/>
  <c r="AD678" i="4"/>
  <c r="AC678" i="4"/>
  <c r="AB678" i="4"/>
  <c r="I678" i="4"/>
  <c r="J678" i="4"/>
  <c r="K678" i="4"/>
  <c r="S678" i="4"/>
  <c r="Z678" i="4"/>
  <c r="Q678" i="4"/>
  <c r="T678" i="4"/>
  <c r="Y678" i="4"/>
  <c r="V678" i="4"/>
  <c r="P678" i="4"/>
  <c r="O678" i="4"/>
  <c r="R678" i="4"/>
  <c r="AA678" i="4"/>
  <c r="W678" i="4"/>
  <c r="L678" i="4"/>
  <c r="U678" i="4"/>
  <c r="X678" i="4"/>
  <c r="N678" i="4"/>
  <c r="M678" i="4"/>
  <c r="K466" i="4"/>
  <c r="D172" i="4"/>
  <c r="AD589" i="4"/>
  <c r="AC589" i="4"/>
  <c r="AB589" i="4"/>
  <c r="P589" i="4"/>
  <c r="S589" i="4"/>
  <c r="Q589" i="4"/>
  <c r="J589" i="4"/>
  <c r="R589" i="4"/>
  <c r="Z589" i="4"/>
  <c r="L589" i="4"/>
  <c r="O589" i="4"/>
  <c r="K589" i="4"/>
  <c r="X589" i="4"/>
  <c r="Y589" i="4"/>
  <c r="T589" i="4"/>
  <c r="I589" i="4"/>
  <c r="W589" i="4"/>
  <c r="AA589" i="4"/>
  <c r="N589" i="4"/>
  <c r="U589" i="4"/>
  <c r="V589" i="4"/>
  <c r="M589" i="4"/>
  <c r="AD580" i="4"/>
  <c r="AC580" i="4"/>
  <c r="AB580" i="4"/>
  <c r="S580" i="4"/>
  <c r="K580" i="4"/>
  <c r="AA580" i="4"/>
  <c r="Y580" i="4"/>
  <c r="Q580" i="4"/>
  <c r="L580" i="4"/>
  <c r="O580" i="4"/>
  <c r="R580" i="4"/>
  <c r="Z580" i="4"/>
  <c r="X580" i="4"/>
  <c r="W580" i="4"/>
  <c r="P580" i="4"/>
  <c r="T580" i="4"/>
  <c r="I580" i="4"/>
  <c r="V580" i="4"/>
  <c r="N580" i="4"/>
  <c r="M580" i="4"/>
  <c r="U580" i="4"/>
  <c r="J580" i="4"/>
  <c r="K544" i="4"/>
  <c r="AC667" i="4"/>
  <c r="AD667" i="4"/>
  <c r="AB667" i="4"/>
  <c r="R667" i="4"/>
  <c r="X667" i="4"/>
  <c r="Y667" i="4"/>
  <c r="W667" i="4"/>
  <c r="N667" i="4"/>
  <c r="I667" i="4"/>
  <c r="K667" i="4"/>
  <c r="Z667" i="4"/>
  <c r="O667" i="4"/>
  <c r="S667" i="4"/>
  <c r="AA667" i="4"/>
  <c r="P667" i="4"/>
  <c r="U667" i="4"/>
  <c r="T667" i="4"/>
  <c r="V667" i="4"/>
  <c r="L667" i="4"/>
  <c r="M667" i="4"/>
  <c r="J667" i="4"/>
  <c r="Q667" i="4"/>
  <c r="R540" i="4"/>
  <c r="R284" i="4"/>
  <c r="K434" i="4"/>
  <c r="S284" i="4"/>
  <c r="S434" i="4"/>
  <c r="K284" i="4"/>
  <c r="S320" i="4"/>
  <c r="R320" i="4"/>
  <c r="R434" i="4"/>
  <c r="K320" i="4"/>
  <c r="L527" i="4"/>
  <c r="L413" i="4"/>
  <c r="L377" i="4"/>
  <c r="G470" i="4" l="1"/>
  <c r="M146" i="4" s="1"/>
  <c r="G495" i="4"/>
  <c r="M171" i="4" s="1"/>
  <c r="G541" i="4"/>
  <c r="M175" i="4" s="1"/>
  <c r="G341" i="4"/>
  <c r="I167" i="4" s="1"/>
  <c r="G378" i="4"/>
  <c r="G198" i="4" s="1"/>
  <c r="G465" i="4"/>
  <c r="M141" i="4" s="1"/>
  <c r="G506" i="4"/>
  <c r="K176" i="4" s="1"/>
  <c r="G430" i="4"/>
  <c r="K142" i="4" s="1"/>
  <c r="G524" i="4"/>
  <c r="K194" i="4" s="1"/>
  <c r="G392" i="4"/>
  <c r="I176" i="4" s="1"/>
  <c r="G381" i="4"/>
  <c r="G201" i="4" s="1"/>
  <c r="G494" i="4"/>
  <c r="M170" i="4" s="1"/>
  <c r="G397" i="4"/>
  <c r="I181" i="4" s="1"/>
  <c r="G370" i="4"/>
  <c r="G190" i="4" s="1"/>
  <c r="G562" i="4"/>
  <c r="M196" i="4" s="1"/>
  <c r="G356" i="4"/>
  <c r="G176" i="4" s="1"/>
  <c r="G383" i="4"/>
  <c r="G203" i="4" s="1"/>
  <c r="G528" i="4"/>
  <c r="K198" i="4" s="1"/>
  <c r="G359" i="4"/>
  <c r="G179" i="4" s="1"/>
  <c r="G505" i="4"/>
  <c r="K175" i="4" s="1"/>
  <c r="G325" i="4"/>
  <c r="I151" i="4" s="1"/>
  <c r="G427" i="4"/>
  <c r="K139" i="4" s="1"/>
  <c r="I92" i="4" s="1"/>
  <c r="G443" i="4"/>
  <c r="K155" i="4" s="1"/>
  <c r="G315" i="4"/>
  <c r="I141" i="4" s="1"/>
  <c r="G464" i="4"/>
  <c r="M140" i="4" s="1"/>
  <c r="I108" i="4" s="1"/>
  <c r="O103" i="4" s="1"/>
  <c r="O109" i="4" s="1"/>
  <c r="G556" i="4"/>
  <c r="M190" i="4" s="1"/>
  <c r="G551" i="4"/>
  <c r="M185" i="4" s="1"/>
  <c r="G445" i="4"/>
  <c r="K157" i="4" s="1"/>
  <c r="G490" i="4"/>
  <c r="M166" i="4" s="1"/>
  <c r="G317" i="4"/>
  <c r="I143" i="4" s="1"/>
  <c r="G316" i="4"/>
  <c r="I142" i="4" s="1"/>
  <c r="G372" i="4"/>
  <c r="G192" i="4" s="1"/>
  <c r="G284" i="4"/>
  <c r="G146" i="4" s="1"/>
  <c r="G509" i="4"/>
  <c r="K179" i="4" s="1"/>
  <c r="G566" i="4"/>
  <c r="M200" i="4" s="1"/>
  <c r="G399" i="4"/>
  <c r="I183" i="4" s="1"/>
  <c r="G530" i="4"/>
  <c r="K200" i="4" s="1"/>
  <c r="G352" i="4"/>
  <c r="G172" i="4" s="1"/>
  <c r="P115" i="4" s="1"/>
  <c r="G510" i="4"/>
  <c r="K180" i="4" s="1"/>
  <c r="G358" i="4"/>
  <c r="G178" i="4" s="1"/>
  <c r="G547" i="4"/>
  <c r="M181" i="4" s="1"/>
  <c r="G384" i="4"/>
  <c r="G204" i="4" s="1"/>
  <c r="G527" i="4"/>
  <c r="K197" i="4" s="1"/>
  <c r="G410" i="4"/>
  <c r="I194" i="4" s="1"/>
  <c r="G374" i="4"/>
  <c r="G194" i="4" s="1"/>
  <c r="G520" i="4"/>
  <c r="K190" i="4" s="1"/>
  <c r="G382" i="4"/>
  <c r="G202" i="4" s="1"/>
  <c r="G414" i="4"/>
  <c r="I198" i="4" s="1"/>
  <c r="G339" i="4"/>
  <c r="I165" i="4" s="1"/>
  <c r="G278" i="4"/>
  <c r="G140" i="4" s="1"/>
  <c r="P104" i="4" s="1"/>
  <c r="G492" i="4"/>
  <c r="M168" i="4" s="1"/>
  <c r="G304" i="4"/>
  <c r="G166" i="4" s="1"/>
  <c r="G472" i="4"/>
  <c r="M148" i="4" s="1"/>
  <c r="G279" i="4"/>
  <c r="G141" i="4" s="1"/>
  <c r="G453" i="4"/>
  <c r="K165" i="4" s="1"/>
  <c r="G332" i="4"/>
  <c r="I158" i="4" s="1"/>
  <c r="G314" i="4"/>
  <c r="I140" i="4" s="1"/>
  <c r="P108" i="4" s="1"/>
  <c r="N103" i="4" s="1"/>
  <c r="G466" i="4"/>
  <c r="M142" i="4" s="1"/>
  <c r="G308" i="4"/>
  <c r="G170" i="4" s="1"/>
  <c r="G442" i="4"/>
  <c r="K154" i="4" s="1"/>
  <c r="G294" i="4"/>
  <c r="G156" i="4" s="1"/>
  <c r="G277" i="4"/>
  <c r="G139" i="4" s="1"/>
  <c r="P92" i="4" s="1"/>
  <c r="G431" i="4"/>
  <c r="K143" i="4" s="1"/>
  <c r="G491" i="4"/>
  <c r="M167" i="4" s="1"/>
  <c r="G280" i="4"/>
  <c r="G142" i="4" s="1"/>
  <c r="G338" i="4"/>
  <c r="I164" i="4" s="1"/>
  <c r="G429" i="4"/>
  <c r="K141" i="4" s="1"/>
  <c r="G306" i="4"/>
  <c r="G168" i="4" s="1"/>
  <c r="G455" i="4"/>
  <c r="K167" i="4" s="1"/>
  <c r="G452" i="4"/>
  <c r="K164" i="4" s="1"/>
  <c r="G302" i="4"/>
  <c r="G164" i="4" s="1"/>
  <c r="G309" i="4"/>
  <c r="G171" i="4" s="1"/>
  <c r="G299" i="4"/>
  <c r="G161" i="4" s="1"/>
  <c r="G287" i="4"/>
  <c r="G149" i="4" s="1"/>
  <c r="G330" i="4"/>
  <c r="I156" i="4" s="1"/>
  <c r="G313" i="4"/>
  <c r="I139" i="4" s="1"/>
  <c r="P96" i="4" s="1"/>
  <c r="G295" i="4"/>
  <c r="G157" i="4" s="1"/>
  <c r="G331" i="4"/>
  <c r="I157" i="4" s="1"/>
  <c r="G305" i="4"/>
  <c r="G167" i="4" s="1"/>
  <c r="G371" i="4"/>
  <c r="G191" i="4" s="1"/>
  <c r="G366" i="4"/>
  <c r="G186" i="4" s="1"/>
  <c r="G388" i="4"/>
  <c r="I172" i="4" s="1"/>
  <c r="P119" i="4" s="1"/>
  <c r="N114" i="4" s="1"/>
  <c r="N119" i="4" s="1"/>
  <c r="G409" i="4"/>
  <c r="I193" i="4" s="1"/>
  <c r="G391" i="4"/>
  <c r="I175" i="4" s="1"/>
  <c r="G514" i="4"/>
  <c r="K184" i="4" s="1"/>
  <c r="G361" i="4"/>
  <c r="G181" i="4" s="1"/>
  <c r="G565" i="4"/>
  <c r="M199" i="4" s="1"/>
  <c r="G413" i="4"/>
  <c r="I197" i="4" s="1"/>
  <c r="G543" i="4"/>
  <c r="M177" i="4" s="1"/>
  <c r="G283" i="4"/>
  <c r="G145" i="4" s="1"/>
  <c r="G289" i="4"/>
  <c r="G151" i="4" s="1"/>
  <c r="G353" i="4"/>
  <c r="G173" i="4" s="1"/>
  <c r="P127" i="4" s="1"/>
  <c r="I210" i="4"/>
  <c r="G436" i="4"/>
  <c r="K148" i="4" s="1"/>
  <c r="G281" i="4"/>
  <c r="G143" i="4" s="1"/>
  <c r="G293" i="4"/>
  <c r="G155" i="4" s="1"/>
  <c r="G345" i="4"/>
  <c r="I171" i="4" s="1"/>
  <c r="G448" i="4"/>
  <c r="K160" i="4" s="1"/>
  <c r="G486" i="4"/>
  <c r="M162" i="4" s="1"/>
  <c r="G508" i="4"/>
  <c r="K178" i="4" s="1"/>
  <c r="G297" i="4"/>
  <c r="G159" i="4" s="1"/>
  <c r="G288" i="4"/>
  <c r="G150" i="4" s="1"/>
  <c r="G398" i="4"/>
  <c r="I182" i="4" s="1"/>
  <c r="G364" i="4"/>
  <c r="G184" i="4" s="1"/>
  <c r="G365" i="4"/>
  <c r="G185" i="4" s="1"/>
  <c r="G401" i="4"/>
  <c r="I185" i="4" s="1"/>
  <c r="G292" i="4"/>
  <c r="G154" i="4" s="1"/>
  <c r="G540" i="4"/>
  <c r="M174" i="4" s="1"/>
  <c r="G549" i="4"/>
  <c r="M183" i="4" s="1"/>
  <c r="G377" i="4"/>
  <c r="G197" i="4" s="1"/>
  <c r="G467" i="4"/>
  <c r="M143" i="4" s="1"/>
  <c r="G534" i="4"/>
  <c r="K204" i="4" s="1"/>
  <c r="G291" i="4"/>
  <c r="G153" i="4" s="1"/>
  <c r="G437" i="4"/>
  <c r="K149" i="4" s="1"/>
  <c r="G334" i="4"/>
  <c r="I160" i="4" s="1"/>
  <c r="G450" i="4"/>
  <c r="K162" i="4" s="1"/>
  <c r="G322" i="4"/>
  <c r="I148" i="4" s="1"/>
  <c r="G432" i="4"/>
  <c r="K144" i="4" s="1"/>
  <c r="G363" i="4"/>
  <c r="G183" i="4" s="1"/>
  <c r="G438" i="4"/>
  <c r="K150" i="4" s="1"/>
  <c r="G531" i="4"/>
  <c r="K201" i="4" s="1"/>
  <c r="G567" i="4"/>
  <c r="M201" i="4" s="1"/>
  <c r="G485" i="4"/>
  <c r="M161" i="4" s="1"/>
  <c r="G523" i="4"/>
  <c r="K193" i="4" s="1"/>
  <c r="G400" i="4"/>
  <c r="I184" i="4" s="1"/>
  <c r="G420" i="4"/>
  <c r="I204" i="4" s="1"/>
  <c r="G396" i="4"/>
  <c r="I180" i="4" s="1"/>
  <c r="G521" i="4"/>
  <c r="K191" i="4" s="1"/>
  <c r="G355" i="4"/>
  <c r="G175" i="4" s="1"/>
  <c r="G434" i="4"/>
  <c r="K146" i="4" s="1"/>
  <c r="G404" i="4"/>
  <c r="I188" i="4" s="1"/>
  <c r="G368" i="4"/>
  <c r="G188" i="4" s="1"/>
  <c r="G515" i="4"/>
  <c r="K185" i="4" s="1"/>
  <c r="G362" i="4"/>
  <c r="G182" i="4" s="1"/>
  <c r="G394" i="4"/>
  <c r="I178" i="4" s="1"/>
  <c r="G463" i="4"/>
  <c r="M139" i="4" s="1"/>
  <c r="I96" i="4" s="1"/>
  <c r="O91" i="4" s="1"/>
  <c r="O97" i="4" s="1"/>
  <c r="G354" i="4"/>
  <c r="G174" i="4" s="1"/>
  <c r="G428" i="4"/>
  <c r="K140" i="4" s="1"/>
  <c r="I104" i="4" s="1"/>
  <c r="G376" i="4"/>
  <c r="G196" i="4" s="1"/>
  <c r="G307" i="4"/>
  <c r="G169" i="4" s="1"/>
  <c r="G552" i="4"/>
  <c r="M186" i="4" s="1"/>
  <c r="G369" i="4"/>
  <c r="G189" i="4" s="1"/>
  <c r="G518" i="4"/>
  <c r="K188" i="4" s="1"/>
  <c r="G360" i="4"/>
  <c r="G180" i="4" s="1"/>
  <c r="G473" i="4"/>
  <c r="M149" i="4" s="1"/>
  <c r="G367" i="4"/>
  <c r="G187" i="4" s="1"/>
  <c r="G411" i="4"/>
  <c r="I195" i="4" s="1"/>
  <c r="G390" i="4"/>
  <c r="I174" i="4" s="1"/>
  <c r="G300" i="4"/>
  <c r="G162" i="4" s="1"/>
  <c r="G282" i="4"/>
  <c r="G144" i="4" s="1"/>
  <c r="G301" i="4"/>
  <c r="G163" i="4" s="1"/>
  <c r="G357" i="4"/>
  <c r="G177" i="4" s="1"/>
  <c r="G402" i="4"/>
  <c r="I186" i="4" s="1"/>
  <c r="G478" i="4"/>
  <c r="M154" i="4" s="1"/>
  <c r="G329" i="4"/>
  <c r="I155" i="4" s="1"/>
  <c r="G290" i="4"/>
  <c r="G152" i="4" s="1"/>
  <c r="G458" i="4"/>
  <c r="K170" i="4" s="1"/>
  <c r="G285" i="4"/>
  <c r="G147" i="4" s="1"/>
  <c r="G296" i="4"/>
  <c r="G158" i="4" s="1"/>
  <c r="G320" i="4"/>
  <c r="I146" i="4" s="1"/>
  <c r="G373" i="4"/>
  <c r="G193" i="4" s="1"/>
  <c r="G487" i="4"/>
  <c r="M163" i="4" s="1"/>
  <c r="G379" i="4"/>
  <c r="G199" i="4" s="1"/>
  <c r="G303" i="4"/>
  <c r="G165" i="4" s="1"/>
  <c r="G544" i="4"/>
  <c r="M178" i="4" s="1"/>
  <c r="G482" i="4"/>
  <c r="M158" i="4" s="1"/>
  <c r="J210" i="4"/>
  <c r="G484" i="4"/>
  <c r="M160" i="4" s="1"/>
  <c r="G380" i="4"/>
  <c r="G200" i="4" s="1"/>
  <c r="G502" i="4"/>
  <c r="K172" i="4" s="1"/>
  <c r="I115" i="4" s="1"/>
  <c r="M114" i="4" s="1"/>
  <c r="G375" i="4"/>
  <c r="G195" i="4" s="1"/>
  <c r="G504" i="4"/>
  <c r="K174" i="4" s="1"/>
  <c r="G323" i="4"/>
  <c r="I149" i="4" s="1"/>
  <c r="G298" i="4"/>
  <c r="G160" i="4" s="1"/>
  <c r="G526" i="4"/>
  <c r="K196" i="4" s="1"/>
  <c r="G336" i="4"/>
  <c r="I162" i="4" s="1"/>
  <c r="G286" i="4"/>
  <c r="G148" i="4" s="1"/>
  <c r="G324" i="4"/>
  <c r="I150" i="4" s="1"/>
  <c r="G406" i="4"/>
  <c r="I190" i="4" s="1"/>
  <c r="O132" i="4"/>
  <c r="G667" i="4"/>
  <c r="G589" i="4"/>
  <c r="G328" i="4"/>
  <c r="I154" i="4" s="1"/>
  <c r="G683" i="4"/>
  <c r="AD705" i="4"/>
  <c r="AC705" i="4"/>
  <c r="AB705" i="4"/>
  <c r="J705" i="4"/>
  <c r="S705" i="4"/>
  <c r="R705" i="4"/>
  <c r="Z705" i="4"/>
  <c r="N705" i="4"/>
  <c r="K705" i="4"/>
  <c r="O705" i="4"/>
  <c r="V705" i="4"/>
  <c r="AA705" i="4"/>
  <c r="Y705" i="4"/>
  <c r="I705" i="4"/>
  <c r="L705" i="4"/>
  <c r="T705" i="4"/>
  <c r="X705" i="4"/>
  <c r="Q705" i="4"/>
  <c r="U705" i="4"/>
  <c r="M705" i="4"/>
  <c r="P705" i="4"/>
  <c r="W705" i="4"/>
  <c r="AC623" i="4"/>
  <c r="AD623" i="4"/>
  <c r="AB623" i="4"/>
  <c r="J623" i="4"/>
  <c r="Y623" i="4"/>
  <c r="I623" i="4"/>
  <c r="K623" i="4"/>
  <c r="P623" i="4"/>
  <c r="AA623" i="4"/>
  <c r="Q623" i="4"/>
  <c r="S623" i="4"/>
  <c r="R623" i="4"/>
  <c r="Z623" i="4"/>
  <c r="T623" i="4"/>
  <c r="X623" i="4"/>
  <c r="N623" i="4"/>
  <c r="L623" i="4"/>
  <c r="W623" i="4"/>
  <c r="U623" i="4"/>
  <c r="O623" i="4"/>
  <c r="V623" i="4"/>
  <c r="M623" i="4"/>
  <c r="AD632" i="4"/>
  <c r="AC632" i="4"/>
  <c r="AB632" i="4"/>
  <c r="R632" i="4"/>
  <c r="J632" i="4"/>
  <c r="X632" i="4"/>
  <c r="AA632" i="4"/>
  <c r="Q632" i="4"/>
  <c r="S632" i="4"/>
  <c r="I632" i="4"/>
  <c r="Z632" i="4"/>
  <c r="O632" i="4"/>
  <c r="K632" i="4"/>
  <c r="P632" i="4"/>
  <c r="U632" i="4"/>
  <c r="Y632" i="4"/>
  <c r="V632" i="4"/>
  <c r="L632" i="4"/>
  <c r="T632" i="4"/>
  <c r="N632" i="4"/>
  <c r="M632" i="4"/>
  <c r="W632" i="4"/>
  <c r="D214" i="4"/>
  <c r="AD636" i="4"/>
  <c r="AC636" i="4"/>
  <c r="AB636" i="4"/>
  <c r="S636" i="4"/>
  <c r="Z636" i="4"/>
  <c r="P636" i="4"/>
  <c r="AA636" i="4"/>
  <c r="W636" i="4"/>
  <c r="K636" i="4"/>
  <c r="Y636" i="4"/>
  <c r="V636" i="4"/>
  <c r="J636" i="4"/>
  <c r="O636" i="4"/>
  <c r="X636" i="4"/>
  <c r="Q636" i="4"/>
  <c r="R636" i="4"/>
  <c r="I636" i="4"/>
  <c r="N636" i="4"/>
  <c r="T636" i="4"/>
  <c r="M636" i="4"/>
  <c r="U636" i="4"/>
  <c r="L636" i="4"/>
  <c r="G439" i="4"/>
  <c r="K151" i="4" s="1"/>
  <c r="G601" i="4"/>
  <c r="AC693" i="4"/>
  <c r="AD693" i="4"/>
  <c r="AB693" i="4"/>
  <c r="R693" i="4"/>
  <c r="S693" i="4"/>
  <c r="I693" i="4"/>
  <c r="J693" i="4"/>
  <c r="X693" i="4"/>
  <c r="Z693" i="4"/>
  <c r="P693" i="4"/>
  <c r="V693" i="4"/>
  <c r="K693" i="4"/>
  <c r="W693" i="4"/>
  <c r="O693" i="4"/>
  <c r="Y693" i="4"/>
  <c r="T693" i="4"/>
  <c r="N693" i="4"/>
  <c r="M693" i="4"/>
  <c r="Q693" i="4"/>
  <c r="AA693" i="4"/>
  <c r="L693" i="4"/>
  <c r="U693" i="4"/>
  <c r="R575" i="4"/>
  <c r="R650" i="4"/>
  <c r="G333" i="4"/>
  <c r="I159" i="4" s="1"/>
  <c r="K211" i="4"/>
  <c r="G603" i="4"/>
  <c r="G584" i="4"/>
  <c r="AD620" i="4"/>
  <c r="AC620" i="4"/>
  <c r="AB620" i="4"/>
  <c r="X620" i="4"/>
  <c r="S620" i="4"/>
  <c r="K620" i="4"/>
  <c r="O620" i="4"/>
  <c r="N620" i="4"/>
  <c r="Z620" i="4"/>
  <c r="Q620" i="4"/>
  <c r="V620" i="4"/>
  <c r="I620" i="4"/>
  <c r="J620" i="4"/>
  <c r="W620" i="4"/>
  <c r="R620" i="4"/>
  <c r="AA620" i="4"/>
  <c r="Y620" i="4"/>
  <c r="P620" i="4"/>
  <c r="M620" i="4"/>
  <c r="L620" i="4"/>
  <c r="T620" i="4"/>
  <c r="U620" i="4"/>
  <c r="AC690" i="4"/>
  <c r="AD690" i="4"/>
  <c r="AB690" i="4"/>
  <c r="X690" i="4"/>
  <c r="AA690" i="4"/>
  <c r="T690" i="4"/>
  <c r="Y690" i="4"/>
  <c r="Z690" i="4"/>
  <c r="P690" i="4"/>
  <c r="S690" i="4"/>
  <c r="J690" i="4"/>
  <c r="W690" i="4"/>
  <c r="O690" i="4"/>
  <c r="I690" i="4"/>
  <c r="Q690" i="4"/>
  <c r="L690" i="4"/>
  <c r="R690" i="4"/>
  <c r="K690" i="4"/>
  <c r="V690" i="4"/>
  <c r="N690" i="4"/>
  <c r="U690" i="4"/>
  <c r="M690" i="4"/>
  <c r="AD704" i="4"/>
  <c r="AC704" i="4"/>
  <c r="AB704" i="4"/>
  <c r="K704" i="4"/>
  <c r="AA704" i="4"/>
  <c r="O704" i="4"/>
  <c r="J704" i="4"/>
  <c r="R704" i="4"/>
  <c r="W704" i="4"/>
  <c r="L704" i="4"/>
  <c r="S704" i="4"/>
  <c r="P704" i="4"/>
  <c r="X704" i="4"/>
  <c r="T704" i="4"/>
  <c r="Z704" i="4"/>
  <c r="V704" i="4"/>
  <c r="M704" i="4"/>
  <c r="Y704" i="4"/>
  <c r="Q704" i="4"/>
  <c r="I704" i="4"/>
  <c r="N704" i="4"/>
  <c r="U704" i="4"/>
  <c r="G607" i="4"/>
  <c r="O120" i="4"/>
  <c r="G581" i="4"/>
  <c r="AD644" i="4"/>
  <c r="AC644" i="4"/>
  <c r="AB644" i="4"/>
  <c r="Z644" i="4"/>
  <c r="S644" i="4"/>
  <c r="I644" i="4"/>
  <c r="AA644" i="4"/>
  <c r="Y644" i="4"/>
  <c r="L644" i="4"/>
  <c r="K644" i="4"/>
  <c r="X644" i="4"/>
  <c r="W644" i="4"/>
  <c r="T644" i="4"/>
  <c r="J644" i="4"/>
  <c r="Q644" i="4"/>
  <c r="P644" i="4"/>
  <c r="N644" i="4"/>
  <c r="M644" i="4"/>
  <c r="R644" i="4"/>
  <c r="V644" i="4"/>
  <c r="O644" i="4"/>
  <c r="U644" i="4"/>
  <c r="AD719" i="4"/>
  <c r="AC719" i="4"/>
  <c r="AB719" i="4"/>
  <c r="R719" i="4"/>
  <c r="K719" i="4"/>
  <c r="Y719" i="4"/>
  <c r="Q719" i="4"/>
  <c r="W719" i="4"/>
  <c r="L719" i="4"/>
  <c r="S719" i="4"/>
  <c r="AA719" i="4"/>
  <c r="V719" i="4"/>
  <c r="I719" i="4"/>
  <c r="Z719" i="4"/>
  <c r="P719" i="4"/>
  <c r="O719" i="4"/>
  <c r="U719" i="4"/>
  <c r="T719" i="4"/>
  <c r="N719" i="4"/>
  <c r="X719" i="4"/>
  <c r="M719" i="4"/>
  <c r="J719" i="4"/>
  <c r="G663" i="4"/>
  <c r="Q650" i="4"/>
  <c r="Q575" i="4"/>
  <c r="AD628" i="4"/>
  <c r="AC628" i="4"/>
  <c r="AB628" i="4"/>
  <c r="S628" i="4"/>
  <c r="R628" i="4"/>
  <c r="J628" i="4"/>
  <c r="W628" i="4"/>
  <c r="T628" i="4"/>
  <c r="Y628" i="4"/>
  <c r="Z628" i="4"/>
  <c r="P628" i="4"/>
  <c r="AA628" i="4"/>
  <c r="K628" i="4"/>
  <c r="X628" i="4"/>
  <c r="U628" i="4"/>
  <c r="O628" i="4"/>
  <c r="I628" i="4"/>
  <c r="Q628" i="4"/>
  <c r="V628" i="4"/>
  <c r="L628" i="4"/>
  <c r="N628" i="4"/>
  <c r="M628" i="4"/>
  <c r="G446" i="4"/>
  <c r="K158" i="4" s="1"/>
  <c r="G405" i="4"/>
  <c r="I189" i="4" s="1"/>
  <c r="Q649" i="4"/>
  <c r="Q574" i="4"/>
  <c r="G673" i="4"/>
  <c r="G343" i="4"/>
  <c r="I169" i="4" s="1"/>
  <c r="G513" i="4"/>
  <c r="K183" i="4" s="1"/>
  <c r="G451" i="4"/>
  <c r="K163" i="4" s="1"/>
  <c r="G684" i="4"/>
  <c r="G395" i="4"/>
  <c r="I179" i="4" s="1"/>
  <c r="G664" i="4"/>
  <c r="G588" i="4"/>
  <c r="G408" i="4"/>
  <c r="I192" i="4" s="1"/>
  <c r="G532" i="4"/>
  <c r="K202" i="4" s="1"/>
  <c r="G656" i="4"/>
  <c r="G342" i="4"/>
  <c r="I168" i="4" s="1"/>
  <c r="AC641" i="4"/>
  <c r="AD641" i="4"/>
  <c r="AB641" i="4"/>
  <c r="I641" i="4"/>
  <c r="J641" i="4"/>
  <c r="K641" i="4"/>
  <c r="Q641" i="4"/>
  <c r="AA641" i="4"/>
  <c r="Y641" i="4"/>
  <c r="W641" i="4"/>
  <c r="L641" i="4"/>
  <c r="V641" i="4"/>
  <c r="S641" i="4"/>
  <c r="Z641" i="4"/>
  <c r="P641" i="4"/>
  <c r="T641" i="4"/>
  <c r="O641" i="4"/>
  <c r="N641" i="4"/>
  <c r="U641" i="4"/>
  <c r="M641" i="4"/>
  <c r="X641" i="4"/>
  <c r="R641" i="4"/>
  <c r="G416" i="4"/>
  <c r="I200" i="4" s="1"/>
  <c r="G592" i="4"/>
  <c r="AD640" i="4"/>
  <c r="AC640" i="4"/>
  <c r="AB640" i="4"/>
  <c r="K640" i="4"/>
  <c r="W640" i="4"/>
  <c r="S640" i="4"/>
  <c r="J640" i="4"/>
  <c r="Y640" i="4"/>
  <c r="P640" i="4"/>
  <c r="I640" i="4"/>
  <c r="AA640" i="4"/>
  <c r="L640" i="4"/>
  <c r="R640" i="4"/>
  <c r="Z640" i="4"/>
  <c r="Q640" i="4"/>
  <c r="X640" i="4"/>
  <c r="T640" i="4"/>
  <c r="N640" i="4"/>
  <c r="V640" i="4"/>
  <c r="U640" i="4"/>
  <c r="M640" i="4"/>
  <c r="O640" i="4"/>
  <c r="G676" i="4"/>
  <c r="G447" i="4"/>
  <c r="K159" i="4" s="1"/>
  <c r="AD619" i="4"/>
  <c r="AC619" i="4"/>
  <c r="AB619" i="4"/>
  <c r="Y619" i="4"/>
  <c r="S619" i="4"/>
  <c r="J619" i="4"/>
  <c r="X619" i="4"/>
  <c r="V619" i="4"/>
  <c r="N619" i="4"/>
  <c r="Q619" i="4"/>
  <c r="T619" i="4"/>
  <c r="O619" i="4"/>
  <c r="AA619" i="4"/>
  <c r="I619" i="4"/>
  <c r="R619" i="4"/>
  <c r="Z619" i="4"/>
  <c r="P619" i="4"/>
  <c r="K619" i="4"/>
  <c r="L619" i="4"/>
  <c r="M619" i="4"/>
  <c r="W619" i="4"/>
  <c r="U619" i="4"/>
  <c r="AD720" i="4"/>
  <c r="AC720" i="4"/>
  <c r="AB720" i="4"/>
  <c r="K720" i="4"/>
  <c r="Q720" i="4"/>
  <c r="P720" i="4"/>
  <c r="X720" i="4"/>
  <c r="W720" i="4"/>
  <c r="T720" i="4"/>
  <c r="S720" i="4"/>
  <c r="Z720" i="4"/>
  <c r="I720" i="4"/>
  <c r="J720" i="4"/>
  <c r="V720" i="4"/>
  <c r="AA720" i="4"/>
  <c r="Y720" i="4"/>
  <c r="L720" i="4"/>
  <c r="M720" i="4"/>
  <c r="N720" i="4"/>
  <c r="R720" i="4"/>
  <c r="O720" i="4"/>
  <c r="U720" i="4"/>
  <c r="AD696" i="4"/>
  <c r="AC696" i="4"/>
  <c r="AB696" i="4"/>
  <c r="Z696" i="4"/>
  <c r="AA696" i="4"/>
  <c r="Y696" i="4"/>
  <c r="L696" i="4"/>
  <c r="V696" i="4"/>
  <c r="R696" i="4"/>
  <c r="W696" i="4"/>
  <c r="I696" i="4"/>
  <c r="K696" i="4"/>
  <c r="S696" i="4"/>
  <c r="Q696" i="4"/>
  <c r="P696" i="4"/>
  <c r="J696" i="4"/>
  <c r="U696" i="4"/>
  <c r="M696" i="4"/>
  <c r="O696" i="4"/>
  <c r="X696" i="4"/>
  <c r="T696" i="4"/>
  <c r="N696" i="4"/>
  <c r="R649" i="4"/>
  <c r="R574" i="4"/>
  <c r="AD613" i="4"/>
  <c r="AC613" i="4"/>
  <c r="AB613" i="4"/>
  <c r="I613" i="4"/>
  <c r="K613" i="4"/>
  <c r="L613" i="4"/>
  <c r="S613" i="4"/>
  <c r="Y613" i="4"/>
  <c r="O613" i="4"/>
  <c r="P613" i="4"/>
  <c r="J613" i="4"/>
  <c r="Z613" i="4"/>
  <c r="T613" i="4"/>
  <c r="X613" i="4"/>
  <c r="Q613" i="4"/>
  <c r="M613" i="4"/>
  <c r="U613" i="4"/>
  <c r="AA613" i="4"/>
  <c r="N613" i="4"/>
  <c r="R613" i="4"/>
  <c r="W613" i="4"/>
  <c r="V613" i="4"/>
  <c r="AD698" i="4"/>
  <c r="AC698" i="4"/>
  <c r="AB698" i="4"/>
  <c r="S698" i="4"/>
  <c r="I698" i="4"/>
  <c r="Y698" i="4"/>
  <c r="Q698" i="4"/>
  <c r="P698" i="4"/>
  <c r="L698" i="4"/>
  <c r="T698" i="4"/>
  <c r="K698" i="4"/>
  <c r="W698" i="4"/>
  <c r="R698" i="4"/>
  <c r="O698" i="4"/>
  <c r="N698" i="4"/>
  <c r="Z698" i="4"/>
  <c r="V698" i="4"/>
  <c r="U698" i="4"/>
  <c r="M698" i="4"/>
  <c r="J698" i="4"/>
  <c r="AA698" i="4"/>
  <c r="X698" i="4"/>
  <c r="G417" i="4"/>
  <c r="I201" i="4" s="1"/>
  <c r="G661" i="4"/>
  <c r="G418" i="4"/>
  <c r="I202" i="4" s="1"/>
  <c r="G586" i="4"/>
  <c r="G533" i="4"/>
  <c r="K203" i="4" s="1"/>
  <c r="C209" i="4"/>
  <c r="I209" i="4"/>
  <c r="D173" i="4"/>
  <c r="J212" i="4" s="1"/>
  <c r="K209" i="4"/>
  <c r="AD716" i="4"/>
  <c r="AC716" i="4"/>
  <c r="AB716" i="4"/>
  <c r="R716" i="4"/>
  <c r="J716" i="4"/>
  <c r="AA716" i="4"/>
  <c r="P716" i="4"/>
  <c r="I716" i="4"/>
  <c r="X716" i="4"/>
  <c r="O716" i="4"/>
  <c r="S716" i="4"/>
  <c r="K716" i="4"/>
  <c r="Y716" i="4"/>
  <c r="Q716" i="4"/>
  <c r="Z716" i="4"/>
  <c r="W716" i="4"/>
  <c r="T716" i="4"/>
  <c r="N716" i="4"/>
  <c r="U716" i="4"/>
  <c r="M716" i="4"/>
  <c r="L716" i="4"/>
  <c r="V716" i="4"/>
  <c r="AC703" i="4"/>
  <c r="AD703" i="4"/>
  <c r="AB703" i="4"/>
  <c r="L703" i="4"/>
  <c r="Z703" i="4"/>
  <c r="Q703" i="4"/>
  <c r="P703" i="4"/>
  <c r="S703" i="4"/>
  <c r="J703" i="4"/>
  <c r="T703" i="4"/>
  <c r="N703" i="4"/>
  <c r="I703" i="4"/>
  <c r="R703" i="4"/>
  <c r="O703" i="4"/>
  <c r="K703" i="4"/>
  <c r="X703" i="4"/>
  <c r="Y703" i="4"/>
  <c r="W703" i="4"/>
  <c r="M703" i="4"/>
  <c r="V703" i="4"/>
  <c r="U703" i="4"/>
  <c r="AA703" i="4"/>
  <c r="AD714" i="4"/>
  <c r="AC714" i="4"/>
  <c r="AB714" i="4"/>
  <c r="S714" i="4"/>
  <c r="X714" i="4"/>
  <c r="Y714" i="4"/>
  <c r="O714" i="4"/>
  <c r="K714" i="4"/>
  <c r="W714" i="4"/>
  <c r="V714" i="4"/>
  <c r="AA714" i="4"/>
  <c r="Z714" i="4"/>
  <c r="Q714" i="4"/>
  <c r="L714" i="4"/>
  <c r="T714" i="4"/>
  <c r="J714" i="4"/>
  <c r="P714" i="4"/>
  <c r="R714" i="4"/>
  <c r="I714" i="4"/>
  <c r="U714" i="4"/>
  <c r="M714" i="4"/>
  <c r="N714" i="4"/>
  <c r="G407" i="4"/>
  <c r="I191" i="4" s="1"/>
  <c r="G596" i="4"/>
  <c r="G675" i="4"/>
  <c r="G511" i="4"/>
  <c r="K181" i="4" s="1"/>
  <c r="AD702" i="4"/>
  <c r="AC702" i="4"/>
  <c r="AB702" i="4"/>
  <c r="I702" i="4"/>
  <c r="Y702" i="4"/>
  <c r="Z702" i="4"/>
  <c r="R702" i="4"/>
  <c r="AA702" i="4"/>
  <c r="Q702" i="4"/>
  <c r="P702" i="4"/>
  <c r="W702" i="4"/>
  <c r="J702" i="4"/>
  <c r="S702" i="4"/>
  <c r="X702" i="4"/>
  <c r="K702" i="4"/>
  <c r="V702" i="4"/>
  <c r="O702" i="4"/>
  <c r="L702" i="4"/>
  <c r="M702" i="4"/>
  <c r="T702" i="4"/>
  <c r="U702" i="4"/>
  <c r="N702" i="4"/>
  <c r="G415" i="4"/>
  <c r="I199" i="4" s="1"/>
  <c r="G321" i="4"/>
  <c r="I147" i="4" s="1"/>
  <c r="AD691" i="4"/>
  <c r="AC691" i="4"/>
  <c r="AB691" i="4"/>
  <c r="K691" i="4"/>
  <c r="N691" i="4"/>
  <c r="S691" i="4"/>
  <c r="Y691" i="4"/>
  <c r="X691" i="4"/>
  <c r="P691" i="4"/>
  <c r="V691" i="4"/>
  <c r="R691" i="4"/>
  <c r="J691" i="4"/>
  <c r="Z691" i="4"/>
  <c r="Q691" i="4"/>
  <c r="I691" i="4"/>
  <c r="T691" i="4"/>
  <c r="AA691" i="4"/>
  <c r="U691" i="4"/>
  <c r="M691" i="4"/>
  <c r="W691" i="4"/>
  <c r="L691" i="4"/>
  <c r="O691" i="4"/>
  <c r="G604" i="4"/>
  <c r="G590" i="4"/>
  <c r="G594" i="4"/>
  <c r="S649" i="4"/>
  <c r="S574" i="4"/>
  <c r="G598" i="4"/>
  <c r="AD634" i="4"/>
  <c r="AC634" i="4"/>
  <c r="AB634" i="4"/>
  <c r="S634" i="4"/>
  <c r="P634" i="4"/>
  <c r="AA634" i="4"/>
  <c r="L634" i="4"/>
  <c r="V634" i="4"/>
  <c r="Q634" i="4"/>
  <c r="W634" i="4"/>
  <c r="N634" i="4"/>
  <c r="O634" i="4"/>
  <c r="I634" i="4"/>
  <c r="R634" i="4"/>
  <c r="J634" i="4"/>
  <c r="Y634" i="4"/>
  <c r="Z634" i="4"/>
  <c r="K634" i="4"/>
  <c r="X634" i="4"/>
  <c r="T634" i="4"/>
  <c r="U634" i="4"/>
  <c r="M634" i="4"/>
  <c r="G652" i="4"/>
  <c r="G682" i="4"/>
  <c r="AD718" i="4"/>
  <c r="AC718" i="4"/>
  <c r="AB718" i="4"/>
  <c r="I718" i="4"/>
  <c r="K718" i="4"/>
  <c r="AA718" i="4"/>
  <c r="N718" i="4"/>
  <c r="Y718" i="4"/>
  <c r="Q718" i="4"/>
  <c r="X718" i="4"/>
  <c r="Z718" i="4"/>
  <c r="L718" i="4"/>
  <c r="T718" i="4"/>
  <c r="J718" i="4"/>
  <c r="V718" i="4"/>
  <c r="R718" i="4"/>
  <c r="S718" i="4"/>
  <c r="W718" i="4"/>
  <c r="M718" i="4"/>
  <c r="P718" i="4"/>
  <c r="O718" i="4"/>
  <c r="U718" i="4"/>
  <c r="AD618" i="4"/>
  <c r="AC618" i="4"/>
  <c r="AB618" i="4"/>
  <c r="I618" i="4"/>
  <c r="K618" i="4"/>
  <c r="AA618" i="4"/>
  <c r="S618" i="4"/>
  <c r="Q618" i="4"/>
  <c r="X618" i="4"/>
  <c r="T618" i="4"/>
  <c r="O618" i="4"/>
  <c r="V618" i="4"/>
  <c r="J618" i="4"/>
  <c r="Z618" i="4"/>
  <c r="P618" i="4"/>
  <c r="Y618" i="4"/>
  <c r="M618" i="4"/>
  <c r="R618" i="4"/>
  <c r="U618" i="4"/>
  <c r="W618" i="4"/>
  <c r="N618" i="4"/>
  <c r="L618" i="4"/>
  <c r="AD715" i="4"/>
  <c r="AC715" i="4"/>
  <c r="AB715" i="4"/>
  <c r="J715" i="4"/>
  <c r="X715" i="4"/>
  <c r="S715" i="4"/>
  <c r="R715" i="4"/>
  <c r="O715" i="4"/>
  <c r="N715" i="4"/>
  <c r="K715" i="4"/>
  <c r="T715" i="4"/>
  <c r="AA715" i="4"/>
  <c r="Y715" i="4"/>
  <c r="Q715" i="4"/>
  <c r="V715" i="4"/>
  <c r="I715" i="4"/>
  <c r="P715" i="4"/>
  <c r="W715" i="4"/>
  <c r="U715" i="4"/>
  <c r="Z715" i="4"/>
  <c r="L715" i="4"/>
  <c r="M715" i="4"/>
  <c r="AD622" i="4"/>
  <c r="AC622" i="4"/>
  <c r="AB622" i="4"/>
  <c r="I622" i="4"/>
  <c r="Q622" i="4"/>
  <c r="P622" i="4"/>
  <c r="S622" i="4"/>
  <c r="T622" i="4"/>
  <c r="R622" i="4"/>
  <c r="O622" i="4"/>
  <c r="V622" i="4"/>
  <c r="J622" i="4"/>
  <c r="X622" i="4"/>
  <c r="Y622" i="4"/>
  <c r="Z622" i="4"/>
  <c r="W622" i="4"/>
  <c r="AA622" i="4"/>
  <c r="N622" i="4"/>
  <c r="K622" i="4"/>
  <c r="U622" i="4"/>
  <c r="M622" i="4"/>
  <c r="L622" i="4"/>
  <c r="G591" i="4"/>
  <c r="AD627" i="4"/>
  <c r="AC627" i="4"/>
  <c r="AB627" i="4"/>
  <c r="X627" i="4"/>
  <c r="AA627" i="4"/>
  <c r="Q627" i="4"/>
  <c r="I627" i="4"/>
  <c r="P627" i="4"/>
  <c r="S627" i="4"/>
  <c r="R627" i="4"/>
  <c r="K627" i="4"/>
  <c r="Z627" i="4"/>
  <c r="Y627" i="4"/>
  <c r="O627" i="4"/>
  <c r="J627" i="4"/>
  <c r="W627" i="4"/>
  <c r="T627" i="4"/>
  <c r="V627" i="4"/>
  <c r="M627" i="4"/>
  <c r="L627" i="4"/>
  <c r="N627" i="4"/>
  <c r="U627" i="4"/>
  <c r="G449" i="4"/>
  <c r="K161" i="4" s="1"/>
  <c r="G580" i="4"/>
  <c r="G609" i="4"/>
  <c r="G669" i="4"/>
  <c r="AD699" i="4"/>
  <c r="AC699" i="4"/>
  <c r="AB699" i="4"/>
  <c r="P699" i="4"/>
  <c r="I699" i="4"/>
  <c r="X699" i="4"/>
  <c r="W699" i="4"/>
  <c r="V699" i="4"/>
  <c r="S699" i="4"/>
  <c r="Q699" i="4"/>
  <c r="K699" i="4"/>
  <c r="Z699" i="4"/>
  <c r="L699" i="4"/>
  <c r="J699" i="4"/>
  <c r="AA699" i="4"/>
  <c r="Y699" i="4"/>
  <c r="R699" i="4"/>
  <c r="O699" i="4"/>
  <c r="N699" i="4"/>
  <c r="T699" i="4"/>
  <c r="U699" i="4"/>
  <c r="M699" i="4"/>
  <c r="G517" i="4"/>
  <c r="K187" i="4" s="1"/>
  <c r="G666" i="4"/>
  <c r="G435" i="4"/>
  <c r="K147" i="4" s="1"/>
  <c r="C212" i="4"/>
  <c r="G525" i="4"/>
  <c r="K195" i="4" s="1"/>
  <c r="G319" i="4"/>
  <c r="I145" i="4" s="1"/>
  <c r="G389" i="4"/>
  <c r="I173" i="4" s="1"/>
  <c r="P131" i="4" s="1"/>
  <c r="N126" i="4" s="1"/>
  <c r="G657" i="4"/>
  <c r="G670" i="4"/>
  <c r="G457" i="4"/>
  <c r="K169" i="4" s="1"/>
  <c r="M210" i="4" s="1"/>
  <c r="G318" i="4"/>
  <c r="I144" i="4" s="1"/>
  <c r="G326" i="4"/>
  <c r="I152" i="4" s="1"/>
  <c r="L649" i="4"/>
  <c r="L574" i="4"/>
  <c r="G337" i="4"/>
  <c r="I163" i="4" s="1"/>
  <c r="G653" i="4"/>
  <c r="K649" i="4"/>
  <c r="K574" i="4"/>
  <c r="G577" i="4"/>
  <c r="G671" i="4"/>
  <c r="AC707" i="4"/>
  <c r="AD707" i="4"/>
  <c r="AB707" i="4"/>
  <c r="S707" i="4"/>
  <c r="Y707" i="4"/>
  <c r="P707" i="4"/>
  <c r="I707" i="4"/>
  <c r="Z707" i="4"/>
  <c r="J707" i="4"/>
  <c r="X707" i="4"/>
  <c r="R707" i="4"/>
  <c r="AA707" i="4"/>
  <c r="W707" i="4"/>
  <c r="L707" i="4"/>
  <c r="K707" i="4"/>
  <c r="V707" i="4"/>
  <c r="Q707" i="4"/>
  <c r="N707" i="4"/>
  <c r="U707" i="4"/>
  <c r="T707" i="4"/>
  <c r="M707" i="4"/>
  <c r="O707" i="4"/>
  <c r="AD639" i="4"/>
  <c r="AC639" i="4"/>
  <c r="AB639" i="4"/>
  <c r="R639" i="4"/>
  <c r="AA639" i="4"/>
  <c r="I639" i="4"/>
  <c r="J639" i="4"/>
  <c r="W639" i="4"/>
  <c r="Q639" i="4"/>
  <c r="P639" i="4"/>
  <c r="S639" i="4"/>
  <c r="K639" i="4"/>
  <c r="X639" i="4"/>
  <c r="Z639" i="4"/>
  <c r="T639" i="4"/>
  <c r="O639" i="4"/>
  <c r="Y639" i="4"/>
  <c r="M639" i="4"/>
  <c r="L639" i="4"/>
  <c r="N639" i="4"/>
  <c r="V639" i="4"/>
  <c r="U639" i="4"/>
  <c r="G677" i="4"/>
  <c r="AD713" i="4"/>
  <c r="AC713" i="4"/>
  <c r="AB713" i="4"/>
  <c r="R713" i="4"/>
  <c r="Y713" i="4"/>
  <c r="S713" i="4"/>
  <c r="Q713" i="4"/>
  <c r="W713" i="4"/>
  <c r="O713" i="4"/>
  <c r="I713" i="4"/>
  <c r="K713" i="4"/>
  <c r="L713" i="4"/>
  <c r="T713" i="4"/>
  <c r="Z713" i="4"/>
  <c r="P713" i="4"/>
  <c r="J713" i="4"/>
  <c r="V713" i="4"/>
  <c r="AA713" i="4"/>
  <c r="N713" i="4"/>
  <c r="M713" i="4"/>
  <c r="U713" i="4"/>
  <c r="X713" i="4"/>
  <c r="G654" i="4"/>
  <c r="G668" i="4"/>
  <c r="G679" i="4"/>
  <c r="G419" i="4"/>
  <c r="I203" i="4" s="1"/>
  <c r="G680" i="4"/>
  <c r="AD616" i="4"/>
  <c r="AC616" i="4"/>
  <c r="AB616" i="4"/>
  <c r="X616" i="4"/>
  <c r="AA616" i="4"/>
  <c r="S616" i="4"/>
  <c r="Y616" i="4"/>
  <c r="I616" i="4"/>
  <c r="O616" i="4"/>
  <c r="R616" i="4"/>
  <c r="Q616" i="4"/>
  <c r="L616" i="4"/>
  <c r="W616" i="4"/>
  <c r="V616" i="4"/>
  <c r="J616" i="4"/>
  <c r="Z616" i="4"/>
  <c r="P616" i="4"/>
  <c r="N616" i="4"/>
  <c r="U616" i="4"/>
  <c r="M616" i="4"/>
  <c r="T616" i="4"/>
  <c r="K616" i="4"/>
  <c r="AD710" i="4"/>
  <c r="AC710" i="4"/>
  <c r="AB710" i="4"/>
  <c r="J710" i="4"/>
  <c r="X710" i="4"/>
  <c r="AA710" i="4"/>
  <c r="S710" i="4"/>
  <c r="R710" i="4"/>
  <c r="W710" i="4"/>
  <c r="V710" i="4"/>
  <c r="K710" i="4"/>
  <c r="I710" i="4"/>
  <c r="Y710" i="4"/>
  <c r="Z710" i="4"/>
  <c r="Q710" i="4"/>
  <c r="P710" i="4"/>
  <c r="M710" i="4"/>
  <c r="L710" i="4"/>
  <c r="O710" i="4"/>
  <c r="N710" i="4"/>
  <c r="U710" i="4"/>
  <c r="T710" i="4"/>
  <c r="AD621" i="4"/>
  <c r="AC621" i="4"/>
  <c r="AB621" i="4"/>
  <c r="Y621" i="4"/>
  <c r="T621" i="4"/>
  <c r="I621" i="4"/>
  <c r="X621" i="4"/>
  <c r="Z621" i="4"/>
  <c r="AA621" i="4"/>
  <c r="W621" i="4"/>
  <c r="L621" i="4"/>
  <c r="S621" i="4"/>
  <c r="R621" i="4"/>
  <c r="K621" i="4"/>
  <c r="Q621" i="4"/>
  <c r="P621" i="4"/>
  <c r="J621" i="4"/>
  <c r="O621" i="4"/>
  <c r="N621" i="4"/>
  <c r="M621" i="4"/>
  <c r="U621" i="4"/>
  <c r="V621" i="4"/>
  <c r="AD645" i="4"/>
  <c r="AC645" i="4"/>
  <c r="AB645" i="4"/>
  <c r="J645" i="4"/>
  <c r="I645" i="4"/>
  <c r="Q645" i="4"/>
  <c r="X645" i="4"/>
  <c r="AA645" i="4"/>
  <c r="P645" i="4"/>
  <c r="O645" i="4"/>
  <c r="Y645" i="4"/>
  <c r="L645" i="4"/>
  <c r="K645" i="4"/>
  <c r="Z645" i="4"/>
  <c r="S645" i="4"/>
  <c r="R645" i="4"/>
  <c r="T645" i="4"/>
  <c r="W645" i="4"/>
  <c r="V645" i="4"/>
  <c r="U645" i="4"/>
  <c r="M645" i="4"/>
  <c r="N645" i="4"/>
  <c r="AC694" i="4"/>
  <c r="AD694" i="4"/>
  <c r="AB694" i="4"/>
  <c r="P694" i="4"/>
  <c r="Z694" i="4"/>
  <c r="J694" i="4"/>
  <c r="V694" i="4"/>
  <c r="Q694" i="4"/>
  <c r="Y694" i="4"/>
  <c r="L694" i="4"/>
  <c r="T694" i="4"/>
  <c r="O694" i="4"/>
  <c r="I694" i="4"/>
  <c r="R694" i="4"/>
  <c r="AA694" i="4"/>
  <c r="X694" i="4"/>
  <c r="S694" i="4"/>
  <c r="U694" i="4"/>
  <c r="N694" i="4"/>
  <c r="W694" i="4"/>
  <c r="M694" i="4"/>
  <c r="K694" i="4"/>
  <c r="AD614" i="4"/>
  <c r="AC614" i="4"/>
  <c r="AB614" i="4"/>
  <c r="X614" i="4"/>
  <c r="Q614" i="4"/>
  <c r="W614" i="4"/>
  <c r="L614" i="4"/>
  <c r="J614" i="4"/>
  <c r="T614" i="4"/>
  <c r="N614" i="4"/>
  <c r="S614" i="4"/>
  <c r="P614" i="4"/>
  <c r="I614" i="4"/>
  <c r="Z614" i="4"/>
  <c r="V614" i="4"/>
  <c r="AA614" i="4"/>
  <c r="Y614" i="4"/>
  <c r="O614" i="4"/>
  <c r="U614" i="4"/>
  <c r="K614" i="4"/>
  <c r="M614" i="4"/>
  <c r="R614" i="4"/>
  <c r="G605" i="4"/>
  <c r="AD711" i="4"/>
  <c r="AC711" i="4"/>
  <c r="AB711" i="4"/>
  <c r="I711" i="4"/>
  <c r="Z711" i="4"/>
  <c r="J711" i="4"/>
  <c r="R711" i="4"/>
  <c r="K711" i="4"/>
  <c r="AA711" i="4"/>
  <c r="P711" i="4"/>
  <c r="Y711" i="4"/>
  <c r="Q711" i="4"/>
  <c r="O711" i="4"/>
  <c r="N711" i="4"/>
  <c r="L711" i="4"/>
  <c r="W711" i="4"/>
  <c r="T711" i="4"/>
  <c r="S711" i="4"/>
  <c r="X711" i="4"/>
  <c r="U711" i="4"/>
  <c r="M711" i="4"/>
  <c r="V711" i="4"/>
  <c r="G600" i="4"/>
  <c r="G441" i="4"/>
  <c r="K153" i="4" s="1"/>
  <c r="G412" i="4"/>
  <c r="I196" i="4" s="1"/>
  <c r="G672" i="4"/>
  <c r="G444" i="4"/>
  <c r="K156" i="4" s="1"/>
  <c r="G440" i="4"/>
  <c r="K152" i="4" s="1"/>
  <c r="AC695" i="4"/>
  <c r="AD695" i="4"/>
  <c r="AB695" i="4"/>
  <c r="K695" i="4"/>
  <c r="I695" i="4"/>
  <c r="O695" i="4"/>
  <c r="V695" i="4"/>
  <c r="P695" i="4"/>
  <c r="AA695" i="4"/>
  <c r="Z695" i="4"/>
  <c r="T695" i="4"/>
  <c r="X695" i="4"/>
  <c r="S695" i="4"/>
  <c r="R695" i="4"/>
  <c r="Y695" i="4"/>
  <c r="N695" i="4"/>
  <c r="J695" i="4"/>
  <c r="Q695" i="4"/>
  <c r="L695" i="4"/>
  <c r="U695" i="4"/>
  <c r="W695" i="4"/>
  <c r="M695" i="4"/>
  <c r="AC689" i="4"/>
  <c r="AD689" i="4"/>
  <c r="AB689" i="4"/>
  <c r="Z689" i="4"/>
  <c r="P689" i="4"/>
  <c r="J689" i="4"/>
  <c r="Q689" i="4"/>
  <c r="W689" i="4"/>
  <c r="L689" i="4"/>
  <c r="I689" i="4"/>
  <c r="AA689" i="4"/>
  <c r="Y689" i="4"/>
  <c r="S689" i="4"/>
  <c r="K689" i="4"/>
  <c r="T689" i="4"/>
  <c r="V689" i="4"/>
  <c r="N689" i="4"/>
  <c r="O689" i="4"/>
  <c r="X689" i="4"/>
  <c r="U689" i="4"/>
  <c r="R689" i="4"/>
  <c r="M689" i="4"/>
  <c r="G660" i="4"/>
  <c r="G579" i="4"/>
  <c r="G393" i="4"/>
  <c r="I177" i="4" s="1"/>
  <c r="AD701" i="4"/>
  <c r="AC701" i="4"/>
  <c r="AB701" i="4"/>
  <c r="X701" i="4"/>
  <c r="S701" i="4"/>
  <c r="R701" i="4"/>
  <c r="P701" i="4"/>
  <c r="W701" i="4"/>
  <c r="N701" i="4"/>
  <c r="O701" i="4"/>
  <c r="V701" i="4"/>
  <c r="K701" i="4"/>
  <c r="T701" i="4"/>
  <c r="AA701" i="4"/>
  <c r="Y701" i="4"/>
  <c r="J701" i="4"/>
  <c r="Z701" i="4"/>
  <c r="Q701" i="4"/>
  <c r="U701" i="4"/>
  <c r="L701" i="4"/>
  <c r="M701" i="4"/>
  <c r="I701" i="4"/>
  <c r="G606" i="4"/>
  <c r="AD642" i="4"/>
  <c r="AC642" i="4"/>
  <c r="AB642" i="4"/>
  <c r="Q642" i="4"/>
  <c r="L642" i="4"/>
  <c r="N642" i="4"/>
  <c r="R642" i="4"/>
  <c r="I642" i="4"/>
  <c r="J642" i="4"/>
  <c r="AA642" i="4"/>
  <c r="Y642" i="4"/>
  <c r="K642" i="4"/>
  <c r="X642" i="4"/>
  <c r="O642" i="4"/>
  <c r="P642" i="4"/>
  <c r="S642" i="4"/>
  <c r="M642" i="4"/>
  <c r="Z642" i="4"/>
  <c r="W642" i="4"/>
  <c r="V642" i="4"/>
  <c r="U642" i="4"/>
  <c r="T642" i="4"/>
  <c r="G599" i="4"/>
  <c r="G595" i="4"/>
  <c r="AD624" i="4"/>
  <c r="AC624" i="4"/>
  <c r="AB624" i="4"/>
  <c r="S624" i="4"/>
  <c r="Z624" i="4"/>
  <c r="W624" i="4"/>
  <c r="J624" i="4"/>
  <c r="L624" i="4"/>
  <c r="V624" i="4"/>
  <c r="Y624" i="4"/>
  <c r="P624" i="4"/>
  <c r="R624" i="4"/>
  <c r="U624" i="4"/>
  <c r="K624" i="4"/>
  <c r="N624" i="4"/>
  <c r="I624" i="4"/>
  <c r="Q624" i="4"/>
  <c r="T624" i="4"/>
  <c r="O624" i="4"/>
  <c r="M624" i="4"/>
  <c r="X624" i="4"/>
  <c r="AA624" i="4"/>
  <c r="G602" i="4"/>
  <c r="I211" i="4"/>
  <c r="AD617" i="4"/>
  <c r="AC617" i="4"/>
  <c r="AB617" i="4"/>
  <c r="J617" i="4"/>
  <c r="X617" i="4"/>
  <c r="W617" i="4"/>
  <c r="K617" i="4"/>
  <c r="P617" i="4"/>
  <c r="AA617" i="4"/>
  <c r="S617" i="4"/>
  <c r="I617" i="4"/>
  <c r="R617" i="4"/>
  <c r="Y617" i="4"/>
  <c r="L617" i="4"/>
  <c r="Q617" i="4"/>
  <c r="Z617" i="4"/>
  <c r="U617" i="4"/>
  <c r="T617" i="4"/>
  <c r="N617" i="4"/>
  <c r="M617" i="4"/>
  <c r="O617" i="4"/>
  <c r="V617" i="4"/>
  <c r="G344" i="4"/>
  <c r="I170" i="4" s="1"/>
  <c r="AD692" i="4"/>
  <c r="AC692" i="4"/>
  <c r="AB692" i="4"/>
  <c r="X692" i="4"/>
  <c r="Q692" i="4"/>
  <c r="P692" i="4"/>
  <c r="T692" i="4"/>
  <c r="N692" i="4"/>
  <c r="W692" i="4"/>
  <c r="V692" i="4"/>
  <c r="I692" i="4"/>
  <c r="R692" i="4"/>
  <c r="J692" i="4"/>
  <c r="Z692" i="4"/>
  <c r="Y692" i="4"/>
  <c r="O692" i="4"/>
  <c r="K692" i="4"/>
  <c r="L692" i="4"/>
  <c r="M692" i="4"/>
  <c r="U692" i="4"/>
  <c r="S692" i="4"/>
  <c r="AA692" i="4"/>
  <c r="AD625" i="4"/>
  <c r="AC625" i="4"/>
  <c r="AB625" i="4"/>
  <c r="I625" i="4"/>
  <c r="Q625" i="4"/>
  <c r="T625" i="4"/>
  <c r="R625" i="4"/>
  <c r="K625" i="4"/>
  <c r="AA625" i="4"/>
  <c r="Z625" i="4"/>
  <c r="O625" i="4"/>
  <c r="S625" i="4"/>
  <c r="X625" i="4"/>
  <c r="P625" i="4"/>
  <c r="L625" i="4"/>
  <c r="V625" i="4"/>
  <c r="M625" i="4"/>
  <c r="J625" i="4"/>
  <c r="N625" i="4"/>
  <c r="Y625" i="4"/>
  <c r="W625" i="4"/>
  <c r="U625" i="4"/>
  <c r="G608" i="4"/>
  <c r="G585" i="4"/>
  <c r="G512" i="4"/>
  <c r="K182" i="4" s="1"/>
  <c r="G587" i="4"/>
  <c r="G327" i="4"/>
  <c r="I153" i="4" s="1"/>
  <c r="L650" i="4"/>
  <c r="L575" i="4"/>
  <c r="AD712" i="4"/>
  <c r="AC712" i="4"/>
  <c r="AB712" i="4"/>
  <c r="T712" i="4"/>
  <c r="AA712" i="4"/>
  <c r="P712" i="4"/>
  <c r="X712" i="4"/>
  <c r="Y712" i="4"/>
  <c r="L712" i="4"/>
  <c r="S712" i="4"/>
  <c r="K712" i="4"/>
  <c r="I712" i="4"/>
  <c r="R712" i="4"/>
  <c r="J712" i="4"/>
  <c r="Z712" i="4"/>
  <c r="U712" i="4"/>
  <c r="Q712" i="4"/>
  <c r="O712" i="4"/>
  <c r="V712" i="4"/>
  <c r="N712" i="4"/>
  <c r="W712" i="4"/>
  <c r="M712" i="4"/>
  <c r="G454" i="4"/>
  <c r="K166" i="4" s="1"/>
  <c r="AD626" i="4"/>
  <c r="AC626" i="4"/>
  <c r="AB626" i="4"/>
  <c r="S626" i="4"/>
  <c r="Y626" i="4"/>
  <c r="I626" i="4"/>
  <c r="V626" i="4"/>
  <c r="J626" i="4"/>
  <c r="AA626" i="4"/>
  <c r="Z626" i="4"/>
  <c r="R626" i="4"/>
  <c r="X626" i="4"/>
  <c r="Q626" i="4"/>
  <c r="W626" i="4"/>
  <c r="P626" i="4"/>
  <c r="K626" i="4"/>
  <c r="O626" i="4"/>
  <c r="M626" i="4"/>
  <c r="T626" i="4"/>
  <c r="N626" i="4"/>
  <c r="U626" i="4"/>
  <c r="L626" i="4"/>
  <c r="C210" i="4"/>
  <c r="C211" i="4"/>
  <c r="AD630" i="4"/>
  <c r="AC630" i="4"/>
  <c r="AB630" i="4"/>
  <c r="X630" i="4"/>
  <c r="Y630" i="4"/>
  <c r="Z630" i="4"/>
  <c r="P630" i="4"/>
  <c r="O630" i="4"/>
  <c r="V630" i="4"/>
  <c r="J630" i="4"/>
  <c r="W630" i="4"/>
  <c r="T630" i="4"/>
  <c r="R630" i="4"/>
  <c r="Q630" i="4"/>
  <c r="N630" i="4"/>
  <c r="AA630" i="4"/>
  <c r="I630" i="4"/>
  <c r="K630" i="4"/>
  <c r="U630" i="4"/>
  <c r="M630" i="4"/>
  <c r="S630" i="4"/>
  <c r="L630" i="4"/>
  <c r="S650" i="4"/>
  <c r="S575" i="4"/>
  <c r="G583" i="4"/>
  <c r="AC615" i="4"/>
  <c r="AD615" i="4"/>
  <c r="AB615" i="4"/>
  <c r="I615" i="4"/>
  <c r="K615" i="4"/>
  <c r="O615" i="4"/>
  <c r="J615" i="4"/>
  <c r="Y615" i="4"/>
  <c r="X615" i="4"/>
  <c r="T615" i="4"/>
  <c r="W615" i="4"/>
  <c r="S615" i="4"/>
  <c r="Q615" i="4"/>
  <c r="V615" i="4"/>
  <c r="U615" i="4"/>
  <c r="R615" i="4"/>
  <c r="AA615" i="4"/>
  <c r="P615" i="4"/>
  <c r="M615" i="4"/>
  <c r="L615" i="4"/>
  <c r="N615" i="4"/>
  <c r="Z615" i="4"/>
  <c r="G665" i="4"/>
  <c r="J211" i="4"/>
  <c r="G662" i="4"/>
  <c r="AD717" i="4"/>
  <c r="AC717" i="4"/>
  <c r="AB717" i="4"/>
  <c r="S717" i="4"/>
  <c r="Z717" i="4"/>
  <c r="K717" i="4"/>
  <c r="Y717" i="4"/>
  <c r="P717" i="4"/>
  <c r="O717" i="4"/>
  <c r="I717" i="4"/>
  <c r="AA717" i="4"/>
  <c r="W717" i="4"/>
  <c r="L717" i="4"/>
  <c r="T717" i="4"/>
  <c r="J717" i="4"/>
  <c r="X717" i="4"/>
  <c r="Q717" i="4"/>
  <c r="M717" i="4"/>
  <c r="R717" i="4"/>
  <c r="N717" i="4"/>
  <c r="U717" i="4"/>
  <c r="V717" i="4"/>
  <c r="AD635" i="4"/>
  <c r="AC635" i="4"/>
  <c r="AB635" i="4"/>
  <c r="R635" i="4"/>
  <c r="J635" i="4"/>
  <c r="K635" i="4"/>
  <c r="X635" i="4"/>
  <c r="Z635" i="4"/>
  <c r="V635" i="4"/>
  <c r="S635" i="4"/>
  <c r="I635" i="4"/>
  <c r="O635" i="4"/>
  <c r="Q635" i="4"/>
  <c r="AA635" i="4"/>
  <c r="W635" i="4"/>
  <c r="L635" i="4"/>
  <c r="Y635" i="4"/>
  <c r="N635" i="4"/>
  <c r="T635" i="4"/>
  <c r="M635" i="4"/>
  <c r="P635" i="4"/>
  <c r="U635" i="4"/>
  <c r="AD631" i="4"/>
  <c r="AC631" i="4"/>
  <c r="AB631" i="4"/>
  <c r="Q631" i="4"/>
  <c r="R631" i="4"/>
  <c r="K631" i="4"/>
  <c r="AA631" i="4"/>
  <c r="O631" i="4"/>
  <c r="S631" i="4"/>
  <c r="W631" i="4"/>
  <c r="L631" i="4"/>
  <c r="V631" i="4"/>
  <c r="X631" i="4"/>
  <c r="Y631" i="4"/>
  <c r="P631" i="4"/>
  <c r="I631" i="4"/>
  <c r="M631" i="4"/>
  <c r="J631" i="4"/>
  <c r="N631" i="4"/>
  <c r="U631" i="4"/>
  <c r="T631" i="4"/>
  <c r="Z631" i="4"/>
  <c r="AC688" i="4"/>
  <c r="AD688" i="4"/>
  <c r="AB688" i="4"/>
  <c r="P688" i="4"/>
  <c r="X688" i="4"/>
  <c r="Z688" i="4"/>
  <c r="Q688" i="4"/>
  <c r="T688" i="4"/>
  <c r="R688" i="4"/>
  <c r="Y688" i="4"/>
  <c r="S688" i="4"/>
  <c r="J688" i="4"/>
  <c r="W688" i="4"/>
  <c r="I688" i="4"/>
  <c r="V688" i="4"/>
  <c r="AA688" i="4"/>
  <c r="N688" i="4"/>
  <c r="L688" i="4"/>
  <c r="M688" i="4"/>
  <c r="K688" i="4"/>
  <c r="U688" i="4"/>
  <c r="O688" i="4"/>
  <c r="AD697" i="4"/>
  <c r="AC697" i="4"/>
  <c r="AB697" i="4"/>
  <c r="J697" i="4"/>
  <c r="I697" i="4"/>
  <c r="R697" i="4"/>
  <c r="L697" i="4"/>
  <c r="Q697" i="4"/>
  <c r="P697" i="4"/>
  <c r="N697" i="4"/>
  <c r="S697" i="4"/>
  <c r="AA697" i="4"/>
  <c r="Y697" i="4"/>
  <c r="W697" i="4"/>
  <c r="T697" i="4"/>
  <c r="V697" i="4"/>
  <c r="O697" i="4"/>
  <c r="K697" i="4"/>
  <c r="X697" i="4"/>
  <c r="Z697" i="4"/>
  <c r="U697" i="4"/>
  <c r="M697" i="4"/>
  <c r="G582" i="4"/>
  <c r="AD638" i="4"/>
  <c r="AC638" i="4"/>
  <c r="AB638" i="4"/>
  <c r="Z638" i="4"/>
  <c r="I638" i="4"/>
  <c r="K638" i="4"/>
  <c r="N638" i="4"/>
  <c r="T638" i="4"/>
  <c r="R638" i="4"/>
  <c r="Q638" i="4"/>
  <c r="J638" i="4"/>
  <c r="Y638" i="4"/>
  <c r="L638" i="4"/>
  <c r="X638" i="4"/>
  <c r="AA638" i="4"/>
  <c r="S638" i="4"/>
  <c r="W638" i="4"/>
  <c r="V638" i="4"/>
  <c r="O638" i="4"/>
  <c r="M638" i="4"/>
  <c r="P638" i="4"/>
  <c r="U638" i="4"/>
  <c r="AD643" i="4"/>
  <c r="AC643" i="4"/>
  <c r="AB643" i="4"/>
  <c r="Y643" i="4"/>
  <c r="Q643" i="4"/>
  <c r="P643" i="4"/>
  <c r="R643" i="4"/>
  <c r="I643" i="4"/>
  <c r="X643" i="4"/>
  <c r="AA643" i="4"/>
  <c r="J643" i="4"/>
  <c r="Z643" i="4"/>
  <c r="T643" i="4"/>
  <c r="K643" i="4"/>
  <c r="U643" i="4"/>
  <c r="V643" i="4"/>
  <c r="L643" i="4"/>
  <c r="O643" i="4"/>
  <c r="M643" i="4"/>
  <c r="N643" i="4"/>
  <c r="S643" i="4"/>
  <c r="W643" i="4"/>
  <c r="G459" i="4"/>
  <c r="K171" i="4" s="1"/>
  <c r="G335" i="4"/>
  <c r="I161" i="4" s="1"/>
  <c r="AC629" i="4"/>
  <c r="AD629" i="4"/>
  <c r="AB629" i="4"/>
  <c r="K629" i="4"/>
  <c r="Y629" i="4"/>
  <c r="S629" i="4"/>
  <c r="I629" i="4"/>
  <c r="Z629" i="4"/>
  <c r="P629" i="4"/>
  <c r="AA629" i="4"/>
  <c r="Q629" i="4"/>
  <c r="R629" i="4"/>
  <c r="L629" i="4"/>
  <c r="T629" i="4"/>
  <c r="J629" i="4"/>
  <c r="X629" i="4"/>
  <c r="O629" i="4"/>
  <c r="N629" i="4"/>
  <c r="W629" i="4"/>
  <c r="U629" i="4"/>
  <c r="M629" i="4"/>
  <c r="V629" i="4"/>
  <c r="G678" i="4"/>
  <c r="G674" i="4"/>
  <c r="G658" i="4"/>
  <c r="G578" i="4"/>
  <c r="G403" i="4"/>
  <c r="I187" i="4" s="1"/>
  <c r="G529" i="4"/>
  <c r="K199" i="4" s="1"/>
  <c r="G655" i="4"/>
  <c r="G433" i="4"/>
  <c r="K145" i="4" s="1"/>
  <c r="AD637" i="4"/>
  <c r="AC637" i="4"/>
  <c r="AB637" i="4"/>
  <c r="R637" i="4"/>
  <c r="I637" i="4"/>
  <c r="Y637" i="4"/>
  <c r="Q637" i="4"/>
  <c r="V637" i="4"/>
  <c r="N637" i="4"/>
  <c r="J637" i="4"/>
  <c r="P637" i="4"/>
  <c r="S637" i="4"/>
  <c r="X637" i="4"/>
  <c r="O637" i="4"/>
  <c r="W637" i="4"/>
  <c r="AA637" i="4"/>
  <c r="T637" i="4"/>
  <c r="Z637" i="4"/>
  <c r="L637" i="4"/>
  <c r="K637" i="4"/>
  <c r="U637" i="4"/>
  <c r="M637" i="4"/>
  <c r="G340" i="4"/>
  <c r="I166" i="4" s="1"/>
  <c r="G519" i="4"/>
  <c r="K189" i="4" s="1"/>
  <c r="AC708" i="4"/>
  <c r="AD708" i="4"/>
  <c r="AB708" i="4"/>
  <c r="R708" i="4"/>
  <c r="AA708" i="4"/>
  <c r="Q708" i="4"/>
  <c r="P708" i="4"/>
  <c r="T708" i="4"/>
  <c r="O708" i="4"/>
  <c r="N708" i="4"/>
  <c r="X708" i="4"/>
  <c r="L708" i="4"/>
  <c r="S708" i="4"/>
  <c r="K708" i="4"/>
  <c r="Y708" i="4"/>
  <c r="M708" i="4"/>
  <c r="I708" i="4"/>
  <c r="U708" i="4"/>
  <c r="V708" i="4"/>
  <c r="J708" i="4"/>
  <c r="W708" i="4"/>
  <c r="Z708" i="4"/>
  <c r="G503" i="4"/>
  <c r="K173" i="4" s="1"/>
  <c r="I127" i="4" s="1"/>
  <c r="K650" i="4"/>
  <c r="K575" i="4"/>
  <c r="AD706" i="4"/>
  <c r="AC706" i="4"/>
  <c r="AB706" i="4"/>
  <c r="Y706" i="4"/>
  <c r="Q706" i="4"/>
  <c r="X706" i="4"/>
  <c r="P706" i="4"/>
  <c r="R706" i="4"/>
  <c r="O706" i="4"/>
  <c r="S706" i="4"/>
  <c r="I706" i="4"/>
  <c r="K706" i="4"/>
  <c r="W706" i="4"/>
  <c r="J706" i="4"/>
  <c r="AA706" i="4"/>
  <c r="N706" i="4"/>
  <c r="M706" i="4"/>
  <c r="Z706" i="4"/>
  <c r="L706" i="4"/>
  <c r="V706" i="4"/>
  <c r="T706" i="4"/>
  <c r="U706" i="4"/>
  <c r="AD709" i="4"/>
  <c r="AC709" i="4"/>
  <c r="AB709" i="4"/>
  <c r="AA709" i="4"/>
  <c r="Y709" i="4"/>
  <c r="L709" i="4"/>
  <c r="V709" i="4"/>
  <c r="Z709" i="4"/>
  <c r="I709" i="4"/>
  <c r="R709" i="4"/>
  <c r="K709" i="4"/>
  <c r="Q709" i="4"/>
  <c r="S709" i="4"/>
  <c r="X709" i="4"/>
  <c r="P709" i="4"/>
  <c r="O709" i="4"/>
  <c r="J709" i="4"/>
  <c r="M709" i="4"/>
  <c r="N709" i="4"/>
  <c r="W709" i="4"/>
  <c r="T709" i="4"/>
  <c r="U709" i="4"/>
  <c r="G659" i="4"/>
  <c r="G507" i="4"/>
  <c r="K177" i="4" s="1"/>
  <c r="G516" i="4"/>
  <c r="K186" i="4" s="1"/>
  <c r="AD700" i="4"/>
  <c r="AC700" i="4"/>
  <c r="AB700" i="4"/>
  <c r="R700" i="4"/>
  <c r="Y700" i="4"/>
  <c r="I700" i="4"/>
  <c r="Z700" i="4"/>
  <c r="J700" i="4"/>
  <c r="Q700" i="4"/>
  <c r="O700" i="4"/>
  <c r="S700" i="4"/>
  <c r="K700" i="4"/>
  <c r="AA700" i="4"/>
  <c r="P700" i="4"/>
  <c r="W700" i="4"/>
  <c r="L700" i="4"/>
  <c r="X700" i="4"/>
  <c r="N700" i="4"/>
  <c r="U700" i="4"/>
  <c r="T700" i="4"/>
  <c r="V700" i="4"/>
  <c r="M700" i="4"/>
  <c r="G681" i="4"/>
  <c r="G522" i="4"/>
  <c r="K192" i="4" s="1"/>
  <c r="G597" i="4"/>
  <c r="AC633" i="4"/>
  <c r="AD633" i="4"/>
  <c r="AB633" i="4"/>
  <c r="Z633" i="4"/>
  <c r="R633" i="4"/>
  <c r="I633" i="4"/>
  <c r="K633" i="4"/>
  <c r="Y633" i="4"/>
  <c r="L633" i="4"/>
  <c r="J633" i="4"/>
  <c r="X633" i="4"/>
  <c r="AA633" i="4"/>
  <c r="Q633" i="4"/>
  <c r="P633" i="4"/>
  <c r="W633" i="4"/>
  <c r="S633" i="4"/>
  <c r="T633" i="4"/>
  <c r="O633" i="4"/>
  <c r="M633" i="4"/>
  <c r="V633" i="4"/>
  <c r="U633" i="4"/>
  <c r="N633" i="4"/>
  <c r="G456" i="4"/>
  <c r="K168" i="4" s="1"/>
  <c r="G593" i="4"/>
  <c r="M209" i="4" l="1"/>
  <c r="M208" i="4"/>
  <c r="H96" i="2" s="1"/>
  <c r="N208" i="4"/>
  <c r="I96" i="2" s="1"/>
  <c r="N209" i="4"/>
  <c r="M211" i="4"/>
  <c r="I121" i="4"/>
  <c r="P121" i="4"/>
  <c r="K114" i="4"/>
  <c r="K116" i="4" s="1"/>
  <c r="L114" i="4"/>
  <c r="N211" i="4"/>
  <c r="O209" i="4"/>
  <c r="P209" i="4" s="1"/>
  <c r="N91" i="4"/>
  <c r="N96" i="4" s="1"/>
  <c r="N207" i="4"/>
  <c r="I95" i="2" s="1"/>
  <c r="N210" i="4"/>
  <c r="O210" i="4" s="1"/>
  <c r="P210" i="4" s="1"/>
  <c r="D174" i="4"/>
  <c r="J213" i="4" s="1"/>
  <c r="M207" i="4"/>
  <c r="H95" i="2" s="1"/>
  <c r="E97" i="2"/>
  <c r="I97" i="2"/>
  <c r="E98" i="2"/>
  <c r="D97" i="2"/>
  <c r="F97" i="2"/>
  <c r="H97" i="2"/>
  <c r="K212" i="4"/>
  <c r="F98" i="2" s="1"/>
  <c r="G701" i="4"/>
  <c r="R185" i="4" s="1"/>
  <c r="G643" i="4"/>
  <c r="R169" i="4" s="1"/>
  <c r="L210" i="4" s="1"/>
  <c r="G697" i="4"/>
  <c r="G625" i="4"/>
  <c r="R151" i="4" s="1"/>
  <c r="G711" i="4"/>
  <c r="R195" i="4" s="1"/>
  <c r="G621" i="4"/>
  <c r="R147" i="4" s="1"/>
  <c r="G710" i="4"/>
  <c r="R194" i="4" s="1"/>
  <c r="G639" i="4"/>
  <c r="R165" i="4" s="1"/>
  <c r="G618" i="4"/>
  <c r="R144" i="4" s="1"/>
  <c r="N212" i="4"/>
  <c r="I98" i="2" s="1"/>
  <c r="G691" i="4"/>
  <c r="R175" i="4" s="1"/>
  <c r="G720" i="4"/>
  <c r="G719" i="4"/>
  <c r="R203" i="4" s="1"/>
  <c r="G693" i="4"/>
  <c r="R177" i="4" s="1"/>
  <c r="K213" i="4"/>
  <c r="G708" i="4"/>
  <c r="R192" i="4" s="1"/>
  <c r="G629" i="4"/>
  <c r="R155" i="4" s="1"/>
  <c r="G638" i="4"/>
  <c r="R164" i="4" s="1"/>
  <c r="G631" i="4"/>
  <c r="R157" i="4" s="1"/>
  <c r="G626" i="4"/>
  <c r="R152" i="4" s="1"/>
  <c r="G624" i="4"/>
  <c r="R150" i="4" s="1"/>
  <c r="G642" i="4"/>
  <c r="R168" i="4" s="1"/>
  <c r="N131" i="4"/>
  <c r="G699" i="4"/>
  <c r="R183" i="4" s="1"/>
  <c r="G640" i="4"/>
  <c r="R166" i="4" s="1"/>
  <c r="G641" i="4"/>
  <c r="R167" i="4" s="1"/>
  <c r="G709" i="4"/>
  <c r="R193" i="4" s="1"/>
  <c r="G615" i="4"/>
  <c r="R141" i="4" s="1"/>
  <c r="L209" i="4" s="1"/>
  <c r="G712" i="4"/>
  <c r="R196" i="4" s="1"/>
  <c r="G695" i="4"/>
  <c r="R179" i="4" s="1"/>
  <c r="G645" i="4"/>
  <c r="R171" i="4" s="1"/>
  <c r="G627" i="4"/>
  <c r="R153" i="4" s="1"/>
  <c r="G613" i="4"/>
  <c r="R139" i="4" s="1"/>
  <c r="L207" i="4" s="1"/>
  <c r="G95" i="2" s="1"/>
  <c r="G628" i="4"/>
  <c r="R154" i="4" s="1"/>
  <c r="G704" i="4"/>
  <c r="R188" i="4" s="1"/>
  <c r="D215" i="4"/>
  <c r="G632" i="4"/>
  <c r="R158" i="4" s="1"/>
  <c r="G705" i="4"/>
  <c r="R189" i="4" s="1"/>
  <c r="M91" i="4"/>
  <c r="I98" i="4"/>
  <c r="L91" i="4"/>
  <c r="K91" i="4"/>
  <c r="G633" i="4"/>
  <c r="R159" i="4" s="1"/>
  <c r="L126" i="4"/>
  <c r="K126" i="4"/>
  <c r="I133" i="4"/>
  <c r="M126" i="4"/>
  <c r="G717" i="4"/>
  <c r="R201" i="4" s="1"/>
  <c r="G616" i="4"/>
  <c r="R142" i="4" s="1"/>
  <c r="G702" i="4"/>
  <c r="R186" i="4" s="1"/>
  <c r="G703" i="4"/>
  <c r="R187" i="4" s="1"/>
  <c r="G698" i="4"/>
  <c r="R182" i="4" s="1"/>
  <c r="G696" i="4"/>
  <c r="R180" i="4" s="1"/>
  <c r="I212" i="4"/>
  <c r="D98" i="2" s="1"/>
  <c r="M213" i="4"/>
  <c r="G635" i="4"/>
  <c r="R161" i="4" s="1"/>
  <c r="G694" i="4"/>
  <c r="R178" i="4" s="1"/>
  <c r="G622" i="4"/>
  <c r="R148" i="4" s="1"/>
  <c r="G619" i="4"/>
  <c r="R145" i="4" s="1"/>
  <c r="M212" i="4"/>
  <c r="H98" i="2" s="1"/>
  <c r="R204" i="4"/>
  <c r="N213" i="4"/>
  <c r="G623" i="4"/>
  <c r="R149" i="4" s="1"/>
  <c r="I110" i="4"/>
  <c r="L103" i="4"/>
  <c r="K103" i="4"/>
  <c r="M103" i="4"/>
  <c r="P133" i="4"/>
  <c r="M118" i="4"/>
  <c r="G637" i="4"/>
  <c r="R163" i="4" s="1"/>
  <c r="G688" i="4"/>
  <c r="R172" i="4" s="1"/>
  <c r="L211" i="4" s="1"/>
  <c r="G97" i="2" s="1"/>
  <c r="G713" i="4"/>
  <c r="R197" i="4" s="1"/>
  <c r="G707" i="4"/>
  <c r="R191" i="4" s="1"/>
  <c r="G634" i="4"/>
  <c r="R160" i="4" s="1"/>
  <c r="G716" i="4"/>
  <c r="R200" i="4" s="1"/>
  <c r="G644" i="4"/>
  <c r="R170" i="4" s="1"/>
  <c r="G636" i="4"/>
  <c r="R162" i="4" s="1"/>
  <c r="C213" i="4"/>
  <c r="P98" i="4"/>
  <c r="O208" i="4"/>
  <c r="G706" i="4"/>
  <c r="G630" i="4"/>
  <c r="R156" i="4" s="1"/>
  <c r="G617" i="4"/>
  <c r="R143" i="4" s="1"/>
  <c r="G614" i="4"/>
  <c r="R140" i="4" s="1"/>
  <c r="L208" i="4" s="1"/>
  <c r="G96" i="2" s="1"/>
  <c r="G715" i="4"/>
  <c r="R199" i="4" s="1"/>
  <c r="G718" i="4"/>
  <c r="R202" i="4" s="1"/>
  <c r="G714" i="4"/>
  <c r="R198" i="4" s="1"/>
  <c r="O211" i="4"/>
  <c r="P211" i="4" s="1"/>
  <c r="K97" i="2" s="1"/>
  <c r="G690" i="4"/>
  <c r="R174" i="4" s="1"/>
  <c r="G620" i="4"/>
  <c r="R146" i="4" s="1"/>
  <c r="N108" i="4"/>
  <c r="P110" i="4"/>
  <c r="G700" i="4"/>
  <c r="R184" i="4" s="1"/>
  <c r="G692" i="4"/>
  <c r="R176" i="4" s="1"/>
  <c r="G689" i="4"/>
  <c r="R173" i="4" s="1"/>
  <c r="L212" i="4" s="1"/>
  <c r="G98" i="2" s="1"/>
  <c r="R190" i="4"/>
  <c r="R181" i="4"/>
  <c r="I213" i="4" l="1"/>
  <c r="D175" i="4"/>
  <c r="N214" i="4" s="1"/>
  <c r="L213" i="4"/>
  <c r="J114" i="4"/>
  <c r="J113" i="4" s="1"/>
  <c r="K113" i="4" s="1"/>
  <c r="L113" i="4" s="1"/>
  <c r="M113" i="4" s="1"/>
  <c r="O207" i="4"/>
  <c r="P207" i="4" s="1"/>
  <c r="K95" i="2" s="1"/>
  <c r="N113" i="4"/>
  <c r="O113" i="4" s="1"/>
  <c r="L117" i="4"/>
  <c r="P208" i="4"/>
  <c r="K96" i="2" s="1"/>
  <c r="J96" i="2"/>
  <c r="J103" i="4"/>
  <c r="J104" i="4" s="1"/>
  <c r="J97" i="2"/>
  <c r="J126" i="4"/>
  <c r="J127" i="4" s="1"/>
  <c r="O213" i="4"/>
  <c r="P213" i="4" s="1"/>
  <c r="L94" i="4"/>
  <c r="C214" i="4"/>
  <c r="O212" i="4"/>
  <c r="K128" i="4"/>
  <c r="I214" i="4"/>
  <c r="L129" i="4"/>
  <c r="M95" i="4"/>
  <c r="J214" i="4"/>
  <c r="M107" i="4"/>
  <c r="K214" i="4"/>
  <c r="L214" i="4"/>
  <c r="L106" i="4"/>
  <c r="D216" i="4"/>
  <c r="D176" i="4"/>
  <c r="D177" i="4" s="1"/>
  <c r="K105" i="4"/>
  <c r="M214" i="4"/>
  <c r="O214" i="4" s="1"/>
  <c r="P214" i="4" s="1"/>
  <c r="J91" i="4"/>
  <c r="M130" i="4"/>
  <c r="K93" i="4"/>
  <c r="J115" i="4" l="1"/>
  <c r="N215" i="4"/>
  <c r="O215" i="4" s="1"/>
  <c r="P215" i="4" s="1"/>
  <c r="J95" i="2"/>
  <c r="J102" i="4"/>
  <c r="K102" i="4" s="1"/>
  <c r="L102" i="4" s="1"/>
  <c r="M102" i="4" s="1"/>
  <c r="N125" i="4"/>
  <c r="O125" i="4" s="1"/>
  <c r="N102" i="4"/>
  <c r="O102" i="4" s="1"/>
  <c r="M215" i="4"/>
  <c r="K215" i="4"/>
  <c r="P212" i="4"/>
  <c r="K98" i="2" s="1"/>
  <c r="J98" i="2"/>
  <c r="J125" i="4"/>
  <c r="K125" i="4" s="1"/>
  <c r="L125" i="4" s="1"/>
  <c r="M125" i="4" s="1"/>
  <c r="L215" i="4"/>
  <c r="J90" i="4"/>
  <c r="K90" i="4" s="1"/>
  <c r="L90" i="4" s="1"/>
  <c r="M90" i="4" s="1"/>
  <c r="J92" i="4"/>
  <c r="C215" i="4"/>
  <c r="J215" i="4"/>
  <c r="D217" i="4"/>
  <c r="L216" i="4"/>
  <c r="K216" i="4"/>
  <c r="J216" i="4"/>
  <c r="I216" i="4"/>
  <c r="C216" i="4"/>
  <c r="N216" i="4"/>
  <c r="M216" i="4"/>
  <c r="N90" i="4"/>
  <c r="O90" i="4" s="1"/>
  <c r="I215" i="4"/>
  <c r="C217" i="4" l="1"/>
  <c r="N217" i="4"/>
  <c r="M217" i="4"/>
  <c r="D218" i="4"/>
  <c r="L217" i="4"/>
  <c r="K217" i="4"/>
  <c r="J217" i="4"/>
  <c r="I217" i="4"/>
  <c r="O216" i="4"/>
  <c r="P216" i="4" s="1"/>
  <c r="D219" i="4" l="1"/>
  <c r="L218" i="4"/>
  <c r="K218" i="4"/>
  <c r="J218" i="4"/>
  <c r="I218" i="4"/>
  <c r="C218" i="4"/>
  <c r="N218" i="4"/>
  <c r="M218" i="4"/>
  <c r="O217" i="4"/>
  <c r="P217" i="4" s="1"/>
  <c r="O218" i="4" l="1"/>
  <c r="P218" i="4" s="1"/>
  <c r="C219" i="4"/>
  <c r="N219" i="4"/>
  <c r="M219" i="4"/>
  <c r="D220" i="4"/>
  <c r="L219" i="4"/>
  <c r="K219" i="4"/>
  <c r="J219" i="4"/>
  <c r="I219" i="4"/>
  <c r="D221" i="4" l="1"/>
  <c r="L220" i="4"/>
  <c r="K220" i="4"/>
  <c r="J220" i="4"/>
  <c r="I220" i="4"/>
  <c r="C220" i="4"/>
  <c r="N220" i="4"/>
  <c r="M220" i="4"/>
  <c r="O219" i="4"/>
  <c r="P219" i="4" s="1"/>
  <c r="O220" i="4" l="1"/>
  <c r="P220" i="4" s="1"/>
  <c r="C221" i="4"/>
  <c r="N221" i="4"/>
  <c r="M221" i="4"/>
  <c r="D222" i="4"/>
  <c r="L221" i="4"/>
  <c r="K221" i="4"/>
  <c r="J221" i="4"/>
  <c r="I221" i="4"/>
  <c r="D223" i="4" l="1"/>
  <c r="L222" i="4"/>
  <c r="K222" i="4"/>
  <c r="J222" i="4"/>
  <c r="I222" i="4"/>
  <c r="C222" i="4"/>
  <c r="N222" i="4"/>
  <c r="M222" i="4"/>
  <c r="O221" i="4"/>
  <c r="P221" i="4" s="1"/>
  <c r="O222" i="4" l="1"/>
  <c r="P222" i="4" s="1"/>
  <c r="C223" i="4"/>
  <c r="N223" i="4"/>
  <c r="M223" i="4"/>
  <c r="D224" i="4"/>
  <c r="L223" i="4"/>
  <c r="K223" i="4"/>
  <c r="J223" i="4"/>
  <c r="I223" i="4"/>
  <c r="D225" i="4" l="1"/>
  <c r="L224" i="4"/>
  <c r="K224" i="4"/>
  <c r="J224" i="4"/>
  <c r="I224" i="4"/>
  <c r="C224" i="4"/>
  <c r="N224" i="4"/>
  <c r="M224" i="4"/>
  <c r="O223" i="4"/>
  <c r="P223" i="4" s="1"/>
  <c r="O224" i="4" l="1"/>
  <c r="P224" i="4" s="1"/>
  <c r="C225" i="4"/>
  <c r="N225" i="4"/>
  <c r="M225" i="4"/>
  <c r="D226" i="4"/>
  <c r="L225" i="4"/>
  <c r="K225" i="4"/>
  <c r="J225" i="4"/>
  <c r="I225" i="4"/>
  <c r="D227" i="4" l="1"/>
  <c r="L226" i="4"/>
  <c r="K226" i="4"/>
  <c r="J226" i="4"/>
  <c r="I226" i="4"/>
  <c r="C226" i="4"/>
  <c r="N226" i="4"/>
  <c r="M226" i="4"/>
  <c r="O225" i="4"/>
  <c r="P225" i="4" s="1"/>
  <c r="O226" i="4" l="1"/>
  <c r="P226" i="4" s="1"/>
  <c r="C227" i="4"/>
  <c r="N227" i="4"/>
  <c r="M227" i="4"/>
  <c r="D228" i="4"/>
  <c r="L227" i="4"/>
  <c r="K227" i="4"/>
  <c r="J227" i="4"/>
  <c r="I227" i="4"/>
  <c r="D229" i="4" l="1"/>
  <c r="L228" i="4"/>
  <c r="K228" i="4"/>
  <c r="J228" i="4"/>
  <c r="I228" i="4"/>
  <c r="C228" i="4"/>
  <c r="N228" i="4"/>
  <c r="M228" i="4"/>
  <c r="O227" i="4"/>
  <c r="P227" i="4" s="1"/>
  <c r="O228" i="4" l="1"/>
  <c r="P228" i="4" s="1"/>
  <c r="C229" i="4"/>
  <c r="N229" i="4"/>
  <c r="M229" i="4"/>
  <c r="D230" i="4"/>
  <c r="L229" i="4"/>
  <c r="K229" i="4"/>
  <c r="J229" i="4"/>
  <c r="I229" i="4"/>
  <c r="D231" i="4" l="1"/>
  <c r="L230" i="4"/>
  <c r="K230" i="4"/>
  <c r="J230" i="4"/>
  <c r="I230" i="4"/>
  <c r="C230" i="4"/>
  <c r="N230" i="4"/>
  <c r="M230" i="4"/>
  <c r="O229" i="4"/>
  <c r="P229" i="4" s="1"/>
  <c r="O230" i="4" l="1"/>
  <c r="P230" i="4" s="1"/>
  <c r="C231" i="4"/>
  <c r="N231" i="4"/>
  <c r="M231" i="4"/>
  <c r="D232" i="4"/>
  <c r="L231" i="4"/>
  <c r="K231" i="4"/>
  <c r="J231" i="4"/>
  <c r="I231" i="4"/>
  <c r="D233" i="4" l="1"/>
  <c r="L232" i="4"/>
  <c r="K232" i="4"/>
  <c r="J232" i="4"/>
  <c r="I232" i="4"/>
  <c r="C232" i="4"/>
  <c r="N232" i="4"/>
  <c r="M232" i="4"/>
  <c r="O231" i="4"/>
  <c r="P231" i="4" s="1"/>
  <c r="O232" i="4" l="1"/>
  <c r="P232" i="4" s="1"/>
  <c r="C233" i="4"/>
  <c r="N233" i="4"/>
  <c r="M233" i="4"/>
  <c r="D234" i="4"/>
  <c r="L233" i="4"/>
  <c r="K233" i="4"/>
  <c r="J233" i="4"/>
  <c r="I233" i="4"/>
  <c r="D235" i="4" l="1"/>
  <c r="L234" i="4"/>
  <c r="K234" i="4"/>
  <c r="J234" i="4"/>
  <c r="I234" i="4"/>
  <c r="C234" i="4"/>
  <c r="N234" i="4"/>
  <c r="M234" i="4"/>
  <c r="O233" i="4"/>
  <c r="P233" i="4" s="1"/>
  <c r="O234" i="4" l="1"/>
  <c r="P234" i="4" s="1"/>
  <c r="C235" i="4"/>
  <c r="N235" i="4"/>
  <c r="M235" i="4"/>
  <c r="D236" i="4"/>
  <c r="L235" i="4"/>
  <c r="K235" i="4"/>
  <c r="J235" i="4"/>
  <c r="I235" i="4"/>
  <c r="O235" i="4" l="1"/>
  <c r="P235" i="4" s="1"/>
  <c r="D237" i="4"/>
  <c r="L236" i="4"/>
  <c r="K236" i="4"/>
  <c r="J236" i="4"/>
  <c r="I236" i="4"/>
  <c r="C236" i="4"/>
  <c r="N236" i="4"/>
  <c r="M236" i="4"/>
  <c r="O236" i="4" l="1"/>
  <c r="P236" i="4" s="1"/>
  <c r="C237" i="4"/>
  <c r="N237" i="4"/>
  <c r="M237" i="4"/>
  <c r="D238" i="4"/>
  <c r="L237" i="4"/>
  <c r="K237" i="4"/>
  <c r="J237" i="4"/>
  <c r="I237" i="4"/>
  <c r="D239" i="4" l="1"/>
  <c r="L238" i="4"/>
  <c r="K238" i="4"/>
  <c r="J238" i="4"/>
  <c r="I238" i="4"/>
  <c r="C238" i="4"/>
  <c r="N238" i="4"/>
  <c r="M238" i="4"/>
  <c r="O237" i="4"/>
  <c r="P237" i="4" s="1"/>
  <c r="O238" i="4" l="1"/>
  <c r="P238" i="4" s="1"/>
  <c r="C239" i="4"/>
  <c r="N239" i="4"/>
  <c r="M239" i="4"/>
  <c r="D240" i="4"/>
  <c r="L239" i="4"/>
  <c r="K239" i="4"/>
  <c r="J239" i="4"/>
  <c r="I239" i="4"/>
  <c r="O239" i="4" l="1"/>
  <c r="P239" i="4" s="1"/>
  <c r="D241" i="4"/>
  <c r="L240" i="4"/>
  <c r="K240" i="4"/>
  <c r="J240" i="4"/>
  <c r="I240" i="4"/>
  <c r="C240" i="4"/>
  <c r="N240" i="4"/>
  <c r="M240" i="4"/>
  <c r="O240" i="4" l="1"/>
  <c r="P240" i="4" s="1"/>
  <c r="C241" i="4"/>
  <c r="N241" i="4"/>
  <c r="M241" i="4"/>
  <c r="D242" i="4"/>
  <c r="L241" i="4"/>
  <c r="K241" i="4"/>
  <c r="J241" i="4"/>
  <c r="I241" i="4"/>
  <c r="O241" i="4" l="1"/>
  <c r="P241" i="4" s="1"/>
  <c r="D243" i="4"/>
  <c r="L242" i="4"/>
  <c r="K242" i="4"/>
  <c r="J242" i="4"/>
  <c r="I242" i="4"/>
  <c r="C242" i="4"/>
  <c r="N242" i="4"/>
  <c r="M242" i="4"/>
  <c r="O242" i="4" l="1"/>
  <c r="P242" i="4" s="1"/>
  <c r="C243" i="4"/>
  <c r="N243" i="4"/>
  <c r="M243" i="4"/>
  <c r="D244" i="4"/>
  <c r="L243" i="4"/>
  <c r="K243" i="4"/>
  <c r="J243" i="4"/>
  <c r="I243" i="4"/>
  <c r="O243" i="4" l="1"/>
  <c r="P243" i="4" s="1"/>
  <c r="D245" i="4"/>
  <c r="L244" i="4"/>
  <c r="K244" i="4"/>
  <c r="J244" i="4"/>
  <c r="I244" i="4"/>
  <c r="C244" i="4"/>
  <c r="N244" i="4"/>
  <c r="M244" i="4"/>
  <c r="O244" i="4" l="1"/>
  <c r="P244" i="4" s="1"/>
  <c r="C245" i="4"/>
  <c r="N245" i="4"/>
  <c r="M245" i="4"/>
  <c r="D246" i="4"/>
  <c r="L245" i="4"/>
  <c r="K245" i="4"/>
  <c r="J245" i="4"/>
  <c r="I245" i="4"/>
  <c r="O245" i="4" l="1"/>
  <c r="P245" i="4" s="1"/>
  <c r="D247" i="4"/>
  <c r="L246" i="4"/>
  <c r="K246" i="4"/>
  <c r="J246" i="4"/>
  <c r="I246" i="4"/>
  <c r="C246" i="4"/>
  <c r="N246" i="4"/>
  <c r="M246" i="4"/>
  <c r="O246" i="4" l="1"/>
  <c r="P246" i="4" s="1"/>
  <c r="C247" i="4"/>
  <c r="N247" i="4"/>
  <c r="M247" i="4"/>
  <c r="D248" i="4"/>
  <c r="L247" i="4"/>
  <c r="K247" i="4"/>
  <c r="J247" i="4"/>
  <c r="I247" i="4"/>
  <c r="D249" i="4" l="1"/>
  <c r="L248" i="4"/>
  <c r="K248" i="4"/>
  <c r="J248" i="4"/>
  <c r="I248" i="4"/>
  <c r="C248" i="4"/>
  <c r="N248" i="4"/>
  <c r="M248" i="4"/>
  <c r="O247" i="4"/>
  <c r="P247" i="4" s="1"/>
  <c r="O248" i="4" l="1"/>
  <c r="P248" i="4" s="1"/>
  <c r="C249" i="4"/>
  <c r="N249" i="4"/>
  <c r="M249" i="4"/>
  <c r="D250" i="4"/>
  <c r="L249" i="4"/>
  <c r="K249" i="4"/>
  <c r="J249" i="4"/>
  <c r="I249" i="4"/>
  <c r="O249" i="4" l="1"/>
  <c r="P249" i="4" s="1"/>
  <c r="D251" i="4"/>
  <c r="L250" i="4"/>
  <c r="K250" i="4"/>
  <c r="J250" i="4"/>
  <c r="I250" i="4"/>
  <c r="C250" i="4"/>
  <c r="N250" i="4"/>
  <c r="O250" i="4" s="1"/>
  <c r="P250" i="4" s="1"/>
  <c r="M250" i="4"/>
  <c r="C251" i="4" l="1"/>
  <c r="N251" i="4"/>
  <c r="M251" i="4"/>
  <c r="D252" i="4"/>
  <c r="L251" i="4"/>
  <c r="K251" i="4"/>
  <c r="J251" i="4"/>
  <c r="I251" i="4"/>
  <c r="O251" i="4" l="1"/>
  <c r="P251" i="4" s="1"/>
  <c r="D253" i="4"/>
  <c r="L252" i="4"/>
  <c r="K252" i="4"/>
  <c r="J252" i="4"/>
  <c r="I252" i="4"/>
  <c r="C252" i="4"/>
  <c r="N252" i="4"/>
  <c r="O252" i="4" s="1"/>
  <c r="P252" i="4" s="1"/>
  <c r="M252" i="4"/>
  <c r="C253" i="4" l="1"/>
  <c r="N253" i="4"/>
  <c r="M253" i="4"/>
  <c r="D254" i="4"/>
  <c r="L253" i="4"/>
  <c r="K253" i="4"/>
  <c r="J253" i="4"/>
  <c r="I253" i="4"/>
  <c r="O253" i="4" l="1"/>
  <c r="P253" i="4" s="1"/>
  <c r="D255" i="4"/>
  <c r="L254" i="4"/>
  <c r="K254" i="4"/>
  <c r="J254" i="4"/>
  <c r="I254" i="4"/>
  <c r="C254" i="4"/>
  <c r="N254" i="4"/>
  <c r="M254" i="4"/>
  <c r="O254" i="4" l="1"/>
  <c r="P254" i="4" s="1"/>
  <c r="C255" i="4"/>
  <c r="N255" i="4"/>
  <c r="M255" i="4"/>
  <c r="D256" i="4"/>
  <c r="L255" i="4"/>
  <c r="K255" i="4"/>
  <c r="J255" i="4"/>
  <c r="I255" i="4"/>
  <c r="D257" i="4" l="1"/>
  <c r="L256" i="4"/>
  <c r="K256" i="4"/>
  <c r="J256" i="4"/>
  <c r="I256" i="4"/>
  <c r="C256" i="4"/>
  <c r="N256" i="4"/>
  <c r="M256" i="4"/>
  <c r="O255" i="4"/>
  <c r="P255" i="4" s="1"/>
  <c r="O256" i="4" l="1"/>
  <c r="P256" i="4" s="1"/>
  <c r="C257" i="4"/>
  <c r="N257" i="4"/>
  <c r="M257" i="4"/>
  <c r="D258" i="4"/>
  <c r="L257" i="4"/>
  <c r="K257" i="4"/>
  <c r="J257" i="4"/>
  <c r="I257" i="4"/>
  <c r="O257" i="4" l="1"/>
  <c r="P257" i="4" s="1"/>
  <c r="D259" i="4"/>
  <c r="L258" i="4"/>
  <c r="K258" i="4"/>
  <c r="J258" i="4"/>
  <c r="I258" i="4"/>
  <c r="C258" i="4"/>
  <c r="N258" i="4"/>
  <c r="M258" i="4"/>
  <c r="O258" i="4" l="1"/>
  <c r="P258" i="4" s="1"/>
  <c r="C259" i="4"/>
  <c r="N259" i="4"/>
  <c r="M259" i="4"/>
  <c r="D260" i="4"/>
  <c r="L259" i="4"/>
  <c r="K259" i="4"/>
  <c r="J259" i="4"/>
  <c r="I259" i="4"/>
  <c r="D261" i="4" l="1"/>
  <c r="L260" i="4"/>
  <c r="K260" i="4"/>
  <c r="J260" i="4"/>
  <c r="I260" i="4"/>
  <c r="C260" i="4"/>
  <c r="N260" i="4"/>
  <c r="M260" i="4"/>
  <c r="O259" i="4"/>
  <c r="P259" i="4" s="1"/>
  <c r="O260" i="4" l="1"/>
  <c r="P260" i="4" s="1"/>
  <c r="C261" i="4"/>
  <c r="N261" i="4"/>
  <c r="M261" i="4"/>
  <c r="D262" i="4"/>
  <c r="L261" i="4"/>
  <c r="K261" i="4"/>
  <c r="J261" i="4"/>
  <c r="I261" i="4"/>
  <c r="O261" i="4" l="1"/>
  <c r="P261" i="4" s="1"/>
  <c r="D263" i="4"/>
  <c r="L262" i="4"/>
  <c r="K262" i="4"/>
  <c r="J262" i="4"/>
  <c r="I262" i="4"/>
  <c r="C262" i="4"/>
  <c r="N262" i="4"/>
  <c r="M262" i="4"/>
  <c r="O262" i="4" l="1"/>
  <c r="P262" i="4" s="1"/>
  <c r="C263" i="4"/>
  <c r="N263" i="4"/>
  <c r="M263" i="4"/>
  <c r="D264" i="4"/>
  <c r="L263" i="4"/>
  <c r="K263" i="4"/>
  <c r="J263" i="4"/>
  <c r="I263" i="4"/>
  <c r="O263" i="4" l="1"/>
  <c r="P263" i="4" s="1"/>
  <c r="D265" i="4"/>
  <c r="L264" i="4"/>
  <c r="K264" i="4"/>
  <c r="J264" i="4"/>
  <c r="I264" i="4"/>
  <c r="C264" i="4"/>
  <c r="N264" i="4"/>
  <c r="M264" i="4"/>
  <c r="O264" i="4" l="1"/>
  <c r="P264" i="4" s="1"/>
  <c r="C265" i="4"/>
  <c r="N265" i="4"/>
  <c r="M265" i="4"/>
  <c r="D266" i="4"/>
  <c r="L265" i="4"/>
  <c r="K265" i="4"/>
  <c r="J265" i="4"/>
  <c r="I265" i="4"/>
  <c r="O265" i="4" l="1"/>
  <c r="P265" i="4" s="1"/>
  <c r="D267" i="4"/>
  <c r="L266" i="4"/>
  <c r="K266" i="4"/>
  <c r="J266" i="4"/>
  <c r="I266" i="4"/>
  <c r="C266" i="4"/>
  <c r="N266" i="4"/>
  <c r="M266" i="4"/>
  <c r="O266" i="4" l="1"/>
  <c r="P266" i="4" s="1"/>
  <c r="C267" i="4"/>
  <c r="N267" i="4"/>
  <c r="M267" i="4"/>
  <c r="D268" i="4"/>
  <c r="L267" i="4"/>
  <c r="K267" i="4"/>
  <c r="J267" i="4"/>
  <c r="I267" i="4"/>
  <c r="D269" i="4" l="1"/>
  <c r="L268" i="4"/>
  <c r="K268" i="4"/>
  <c r="J268" i="4"/>
  <c r="I268" i="4"/>
  <c r="C268" i="4"/>
  <c r="N268" i="4"/>
  <c r="M268" i="4"/>
  <c r="O267" i="4"/>
  <c r="P267" i="4" s="1"/>
  <c r="O268" i="4" l="1"/>
  <c r="P268" i="4" s="1"/>
  <c r="C269" i="4"/>
  <c r="N269" i="4"/>
  <c r="M269" i="4"/>
  <c r="D270" i="4"/>
  <c r="L269" i="4"/>
  <c r="K269" i="4"/>
  <c r="J269" i="4"/>
  <c r="I269" i="4"/>
  <c r="O269" i="4" l="1"/>
  <c r="P269" i="4" s="1"/>
  <c r="D271" i="4"/>
  <c r="L270" i="4"/>
  <c r="K270" i="4"/>
  <c r="J270" i="4"/>
  <c r="I270" i="4"/>
  <c r="C270" i="4"/>
  <c r="N270" i="4"/>
  <c r="M270" i="4"/>
  <c r="O270" i="4" l="1"/>
  <c r="P270" i="4" s="1"/>
  <c r="C271" i="4"/>
  <c r="N271" i="4"/>
  <c r="M271" i="4"/>
  <c r="D272" i="4"/>
  <c r="L271" i="4"/>
  <c r="K271" i="4"/>
  <c r="J271" i="4"/>
  <c r="I271" i="4"/>
  <c r="O271" i="4" l="1"/>
  <c r="P271" i="4" s="1"/>
  <c r="L272" i="4"/>
  <c r="K272" i="4"/>
  <c r="J272" i="4"/>
  <c r="I272" i="4"/>
  <c r="C272" i="4"/>
  <c r="N272" i="4"/>
  <c r="M272" i="4"/>
  <c r="O272" i="4" l="1"/>
  <c r="P272" i="4" s="1"/>
</calcChain>
</file>

<file path=xl/sharedStrings.xml><?xml version="1.0" encoding="utf-8"?>
<sst xmlns="http://schemas.openxmlformats.org/spreadsheetml/2006/main" count="1251" uniqueCount="289">
  <si>
    <t>ALL PRICES ARE EXCLUDING GST</t>
  </si>
  <si>
    <t>Tariff class</t>
  </si>
  <si>
    <t>Total network prices</t>
  </si>
  <si>
    <t>Distribution</t>
  </si>
  <si>
    <t>Designated Pricing Proposal Costs</t>
  </si>
  <si>
    <t>Jurisdictional Scheme Amounts</t>
  </si>
  <si>
    <t>End</t>
  </si>
  <si>
    <t>Stakeholder report</t>
  </si>
  <si>
    <t>Revenue trends</t>
  </si>
  <si>
    <t>Consumption trends</t>
  </si>
  <si>
    <t>Cost movements</t>
  </si>
  <si>
    <t>This report is intended to compliment the AER's Statement of Reasons, published upon approval of the pricing proposal. More information regarding our decision can be found in the AER's Statement of Reasons.</t>
  </si>
  <si>
    <t>If you require assistance navigating the data and mechanisms below, navigating underlying data, or have any feedback, please reach out to AERPricing@aer.gov.au</t>
  </si>
  <si>
    <t>Other adjustments are listed, including incentive schemes, cost pass-throughs, true-ups for under/over-recovered revenues. Cost pass-throughs may be applied through the allowed revenue (X-factor), or through adjustments (C-factor).</t>
  </si>
  <si>
    <t>Please note, metering revenue is excluded from network revenue below as metering operates as a price cap for some networks.</t>
  </si>
  <si>
    <t>Allowed distribution revenue ($m)</t>
  </si>
  <si>
    <t>Incentive schemes ($m)</t>
  </si>
  <si>
    <t>Cost pass-throughs ($m)</t>
  </si>
  <si>
    <t>Unders/overs true-up ($m)</t>
  </si>
  <si>
    <t>Transmission (DPPC) costs ($m)</t>
  </si>
  <si>
    <t>Total allowed transmission (DPPC) revenue ($m)</t>
  </si>
  <si>
    <t>Jurisdictional scheme amounts ($m)</t>
  </si>
  <si>
    <t>Total allowed jurisdictional scheme revenue ($m)</t>
  </si>
  <si>
    <t>Total allowed network revenue ($m)</t>
  </si>
  <si>
    <t>1 - Total allowed distribution revenue may not equal the sum of the proceeding rows as other minor adjustments may exist.</t>
  </si>
  <si>
    <t>Charts are provided below to visualise some of these data trends.</t>
  </si>
  <si>
    <t>6-year trend to 2023–24</t>
  </si>
  <si>
    <t>Residential consumption (GWh)</t>
  </si>
  <si>
    <t>Small business consumption (GWh)</t>
  </si>
  <si>
    <t>Other consumption (GWh)</t>
  </si>
  <si>
    <t>Total Consumption (GWh)</t>
  </si>
  <si>
    <t>Residential customer numbers</t>
  </si>
  <si>
    <t>Small business customer numbers</t>
  </si>
  <si>
    <t>Other customer numbers</t>
  </si>
  <si>
    <t>Total customer numbers</t>
  </si>
  <si>
    <t>Average residential consumption (kWh)</t>
  </si>
  <si>
    <t>Average small business consumption (kWh)</t>
  </si>
  <si>
    <t>Average other consumption (kWh)</t>
  </si>
  <si>
    <t>Average total consumption (kWh)</t>
  </si>
  <si>
    <t>The second table below provides cost movement analysis for small customer consumption tariffs. Tariffs with demand/capacity components are not included in this mechanism.</t>
  </si>
  <si>
    <t>Tariffs can be selected from the drop-down menus in the first table below. Consumption profiles can also be adjusted in this table to override calculated average consumption (including exports and TOU where applicable).</t>
  </si>
  <si>
    <t>Where no overrides are entered, consumption will be calculated on averages of the most recent actual data for that tariff. Demand and capacity will be calculated in this way as no overrides are provided.</t>
  </si>
  <si>
    <t xml:space="preserve">Waterfall charts are also provided to visualise these cost movements and how revenue adjustments might impact at the tariff level. </t>
  </si>
  <si>
    <t xml:space="preserve">Please note, an assumption is made in this analysis that revenue adjustments are apportioned equally across all tariffs. </t>
  </si>
  <si>
    <t>Any residual movements are grouped with the volume updates and tariff path components. These residuals would also include the variance of application from our assumption.</t>
  </si>
  <si>
    <t>Tariff selection</t>
  </si>
  <si>
    <t>Consumption overrides</t>
  </si>
  <si>
    <t>Exports</t>
  </si>
  <si>
    <t>TOU - Peak %</t>
  </si>
  <si>
    <t>TOU - Shoulder %</t>
  </si>
  <si>
    <t>TOU - Off peak %</t>
  </si>
  <si>
    <t>Residential Single Rate</t>
  </si>
  <si>
    <t>Residential ToU</t>
  </si>
  <si>
    <t>Small Business Single Rate</t>
  </si>
  <si>
    <t>Small Business ToU</t>
  </si>
  <si>
    <t>Customer type</t>
  </si>
  <si>
    <t>Ratio of customer type</t>
  </si>
  <si>
    <t>Consumption (kWh)</t>
  </si>
  <si>
    <t>Pricing proposal report</t>
  </si>
  <si>
    <t>Revenues</t>
  </si>
  <si>
    <t>Unders/overs accounts</t>
  </si>
  <si>
    <t>Side constraints</t>
  </si>
  <si>
    <t>Tariff trials</t>
  </si>
  <si>
    <t>Standalone and avoidable costs</t>
  </si>
  <si>
    <t xml:space="preserve">This requirement is set out in the NER at cl.6.18.2(b)(4). </t>
  </si>
  <si>
    <t>% change</t>
  </si>
  <si>
    <t>weighted average % change</t>
  </si>
  <si>
    <t>Total</t>
  </si>
  <si>
    <t>The below tables provide the build-up of allowable revenue for each component of network revenue - distribution, designated pricing proposal charges, and jurisdictional schemes.</t>
  </si>
  <si>
    <t>$m</t>
  </si>
  <si>
    <t>Designated pricing proposal charges</t>
  </si>
  <si>
    <t>Metering (Victoria only)</t>
  </si>
  <si>
    <t>Jurisdictional scheme amounts</t>
  </si>
  <si>
    <t>The below tables provide a summary of the unders/overs statements and accounts for each component of network revenue - distribution, designated pricing proposal charges, and jurisdictional schemes.</t>
  </si>
  <si>
    <t>Revenue from charges</t>
  </si>
  <si>
    <t>Deliberate under-recoveries</t>
  </si>
  <si>
    <t>Cross-boundary revenue</t>
  </si>
  <si>
    <t>Unpaid network charges (deducted from revenue)</t>
  </si>
  <si>
    <t>Total revenue</t>
  </si>
  <si>
    <t>Total allowable revenue</t>
  </si>
  <si>
    <t>Total under/over-recovery of revenue for regulatory year</t>
  </si>
  <si>
    <t>Total designated pricing proposal charges</t>
  </si>
  <si>
    <t>Balancing adjustment made when year was 't'</t>
  </si>
  <si>
    <t>Net under/over-recovery of revenue for regulatory year</t>
  </si>
  <si>
    <t>Opening balance</t>
  </si>
  <si>
    <t>Interest on opening balance</t>
  </si>
  <si>
    <t>Under/over-recovery of revenue for regulatory year</t>
  </si>
  <si>
    <t>Interest on under/over-recovery for regulatory year</t>
  </si>
  <si>
    <t>Closing balance</t>
  </si>
  <si>
    <t>Total jurisdictional scheme amounts</t>
  </si>
  <si>
    <t>Also provided is the components of the permissable percentage threshold for which weighted average tariff class revenue movements are constrained by.</t>
  </si>
  <si>
    <t>This requirement is set out in the NER at cl.6.18.6(b). This requirement does not apply in the first year of a new regulatory control period.</t>
  </si>
  <si>
    <t>Permissable percentage</t>
  </si>
  <si>
    <t>This requirement is set out in the NER at cl.6.18.1C(a). Historical years are provided for information.</t>
  </si>
  <si>
    <t>This requirement is set out in the NER at cl.6.18.5(e).</t>
  </si>
  <si>
    <t>Avoidable costs ($m)</t>
  </si>
  <si>
    <t>Forecast revenue ($m)</t>
  </si>
  <si>
    <t>Standalone costs ($m)</t>
  </si>
  <si>
    <t>Stakeholder movements</t>
  </si>
  <si>
    <t>This is a worksheet that supports the cost movemnets mechanism in the Stakeholder report. This allows for adjustment of consumption profiles and three eyars of network costs.</t>
  </si>
  <si>
    <t>Supporting table 1 | Tariff information and multipliers - as per 'Movements' worksheet</t>
  </si>
  <si>
    <t>Type of charging component</t>
  </si>
  <si>
    <t>Multiplier</t>
  </si>
  <si>
    <t>Controlled load only?</t>
  </si>
  <si>
    <t>Tariffs</t>
  </si>
  <si>
    <t>Block?</t>
  </si>
  <si>
    <t>TOU?</t>
  </si>
  <si>
    <t>Meter tariff</t>
  </si>
  <si>
    <t>Cust. No.</t>
  </si>
  <si>
    <t>Ratio</t>
  </si>
  <si>
    <t>Supporting table 2 | Source data for charts</t>
  </si>
  <si>
    <t>Distribution &amp; Metering U/O</t>
  </si>
  <si>
    <t>Incentive schemes</t>
  </si>
  <si>
    <t>Cost pass-throughs</t>
  </si>
  <si>
    <t>DPPC &amp; JSA U/O</t>
  </si>
  <si>
    <t>Revenue adjustments percentages</t>
  </si>
  <si>
    <t>Distribution revenue and tariff paths, volume updates</t>
  </si>
  <si>
    <t>Distribution under/over recoveries</t>
  </si>
  <si>
    <t>Transmission, jurisdictional schemes</t>
  </si>
  <si>
    <t>Transmission, jurisdictional scheme under/over recoveries</t>
  </si>
  <si>
    <t>Blank base</t>
  </si>
  <si>
    <t>Data point</t>
  </si>
  <si>
    <t>Total NUOS</t>
  </si>
  <si>
    <t>Index for chart tables</t>
  </si>
  <si>
    <t>Dist. + metering</t>
  </si>
  <si>
    <t>DPPC + JSA</t>
  </si>
  <si>
    <t>Consumption profile</t>
  </si>
  <si>
    <t>Index for stakeholder report</t>
  </si>
  <si>
    <t>Distribution + metering</t>
  </si>
  <si>
    <t>Supporting table 9 | Consumption - residential</t>
  </si>
  <si>
    <t>Anytime</t>
  </si>
  <si>
    <t>Export</t>
  </si>
  <si>
    <t>Block 1</t>
  </si>
  <si>
    <t>Block 2</t>
  </si>
  <si>
    <t>Block 3</t>
  </si>
  <si>
    <t>Peak</t>
  </si>
  <si>
    <t>Shoulder</t>
  </si>
  <si>
    <t>Off-peak</t>
  </si>
  <si>
    <t>%</t>
  </si>
  <si>
    <t>Override</t>
  </si>
  <si>
    <t>Actual consumption from model</t>
  </si>
  <si>
    <t>Supporting table 10 | Consumption - small business</t>
  </si>
  <si>
    <t>Supporting table 11 | Proposed prices - residential</t>
  </si>
  <si>
    <t>Metering</t>
  </si>
  <si>
    <t>$/year</t>
  </si>
  <si>
    <t>Supporting table 12 | Proposed prices - small business</t>
  </si>
  <si>
    <t>Supporting table 13 | Current prices - residential</t>
  </si>
  <si>
    <t>Supporting table 14 | Current prices - small business</t>
  </si>
  <si>
    <t>Supporting table 15 | Previous prices - residential</t>
  </si>
  <si>
    <t>Supporting table 16 | Previous prices - small business</t>
  </si>
  <si>
    <t>Supporting table 17 | Quantities</t>
  </si>
  <si>
    <t>Total Consumption</t>
  </si>
  <si>
    <t>Average residential consumption</t>
  </si>
  <si>
    <t>Actuals</t>
  </si>
  <si>
    <t>Forecast</t>
  </si>
  <si>
    <t>AER pricing model - CitiPower 2024–25</t>
  </si>
  <si>
    <t>Tariff schedule</t>
  </si>
  <si>
    <t>Provides schedules of network prices</t>
  </si>
  <si>
    <t>Tariff schedule 1 | 2024–25 Metering prices (Vic only)</t>
  </si>
  <si>
    <t>2024–25</t>
  </si>
  <si>
    <t>Single phase</t>
  </si>
  <si>
    <t>3 phase DC</t>
  </si>
  <si>
    <t>3 phase CT</t>
  </si>
  <si>
    <t>Tariff schedule 2 | 2024–25 VDO tariffs</t>
  </si>
  <si>
    <t>Code</t>
  </si>
  <si>
    <t>Other identifier</t>
  </si>
  <si>
    <t>Fixed</t>
  </si>
  <si>
    <t>Summer Dmd</t>
  </si>
  <si>
    <t>Non-sum. Dmd</t>
  </si>
  <si>
    <t>Rolling Dmd</t>
  </si>
  <si>
    <t>Incentive Dmd</t>
  </si>
  <si>
    <t>Saver</t>
  </si>
  <si>
    <t>Critical peak</t>
  </si>
  <si>
    <t>Rolling Peak Dmd</t>
  </si>
  <si>
    <t>cents/day</t>
  </si>
  <si>
    <t>cents/kWh</t>
  </si>
  <si>
    <t>$/kW</t>
  </si>
  <si>
    <t>$/kVA/month</t>
  </si>
  <si>
    <t>$/kW/month</t>
  </si>
  <si>
    <t/>
  </si>
  <si>
    <t>Residential</t>
  </si>
  <si>
    <t>C1R</t>
  </si>
  <si>
    <t>CRTOU</t>
  </si>
  <si>
    <t>Residential Dedicated Circuit</t>
  </si>
  <si>
    <t>CDS</t>
  </si>
  <si>
    <t>Small and medium business</t>
  </si>
  <si>
    <t>C1G</t>
  </si>
  <si>
    <t>CGTOU</t>
  </si>
  <si>
    <t>Tariff schedule 3 | 2024–25 prices</t>
  </si>
  <si>
    <t>Residential Demand</t>
  </si>
  <si>
    <t>CR</t>
  </si>
  <si>
    <t>Small Business Demand</t>
  </si>
  <si>
    <t>CG</t>
  </si>
  <si>
    <t>Medium Business Demand</t>
  </si>
  <si>
    <t>CMG</t>
  </si>
  <si>
    <t>Medium Business Opt-out</t>
  </si>
  <si>
    <t>CMGO21</t>
  </si>
  <si>
    <t>Unmetered Supplies / Public Lighting</t>
  </si>
  <si>
    <t>C2U</t>
  </si>
  <si>
    <t>Large low Voltage</t>
  </si>
  <si>
    <t>Large low voltage</t>
  </si>
  <si>
    <t>CLLVT</t>
  </si>
  <si>
    <t>Large low Voltage (opt-in)</t>
  </si>
  <si>
    <t>CLLV</t>
  </si>
  <si>
    <t>High Voltage</t>
  </si>
  <si>
    <t>High voltage</t>
  </si>
  <si>
    <t>CHVT</t>
  </si>
  <si>
    <t>High Voltage (opt-in)</t>
  </si>
  <si>
    <t>CHV</t>
  </si>
  <si>
    <t>Subtransmission</t>
  </si>
  <si>
    <t>Sub-transmission</t>
  </si>
  <si>
    <t>CST2</t>
  </si>
  <si>
    <t>Tariff schedule 4 | 2024–25 prices - Site specific tariffs</t>
  </si>
  <si>
    <t>CitiPower 2024–25 pricing</t>
  </si>
  <si>
    <t>The AER provides the below information in relation to CitiPower's 2024–25 pricing proposal. This information includes:</t>
  </si>
  <si>
    <t>More information underlying that provided below can be found in CitiPower's 2024–25 pricing model and proposal document.</t>
  </si>
  <si>
    <t>The below table provides allowed revenues for CitiPower for 2024–25 as well as historical years. This includes revenues allowed to pass-through any transmission and jurisdictional scheme costs.</t>
  </si>
  <si>
    <t>Allowed revenues are as per the AER's final 2021–26 determination, adjusted for actual CPI and annual debt updates, and may also include approved cost pass-throughs.</t>
  </si>
  <si>
    <t>2021–22</t>
  </si>
  <si>
    <t>2022–23</t>
  </si>
  <si>
    <t>2023–24</t>
  </si>
  <si>
    <t>2024–25 movement</t>
  </si>
  <si>
    <t>3-year trend to 2024–25</t>
  </si>
  <si>
    <t>Total allowed distribution revenue ($m)¹</t>
  </si>
  <si>
    <t>The below table provides energy consumption trends for CitiPower. Some datasets are only now available due to the use of the standardised pricing models or new data requirements, and therefore historical data is not provided here.</t>
  </si>
  <si>
    <t>HY21</t>
  </si>
  <si>
    <t>$ change in 2024–25</t>
  </si>
  <si>
    <t>% change in 2024–25</t>
  </si>
  <si>
    <t>$dollars</t>
  </si>
  <si>
    <t>no</t>
  </si>
  <si>
    <t>yes</t>
  </si>
  <si>
    <t>CitiPower</t>
  </si>
  <si>
    <t>kWh</t>
  </si>
  <si>
    <t>2022–23 level</t>
  </si>
  <si>
    <t>2023–24 estimate</t>
  </si>
  <si>
    <t>The below information is provided in relation to CitiPower's 2024–25 pricing proposal. This information includes:</t>
  </si>
  <si>
    <t>This report is intended to compliment CitiPower's 2024–25 pricing proposal by highlighting key data from this model for the purposes of demonstrating compliance with the National Electricity Rules and other requirements.</t>
  </si>
  <si>
    <t>The below table provides weighted average revenues for CitiPower for 2024–25 and 2023–24. This information is provided at the tariff class level.</t>
  </si>
  <si>
    <t>This table supports the requirement for CitiPower to set out, for each tariff class related to standard control services, the expected weighted average revenue for the relevant regulatory year and also for the current regulatory year.</t>
  </si>
  <si>
    <t>2023–24 ($m)</t>
  </si>
  <si>
    <t>2024–25 ($m)</t>
  </si>
  <si>
    <t>2023–24 with 2024–25 quantities ($m)</t>
  </si>
  <si>
    <t>These tables support the NER requirements for CitiPower to set out how desingated pricing proposal charges and jurisdictional sheme amounts are to be passed on to consumers, as per NER cll. 6.18.2(b)(6) and (6A).</t>
  </si>
  <si>
    <t>These tables also support the NER requirements for CitiPower to demonstrate compliance with the control mechanism formulae set out in the applicable distribution determination, as per NER cl. 6.18.2(b)(7).</t>
  </si>
  <si>
    <t>Adjusted annual smoothed revenue for 2023–24 (AARt-1)</t>
  </si>
  <si>
    <t>TUOS expenditure charges for 2024–25</t>
  </si>
  <si>
    <t>Inflation (CPI)</t>
  </si>
  <si>
    <t>Avoided TUOS charges for 2024–25</t>
  </si>
  <si>
    <t>X-factor for 2024–25</t>
  </si>
  <si>
    <t>Cross-boundary expenditure charges for 2024–25</t>
  </si>
  <si>
    <t>S factor (STPIS 1.2)</t>
  </si>
  <si>
    <t>AEMO charges charges for 2024–25</t>
  </si>
  <si>
    <t>Adjusted annual smoothed revenue for 2024–25 (AARt)</t>
  </si>
  <si>
    <t>Connection fees charges for 2024–25</t>
  </si>
  <si>
    <t>I factor (incentive schemes payments applied in 2024–25)</t>
  </si>
  <si>
    <t>Total Forecast DPPC</t>
  </si>
  <si>
    <t>C factor (approved cost pass-throughs applied in 2024–25)</t>
  </si>
  <si>
    <t>Under/over-recovery adjustment applied in 2024–25</t>
  </si>
  <si>
    <t>B factor (annual adjustment factors applied in 2024–25)</t>
  </si>
  <si>
    <t>Total allowable revenue for 2024–25</t>
  </si>
  <si>
    <t>Total allowable revenue for 2024–25 (TARt)</t>
  </si>
  <si>
    <t>PFiT charges for 2024–25</t>
  </si>
  <si>
    <t>TFiT charges for 2024–25</t>
  </si>
  <si>
    <t>Metering x-factor for 2024–25</t>
  </si>
  <si>
    <t>ESV levy charges for 2024–25</t>
  </si>
  <si>
    <t>Total cost pass-throughs applied in 2024–25</t>
  </si>
  <si>
    <t>Total Forecast JSA</t>
  </si>
  <si>
    <t>Total allowable revenue for 2024–25 (TARMt)</t>
  </si>
  <si>
    <t>These tables support the NER requirements for CitiPower to set out how desingated pricing proposal charges and jurisdictional scheme amounts are to be passed on to consumers, as per NER cll. 6.18.2(b)(6) and (6A).</t>
  </si>
  <si>
    <t>These tables also support the NER requirements for CitiPower to demonstrate compliance with the mechanisms set out in the applicable distribution determination, as per NER cl. 6.18.2(b)(7).</t>
  </si>
  <si>
    <t>2022–23 ($m)</t>
  </si>
  <si>
    <t>The below table provides weighted average revenue movements for CitiPower for 2024–25 and 2023–24. This information is provided at the tariff class level.</t>
  </si>
  <si>
    <t>This table supports the requirement for CitiPower to ensure that the weighted average revenue to be raised from a tariff class in any year must not exceed the corresponding expected revenue for the preceding year by more than the permissable percentage.</t>
  </si>
  <si>
    <t>Inflation</t>
  </si>
  <si>
    <t>X-factor (if X&gt;0, X=0)</t>
  </si>
  <si>
    <t>I factor</t>
  </si>
  <si>
    <t>C factor</t>
  </si>
  <si>
    <t>B factor</t>
  </si>
  <si>
    <t>NER permissable change</t>
  </si>
  <si>
    <t>The below table provides trial tariff revenues for CitiPower for 2024–25 and historical years.</t>
  </si>
  <si>
    <t>This table supports the requirement for CitiPower to ensure that the forecast revenue to be raised from a tariff trial in any year must not exceed a threshold of 1%.</t>
  </si>
  <si>
    <t>This table also supports the requirement for CitiPower to ensure that the aggregate forecast revenue to be raised from all tariff trials in any year must not exceed a threshold of 5%.</t>
  </si>
  <si>
    <t>Residential daytime saver</t>
  </si>
  <si>
    <t>Community battery time of use</t>
  </si>
  <si>
    <t>Distributor LV battery</t>
  </si>
  <si>
    <t>Generator storage</t>
  </si>
  <si>
    <t>Total trial tariffs</t>
  </si>
  <si>
    <t>The below table provides the total revenues for each tariff class for CitiPower for 2024–25. Information on the standalone and avoidable costs for each tariff class is also provided.</t>
  </si>
  <si>
    <t>This table supports the requirement for CitiPower to ensure that the revenue expected to be recovered for each tariff class must lie between the stand alone cost of serving those customers, and the avoidable cost of not serving those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</si>
</sst>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41" formatCode="_-* #,##0_-;\-* #,##0_-;_-* &quot;-&quot;_-;_-@_-"/>
    <numFmt numFmtId="44" formatCode="_-&quot;$&quot;* #,##0.00_-;\-&quot;$&quot;* #,##0.00_-;_-&quot;$&quot;* &quot;-&quot;??_-;_-@_-"/>
    <numFmt numFmtId="43" formatCode="_-* #,##0.00_-;\-* #,##0.00_-;_-* &quot;-&quot;??_-;_-@_-"/>
    <numFmt numFmtId="164" formatCode="_-* #,##0_-;\-* #,##0_-;_-* &quot;-&quot;??_-;_-@_-"/>
    <numFmt numFmtId="165" formatCode="mmm\ yyyy"/>
    <numFmt numFmtId="166" formatCode=";;&quot;&quot;;_-@"/>
    <numFmt numFmtId="167" formatCode="_-* #,##0.00_-;\-* #,##0.00_-;_-* &quot;&quot;??_-;_-@_-"/>
    <numFmt numFmtId="168" formatCode=";;&quot;&quot;"/>
    <numFmt numFmtId="169" formatCode="_-* #,##0_-;\-* #,##0_-;_-* &quot;&quot;??_-;_-@_-"/>
    <numFmt numFmtId="170" formatCode="_-* #,##0.0000_-;\-* #,##0.0000_-;_-* &quot;&quot;??_-;_-@_-"/>
    <numFmt numFmtId="171" formatCode="#,##0.0000_ ;[Red]\-#,##0.0000\ "/>
    <numFmt numFmtId="172" formatCode="_(#,##0_);\(#,##0\);_(&quot;-&quot;_)"/>
    <numFmt numFmtId="173" formatCode="_(#,##0.00_);\(#,##0.00\);_(&quot;-&quot;_)"/>
    <numFmt numFmtId="174" formatCode="_-* #,##0.00%_-;\-* #,##0.00%_-;_-* &quot;&quot;??_-;_-@_-"/>
    <numFmt numFmtId="175" formatCode="_-* &quot;$&quot;#,##0.00_-;\-* &quot;$&quot;#,##0.00_-;_-* &quot;&quot;??_-;_-@_-"/>
    <numFmt numFmtId="176" formatCode="_-* #,###_-;\-* #,###_-;_-* &quot;&quot;??_-;_-@_-"/>
    <numFmt numFmtId="177" formatCode="_-* \+#,##0.00_-;* \-#,##0.00_-;_-* &quot;&quot;??_-;_-@_-"/>
    <numFmt numFmtId="178" formatCode="#,##0_ ;[Red]\-#,##0\ "/>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8"/>
      <color theme="1"/>
      <name val="Arial"/>
      <family val="2"/>
    </font>
    <font>
      <b/>
      <sz val="12"/>
      <color theme="1"/>
      <name val="Arial"/>
      <family val="2"/>
    </font>
    <font>
      <u/>
      <sz val="8"/>
      <color theme="1"/>
      <name val="Arial"/>
      <family val="2"/>
    </font>
    <font>
      <u/>
      <sz val="8"/>
      <color theme="10"/>
      <name val="Arial"/>
      <family val="2"/>
    </font>
    <font>
      <sz val="8"/>
      <color indexed="8"/>
      <name val="Arial"/>
      <family val="2"/>
    </font>
    <font>
      <b/>
      <sz val="8"/>
      <color theme="1"/>
      <name val="Arial"/>
      <family val="2"/>
    </font>
    <font>
      <i/>
      <sz val="10"/>
      <color theme="1"/>
      <name val="Arial"/>
      <family val="2"/>
    </font>
    <font>
      <b/>
      <sz val="8"/>
      <color indexed="9"/>
      <name val="Arial"/>
      <family val="2"/>
    </font>
    <font>
      <sz val="8"/>
      <name val="Arial"/>
      <family val="2"/>
    </font>
    <font>
      <b/>
      <i/>
      <sz val="8"/>
      <color indexed="9"/>
      <name val="Arial"/>
      <family val="2"/>
    </font>
    <font>
      <b/>
      <i/>
      <sz val="8"/>
      <color theme="1"/>
      <name val="Arial"/>
      <family val="2"/>
    </font>
    <font>
      <b/>
      <i/>
      <sz val="8"/>
      <color theme="0"/>
      <name val="Arial"/>
      <family val="2"/>
    </font>
    <font>
      <i/>
      <sz val="8"/>
      <color indexed="8"/>
      <name val="Arial"/>
      <family val="2"/>
    </font>
    <font>
      <b/>
      <i/>
      <sz val="8"/>
      <name val="Arial"/>
      <family val="2"/>
    </font>
    <font>
      <b/>
      <sz val="10"/>
      <name val="Arial"/>
      <family val="2"/>
    </font>
    <font>
      <b/>
      <i/>
      <sz val="8"/>
      <color indexed="8"/>
      <name val="Arial"/>
      <family val="2"/>
    </font>
    <font>
      <b/>
      <sz val="8"/>
      <color indexed="8"/>
      <name val="Arial"/>
      <family val="2"/>
    </font>
    <font>
      <i/>
      <sz val="8"/>
      <color theme="0" tint="-4.9989318521683403E-2"/>
      <name val="Arial"/>
      <family val="2"/>
    </font>
    <font>
      <b/>
      <sz val="8"/>
      <name val="Arial"/>
      <family val="2"/>
    </font>
    <font>
      <b/>
      <sz val="20"/>
      <color theme="1"/>
      <name val="Calibri"/>
      <family val="2"/>
      <scheme val="minor"/>
    </font>
    <font>
      <b/>
      <sz val="18"/>
      <color theme="1"/>
      <name val="Calibri"/>
      <family val="2"/>
      <scheme val="minor"/>
    </font>
    <font>
      <u/>
      <sz val="11"/>
      <color theme="10"/>
      <name val="Arial"/>
      <family val="2"/>
    </font>
    <font>
      <i/>
      <sz val="11"/>
      <color theme="1"/>
      <name val="Calibri"/>
      <family val="2"/>
      <scheme val="minor"/>
    </font>
    <font>
      <sz val="9"/>
      <color theme="1"/>
      <name val="Calibri"/>
      <family val="2"/>
      <scheme val="minor"/>
    </font>
    <font>
      <i/>
      <sz val="8"/>
      <color theme="0" tint="-0.14999847407452621"/>
      <name val="Arial"/>
      <family val="2"/>
    </font>
    <font>
      <b/>
      <i/>
      <sz val="8"/>
      <color theme="0" tint="-0.14999847407452621"/>
      <name val="Arial"/>
      <family val="2"/>
    </font>
    <font>
      <sz val="8"/>
      <color theme="0" tint="-0.14999847407452621"/>
      <name val="Arial"/>
      <family val="2"/>
    </font>
    <font>
      <sz val="8"/>
      <color theme="0" tint="-4.9989318521683403E-2"/>
      <name val="Arial"/>
      <family val="2"/>
    </font>
    <font>
      <b/>
      <sz val="8"/>
      <color theme="0" tint="-0.249977111117893"/>
      <name val="Arial"/>
      <family val="2"/>
    </font>
  </fonts>
  <fills count="1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47"/>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rgb="FFB7D0E1"/>
        <bgColor indexed="64"/>
      </patternFill>
    </fill>
    <fill>
      <patternFill patternType="solid">
        <fgColor rgb="FFE7EFF5"/>
        <bgColor indexed="64"/>
      </patternFill>
    </fill>
    <fill>
      <patternFill patternType="solid">
        <fgColor theme="0" tint="-0.499984740745262"/>
        <bgColor indexed="64"/>
      </patternFill>
    </fill>
  </fills>
  <borders count="56">
    <border>
      <left/>
      <right/>
      <top/>
      <bottom/>
      <diagonal/>
    </border>
    <border>
      <left/>
      <right/>
      <top/>
      <bottom style="medium">
        <color indexed="9"/>
      </bottom>
      <diagonal/>
    </border>
    <border>
      <left/>
      <right/>
      <top style="medium">
        <color indexed="9"/>
      </top>
      <bottom/>
      <diagonal/>
    </border>
    <border>
      <left/>
      <right/>
      <top style="thin">
        <color indexed="64"/>
      </top>
      <bottom style="thin">
        <color indexed="64"/>
      </bottom>
      <diagonal/>
    </border>
    <border>
      <left style="hair">
        <color auto="1"/>
      </left>
      <right style="hair">
        <color auto="1"/>
      </right>
      <top style="hair">
        <color auto="1"/>
      </top>
      <bottom style="hair">
        <color auto="1"/>
      </bottom>
      <diagonal/>
    </border>
    <border>
      <left/>
      <right/>
      <top style="hair">
        <color auto="1"/>
      </top>
      <bottom/>
      <diagonal/>
    </border>
    <border>
      <left style="medium">
        <color indexed="18"/>
      </left>
      <right style="medium">
        <color indexed="18"/>
      </right>
      <top style="medium">
        <color indexed="18"/>
      </top>
      <bottom style="medium">
        <color indexed="18"/>
      </bottom>
      <diagonal/>
    </border>
    <border>
      <left/>
      <right/>
      <top/>
      <bottom style="thin">
        <color indexed="64"/>
      </bottom>
      <diagonal/>
    </border>
    <border>
      <left/>
      <right style="thin">
        <color auto="1"/>
      </right>
      <top/>
      <bottom style="thin">
        <color auto="1"/>
      </bottom>
      <diagonal/>
    </border>
    <border>
      <left style="hair">
        <color auto="1"/>
      </left>
      <right style="hair">
        <color auto="1"/>
      </right>
      <top style="thin">
        <color auto="1"/>
      </top>
      <bottom style="thin">
        <color auto="1"/>
      </bottom>
      <diagonal/>
    </border>
    <border>
      <left style="hair">
        <color auto="1"/>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bottom style="hair">
        <color auto="1"/>
      </bottom>
      <diagonal/>
    </border>
    <border>
      <left/>
      <right style="thin">
        <color auto="1"/>
      </right>
      <top style="thin">
        <color auto="1"/>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thin">
        <color auto="1"/>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hair">
        <color auto="1"/>
      </left>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top style="hair">
        <color auto="1"/>
      </top>
      <bottom/>
      <diagonal/>
    </border>
    <border>
      <left/>
      <right style="thin">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
      <left style="thin">
        <color auto="1"/>
      </left>
      <right style="hair">
        <color auto="1"/>
      </right>
      <top style="hair">
        <color auto="1"/>
      </top>
      <bottom/>
      <diagonal/>
    </border>
    <border>
      <left style="hair">
        <color auto="1"/>
      </left>
      <right style="thin">
        <color auto="1"/>
      </right>
      <top style="hair">
        <color auto="1"/>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top style="thin">
        <color auto="1"/>
      </top>
      <bottom style="hair">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style="hair">
        <color auto="1"/>
      </right>
      <top style="thin">
        <color auto="1"/>
      </top>
      <bottom style="thin">
        <color auto="1"/>
      </bottom>
      <diagonal/>
    </border>
    <border>
      <left/>
      <right style="hair">
        <color auto="1"/>
      </right>
      <top style="thin">
        <color auto="1"/>
      </top>
      <bottom style="hair">
        <color auto="1"/>
      </bottom>
      <diagonal/>
    </border>
    <border>
      <left/>
      <right style="hair">
        <color auto="1"/>
      </right>
      <top style="hair">
        <color auto="1"/>
      </top>
      <bottom style="hair">
        <color auto="1"/>
      </bottom>
      <diagonal/>
    </border>
    <border>
      <left/>
      <right style="hair">
        <color auto="1"/>
      </right>
      <top style="hair">
        <color auto="1"/>
      </top>
      <bottom style="thin">
        <color auto="1"/>
      </bottom>
      <diagonal/>
    </border>
    <border>
      <left/>
      <right style="hair">
        <color auto="1"/>
      </right>
      <top/>
      <bottom style="hair">
        <color auto="1"/>
      </bottom>
      <diagonal/>
    </border>
    <border>
      <left style="thin">
        <color auto="1"/>
      </left>
      <right style="thin">
        <color auto="1"/>
      </right>
      <top/>
      <bottom style="hair">
        <color auto="1"/>
      </bottom>
      <diagonal/>
    </border>
    <border>
      <left/>
      <right/>
      <top/>
      <bottom style="hair">
        <color auto="1"/>
      </bottom>
      <diagonal/>
    </border>
    <border>
      <left style="hair">
        <color auto="1"/>
      </left>
      <right/>
      <top/>
      <bottom/>
      <diagonal/>
    </border>
    <border>
      <left style="hair">
        <color auto="1"/>
      </left>
      <right style="hair">
        <color auto="1"/>
      </right>
      <top/>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3" fillId="0" borderId="0"/>
    <xf numFmtId="172" fontId="11" fillId="0" borderId="6">
      <alignment horizontal="right" vertical="center"/>
      <protection locked="0"/>
    </xf>
    <xf numFmtId="9" fontId="3" fillId="0" borderId="0" applyFont="0" applyFill="0" applyBorder="0" applyAlignment="0" applyProtection="0"/>
  </cellStyleXfs>
  <cellXfs count="304">
    <xf numFmtId="0" fontId="0" fillId="0" borderId="0" xfId="0"/>
    <xf numFmtId="0" fontId="3" fillId="2" borderId="0" xfId="4" applyFill="1"/>
    <xf numFmtId="0" fontId="4" fillId="2" borderId="0" xfId="4" applyFont="1" applyFill="1" applyAlignment="1">
      <alignment horizontal="left" vertical="center"/>
    </xf>
    <xf numFmtId="0" fontId="4" fillId="2" borderId="0" xfId="4" applyFont="1" applyFill="1" applyAlignment="1">
      <alignment horizontal="left" indent="9"/>
    </xf>
    <xf numFmtId="0" fontId="5" fillId="2" borderId="0" xfId="4" applyFont="1" applyFill="1"/>
    <xf numFmtId="0" fontId="6" fillId="2" borderId="0" xfId="3" applyFill="1" applyBorder="1" applyAlignment="1" applyProtection="1"/>
    <xf numFmtId="0" fontId="3" fillId="0" borderId="0" xfId="4" applyAlignment="1">
      <alignment horizontal="right"/>
    </xf>
    <xf numFmtId="0" fontId="7" fillId="0" borderId="0" xfId="4" applyFont="1" applyAlignment="1">
      <alignment horizontal="center"/>
    </xf>
    <xf numFmtId="0" fontId="7" fillId="0" borderId="0" xfId="4" applyFont="1"/>
    <xf numFmtId="0" fontId="3" fillId="0" borderId="0" xfId="4"/>
    <xf numFmtId="43" fontId="8" fillId="0" borderId="0" xfId="4" applyNumberFormat="1" applyFont="1" applyAlignment="1">
      <alignment horizontal="center"/>
    </xf>
    <xf numFmtId="0" fontId="6" fillId="0" borderId="0" xfId="3" applyFill="1" applyBorder="1" applyAlignment="1" applyProtection="1">
      <alignment horizontal="right"/>
    </xf>
    <xf numFmtId="43" fontId="8" fillId="2" borderId="0" xfId="4" applyNumberFormat="1" applyFont="1" applyFill="1" applyAlignment="1">
      <alignment horizontal="center"/>
    </xf>
    <xf numFmtId="0" fontId="3" fillId="2" borderId="1" xfId="4" applyFill="1" applyBorder="1"/>
    <xf numFmtId="0" fontId="9" fillId="2" borderId="1" xfId="4" applyFont="1" applyFill="1" applyBorder="1" applyAlignment="1">
      <alignment horizontal="left"/>
    </xf>
    <xf numFmtId="0" fontId="9" fillId="2" borderId="1" xfId="4" applyFont="1" applyFill="1" applyBorder="1" applyAlignment="1">
      <alignment horizontal="left" indent="9"/>
    </xf>
    <xf numFmtId="0" fontId="8" fillId="0" borderId="1" xfId="4" applyFont="1" applyBorder="1"/>
    <xf numFmtId="0" fontId="10" fillId="2" borderId="2" xfId="4" applyFont="1" applyFill="1" applyBorder="1"/>
    <xf numFmtId="0" fontId="11" fillId="2" borderId="2" xfId="4" applyFont="1" applyFill="1" applyBorder="1"/>
    <xf numFmtId="0" fontId="12" fillId="2" borderId="2" xfId="4" applyFont="1" applyFill="1" applyBorder="1" applyAlignment="1">
      <alignment horizontal="center"/>
    </xf>
    <xf numFmtId="165" fontId="13" fillId="2" borderId="2" xfId="4" applyNumberFormat="1" applyFont="1" applyFill="1" applyBorder="1" applyAlignment="1">
      <alignment horizontal="left"/>
    </xf>
    <xf numFmtId="165" fontId="14" fillId="2" borderId="2" xfId="4" applyNumberFormat="1" applyFont="1" applyFill="1" applyBorder="1" applyAlignment="1">
      <alignment horizontal="center"/>
    </xf>
    <xf numFmtId="0" fontId="12" fillId="2" borderId="2" xfId="4" applyFont="1" applyFill="1" applyBorder="1"/>
    <xf numFmtId="164" fontId="7" fillId="3" borderId="0" xfId="4" applyNumberFormat="1" applyFont="1" applyFill="1"/>
    <xf numFmtId="164" fontId="15" fillId="3" borderId="0" xfId="4" applyNumberFormat="1" applyFont="1" applyFill="1" applyAlignment="1">
      <alignment horizontal="center"/>
    </xf>
    <xf numFmtId="164" fontId="7" fillId="3" borderId="0" xfId="4" applyNumberFormat="1" applyFont="1" applyFill="1" applyAlignment="1">
      <alignment horizontal="center"/>
    </xf>
    <xf numFmtId="0" fontId="3" fillId="4" borderId="3" xfId="4" applyFill="1" applyBorder="1"/>
    <xf numFmtId="0" fontId="8" fillId="4" borderId="3" xfId="4" applyFont="1" applyFill="1" applyBorder="1"/>
    <xf numFmtId="0" fontId="16" fillId="4" borderId="3" xfId="4" applyFont="1" applyFill="1" applyBorder="1" applyAlignment="1">
      <alignment vertical="center"/>
    </xf>
    <xf numFmtId="0" fontId="16" fillId="4" borderId="3" xfId="4" applyFont="1" applyFill="1" applyBorder="1" applyAlignment="1">
      <alignment horizontal="center" vertical="center"/>
    </xf>
    <xf numFmtId="165" fontId="13" fillId="4" borderId="3" xfId="4" applyNumberFormat="1" applyFont="1" applyFill="1" applyBorder="1" applyAlignment="1">
      <alignment horizontal="center"/>
    </xf>
    <xf numFmtId="165" fontId="3" fillId="4" borderId="3" xfId="4" applyNumberFormat="1" applyFill="1" applyBorder="1" applyAlignment="1">
      <alignment wrapText="1"/>
    </xf>
    <xf numFmtId="0" fontId="3" fillId="4" borderId="3" xfId="4" applyFill="1" applyBorder="1" applyAlignment="1">
      <alignment wrapText="1"/>
    </xf>
    <xf numFmtId="44" fontId="17" fillId="4" borderId="3" xfId="4" applyNumberFormat="1" applyFont="1" applyFill="1" applyBorder="1" applyAlignment="1">
      <alignment horizontal="center" wrapText="1"/>
    </xf>
    <xf numFmtId="164" fontId="7" fillId="0" borderId="0" xfId="4" applyNumberFormat="1" applyFont="1"/>
    <xf numFmtId="164" fontId="15" fillId="0" borderId="0" xfId="4" applyNumberFormat="1" applyFont="1" applyAlignment="1">
      <alignment horizontal="center"/>
    </xf>
    <xf numFmtId="166" fontId="7" fillId="5" borderId="4" xfId="4" applyNumberFormat="1" applyFont="1" applyFill="1" applyBorder="1" applyAlignment="1">
      <alignment horizontal="left" indent="1"/>
    </xf>
    <xf numFmtId="164" fontId="18" fillId="0" borderId="0" xfId="4" applyNumberFormat="1" applyFont="1" applyAlignment="1">
      <alignment horizontal="center"/>
    </xf>
    <xf numFmtId="2" fontId="7" fillId="0" borderId="0" xfId="4" applyNumberFormat="1" applyFont="1" applyAlignment="1">
      <alignment horizontal="center"/>
    </xf>
    <xf numFmtId="167" fontId="7" fillId="6" borderId="4" xfId="4" applyNumberFormat="1" applyFont="1" applyFill="1" applyBorder="1"/>
    <xf numFmtId="2" fontId="7" fillId="0" borderId="0" xfId="4" applyNumberFormat="1" applyFont="1"/>
    <xf numFmtId="164" fontId="7" fillId="0" borderId="0" xfId="4" applyNumberFormat="1" applyFont="1" applyAlignment="1">
      <alignment horizontal="right"/>
    </xf>
    <xf numFmtId="0" fontId="7" fillId="0" borderId="0" xfId="4" applyFont="1" applyAlignment="1">
      <alignment horizontal="left" indent="1"/>
    </xf>
    <xf numFmtId="0" fontId="13" fillId="4" borderId="3" xfId="4" applyFont="1" applyFill="1" applyBorder="1" applyAlignment="1">
      <alignment horizontal="center"/>
    </xf>
    <xf numFmtId="168" fontId="16" fillId="4" borderId="3" xfId="4" applyNumberFormat="1" applyFont="1" applyFill="1" applyBorder="1" applyAlignment="1">
      <alignment horizontal="center" vertical="center"/>
    </xf>
    <xf numFmtId="164" fontId="7" fillId="0" borderId="0" xfId="4" applyNumberFormat="1" applyFont="1" applyAlignment="1">
      <alignment horizontal="left" indent="1"/>
    </xf>
    <xf numFmtId="168" fontId="18" fillId="0" borderId="0" xfId="4" applyNumberFormat="1" applyFont="1" applyAlignment="1">
      <alignment horizontal="center"/>
    </xf>
    <xf numFmtId="168" fontId="19" fillId="0" borderId="0" xfId="4" applyNumberFormat="1" applyFont="1" applyAlignment="1">
      <alignment horizontal="left"/>
    </xf>
    <xf numFmtId="168" fontId="7" fillId="5" borderId="4" xfId="4" applyNumberFormat="1" applyFont="1" applyFill="1" applyBorder="1" applyAlignment="1">
      <alignment horizontal="left" wrapText="1" indent="1"/>
    </xf>
    <xf numFmtId="168" fontId="7" fillId="5" borderId="4" xfId="4" applyNumberFormat="1" applyFont="1" applyFill="1" applyBorder="1" applyAlignment="1">
      <alignment horizontal="left" wrapText="1"/>
    </xf>
    <xf numFmtId="169" fontId="20" fillId="0" borderId="0" xfId="4" applyNumberFormat="1" applyFont="1" applyAlignment="1">
      <alignment horizontal="center"/>
    </xf>
    <xf numFmtId="170" fontId="7" fillId="5" borderId="4" xfId="4" applyNumberFormat="1" applyFont="1" applyFill="1" applyBorder="1" applyAlignment="1">
      <alignment horizontal="right"/>
    </xf>
    <xf numFmtId="164" fontId="7" fillId="0" borderId="0" xfId="4" applyNumberFormat="1" applyFont="1" applyAlignment="1">
      <alignment wrapText="1"/>
    </xf>
    <xf numFmtId="164" fontId="20" fillId="0" borderId="0" xfId="4" applyNumberFormat="1" applyFont="1" applyAlignment="1">
      <alignment horizontal="center"/>
    </xf>
    <xf numFmtId="44" fontId="17" fillId="4" borderId="3" xfId="4" applyNumberFormat="1" applyFont="1" applyFill="1" applyBorder="1" applyAlignment="1">
      <alignment horizontal="left" wrapText="1"/>
    </xf>
    <xf numFmtId="171" fontId="7" fillId="0" borderId="0" xfId="4" applyNumberFormat="1" applyFont="1" applyAlignment="1">
      <alignment horizontal="right"/>
    </xf>
    <xf numFmtId="164" fontId="15" fillId="0" borderId="0" xfId="4" applyNumberFormat="1" applyFont="1" applyAlignment="1">
      <alignment horizontal="center" wrapText="1"/>
    </xf>
    <xf numFmtId="0" fontId="3" fillId="0" borderId="0" xfId="4" applyAlignment="1">
      <alignment wrapText="1"/>
    </xf>
    <xf numFmtId="164" fontId="7" fillId="0" borderId="5" xfId="4" applyNumberFormat="1" applyFont="1" applyBorder="1" applyAlignment="1">
      <alignment horizontal="left" wrapText="1"/>
    </xf>
    <xf numFmtId="164" fontId="15" fillId="0" borderId="5" xfId="4" applyNumberFormat="1" applyFont="1" applyBorder="1" applyAlignment="1">
      <alignment horizontal="center" wrapText="1"/>
    </xf>
    <xf numFmtId="171" fontId="7" fillId="0" borderId="0" xfId="4" applyNumberFormat="1" applyFont="1" applyAlignment="1">
      <alignment horizontal="right" wrapText="1"/>
    </xf>
    <xf numFmtId="171" fontId="11" fillId="0" borderId="0" xfId="5" applyNumberFormat="1" applyBorder="1" applyProtection="1">
      <alignment horizontal="right" vertical="center"/>
    </xf>
    <xf numFmtId="164" fontId="7" fillId="0" borderId="0" xfId="4" applyNumberFormat="1" applyFont="1" applyAlignment="1">
      <alignment horizontal="left" wrapText="1"/>
    </xf>
    <xf numFmtId="170" fontId="7" fillId="6" borderId="4" xfId="4" applyNumberFormat="1" applyFont="1" applyFill="1" applyBorder="1" applyAlignment="1">
      <alignment horizontal="right"/>
    </xf>
    <xf numFmtId="173" fontId="21" fillId="0" borderId="0" xfId="5" applyNumberFormat="1" applyFont="1" applyBorder="1" applyAlignment="1" applyProtection="1">
      <alignment horizontal="center" vertical="center"/>
    </xf>
    <xf numFmtId="168" fontId="13" fillId="4" borderId="3" xfId="4" applyNumberFormat="1" applyFont="1" applyFill="1" applyBorder="1" applyAlignment="1">
      <alignment horizontal="center"/>
    </xf>
    <xf numFmtId="0" fontId="17" fillId="4" borderId="3" xfId="4" applyFont="1" applyFill="1" applyBorder="1" applyAlignment="1">
      <alignment vertical="center"/>
    </xf>
    <xf numFmtId="0" fontId="22" fillId="0" borderId="0" xfId="0" applyFont="1" applyAlignment="1">
      <alignment horizontal="center"/>
    </xf>
    <xf numFmtId="0" fontId="23" fillId="0" borderId="0" xfId="0" applyFont="1" applyAlignment="1">
      <alignment horizontal="center"/>
    </xf>
    <xf numFmtId="0" fontId="24" fillId="0" borderId="0" xfId="3" applyFont="1"/>
    <xf numFmtId="0" fontId="1" fillId="0" borderId="0" xfId="0" applyFont="1"/>
    <xf numFmtId="0" fontId="2" fillId="0" borderId="0" xfId="0" applyFont="1"/>
    <xf numFmtId="0" fontId="0" fillId="0" borderId="7" xfId="0" applyBorder="1"/>
    <xf numFmtId="0" fontId="0" fillId="0" borderId="8" xfId="0" applyBorder="1"/>
    <xf numFmtId="0" fontId="2" fillId="7" borderId="9" xfId="0" applyFont="1" applyFill="1" applyBorder="1" applyAlignment="1">
      <alignment horizontal="center"/>
    </xf>
    <xf numFmtId="0" fontId="2" fillId="7" borderId="10" xfId="0" applyFont="1" applyFill="1" applyBorder="1" applyAlignment="1">
      <alignment horizontal="center"/>
    </xf>
    <xf numFmtId="0" fontId="2" fillId="7" borderId="11" xfId="0" applyFont="1" applyFill="1" applyBorder="1" applyAlignment="1">
      <alignment horizontal="center"/>
    </xf>
    <xf numFmtId="0" fontId="2" fillId="7" borderId="12" xfId="0" applyFont="1" applyFill="1" applyBorder="1" applyAlignment="1">
      <alignment horizontal="center"/>
    </xf>
    <xf numFmtId="0" fontId="0" fillId="7" borderId="13" xfId="0" applyFill="1" applyBorder="1" applyAlignment="1">
      <alignment horizontal="left" indent="1"/>
    </xf>
    <xf numFmtId="0" fontId="0" fillId="7" borderId="14" xfId="0" applyFill="1" applyBorder="1"/>
    <xf numFmtId="167" fontId="0" fillId="0" borderId="15" xfId="0" applyNumberFormat="1" applyBorder="1"/>
    <xf numFmtId="167" fontId="0" fillId="0" borderId="16" xfId="0" applyNumberFormat="1" applyBorder="1"/>
    <xf numFmtId="174" fontId="0" fillId="0" borderId="17" xfId="0" applyNumberFormat="1" applyBorder="1"/>
    <xf numFmtId="174" fontId="0" fillId="0" borderId="18" xfId="0" applyNumberFormat="1" applyBorder="1"/>
    <xf numFmtId="0" fontId="25" fillId="7" borderId="19" xfId="0" applyFont="1" applyFill="1" applyBorder="1" applyAlignment="1">
      <alignment horizontal="left" indent="2"/>
    </xf>
    <xf numFmtId="0" fontId="0" fillId="7" borderId="20" xfId="0" applyFill="1" applyBorder="1"/>
    <xf numFmtId="167" fontId="0" fillId="0" borderId="4" xfId="0" applyNumberFormat="1" applyBorder="1"/>
    <xf numFmtId="167" fontId="0" fillId="0" borderId="21" xfId="0" applyNumberFormat="1" applyBorder="1"/>
    <xf numFmtId="174" fontId="0" fillId="0" borderId="22" xfId="0" applyNumberFormat="1" applyBorder="1"/>
    <xf numFmtId="174" fontId="0" fillId="0" borderId="23" xfId="0" applyNumberFormat="1" applyBorder="1"/>
    <xf numFmtId="0" fontId="0" fillId="7" borderId="19" xfId="0" applyFill="1" applyBorder="1" applyAlignment="1">
      <alignment horizontal="left"/>
    </xf>
    <xf numFmtId="0" fontId="0" fillId="7" borderId="19" xfId="0" applyFill="1" applyBorder="1" applyAlignment="1">
      <alignment horizontal="left" indent="1"/>
    </xf>
    <xf numFmtId="0" fontId="0" fillId="7" borderId="24" xfId="0" applyFill="1" applyBorder="1" applyAlignment="1">
      <alignment horizontal="left"/>
    </xf>
    <xf numFmtId="0" fontId="0" fillId="7" borderId="25" xfId="0" applyFill="1" applyBorder="1"/>
    <xf numFmtId="167" fontId="0" fillId="0" borderId="26" xfId="0" applyNumberFormat="1" applyBorder="1"/>
    <xf numFmtId="167" fontId="0" fillId="0" borderId="27" xfId="0" applyNumberFormat="1" applyBorder="1"/>
    <xf numFmtId="174" fontId="0" fillId="0" borderId="28" xfId="0" applyNumberFormat="1" applyBorder="1"/>
    <xf numFmtId="174" fontId="0" fillId="0" borderId="29" xfId="0" applyNumberFormat="1" applyBorder="1"/>
    <xf numFmtId="0" fontId="2" fillId="7" borderId="30" xfId="0" applyFont="1" applyFill="1" applyBorder="1"/>
    <xf numFmtId="0" fontId="0" fillId="7" borderId="31" xfId="0" applyFill="1" applyBorder="1"/>
    <xf numFmtId="167" fontId="2" fillId="0" borderId="32" xfId="0" applyNumberFormat="1" applyFont="1" applyBorder="1"/>
    <xf numFmtId="167" fontId="2" fillId="0" borderId="33" xfId="0" applyNumberFormat="1" applyFont="1" applyBorder="1"/>
    <xf numFmtId="174" fontId="2" fillId="0" borderId="34" xfId="0" applyNumberFormat="1" applyFont="1" applyBorder="1"/>
    <xf numFmtId="174" fontId="2" fillId="0" borderId="35" xfId="0" applyNumberFormat="1" applyFont="1" applyBorder="1"/>
    <xf numFmtId="0" fontId="26" fillId="0" borderId="0" xfId="0" applyFont="1"/>
    <xf numFmtId="0" fontId="0" fillId="7" borderId="36" xfId="0" applyFill="1" applyBorder="1" applyAlignment="1">
      <alignment horizontal="left" indent="1"/>
    </xf>
    <xf numFmtId="169" fontId="0" fillId="0" borderId="37" xfId="0" applyNumberFormat="1" applyBorder="1"/>
    <xf numFmtId="169" fontId="0" fillId="0" borderId="38" xfId="0" applyNumberFormat="1" applyBorder="1"/>
    <xf numFmtId="169" fontId="0" fillId="0" borderId="39" xfId="0" applyNumberFormat="1" applyBorder="1"/>
    <xf numFmtId="174" fontId="0" fillId="0" borderId="37" xfId="0" applyNumberFormat="1" applyBorder="1"/>
    <xf numFmtId="174" fontId="0" fillId="0" borderId="40" xfId="0" applyNumberFormat="1" applyBorder="1"/>
    <xf numFmtId="169" fontId="0" fillId="0" borderId="22" xfId="0" applyNumberFormat="1" applyBorder="1"/>
    <xf numFmtId="169" fontId="0" fillId="0" borderId="4" xfId="0" applyNumberFormat="1" applyBorder="1"/>
    <xf numFmtId="169" fontId="0" fillId="0" borderId="21" xfId="0" applyNumberFormat="1" applyBorder="1"/>
    <xf numFmtId="0" fontId="2" fillId="7" borderId="19" xfId="0" applyFont="1" applyFill="1" applyBorder="1"/>
    <xf numFmtId="0" fontId="0" fillId="7" borderId="19" xfId="0" applyFill="1" applyBorder="1"/>
    <xf numFmtId="0" fontId="2" fillId="7" borderId="19" xfId="0" applyFont="1" applyFill="1" applyBorder="1" applyAlignment="1">
      <alignment horizontal="left"/>
    </xf>
    <xf numFmtId="0" fontId="2" fillId="7" borderId="30" xfId="0" applyFont="1" applyFill="1" applyBorder="1" applyAlignment="1">
      <alignment horizontal="left"/>
    </xf>
    <xf numFmtId="169" fontId="0" fillId="0" borderId="34" xfId="0" applyNumberFormat="1" applyBorder="1"/>
    <xf numFmtId="169" fontId="0" fillId="0" borderId="32" xfId="0" applyNumberFormat="1" applyBorder="1"/>
    <xf numFmtId="169" fontId="0" fillId="0" borderId="33" xfId="0" applyNumberFormat="1" applyBorder="1"/>
    <xf numFmtId="174" fontId="0" fillId="0" borderId="34" xfId="0" applyNumberFormat="1" applyBorder="1"/>
    <xf numFmtId="174" fontId="0" fillId="0" borderId="35" xfId="0" applyNumberFormat="1" applyBorder="1"/>
    <xf numFmtId="0" fontId="0" fillId="0" borderId="0" xfId="0" quotePrefix="1"/>
    <xf numFmtId="0" fontId="2" fillId="7" borderId="41" xfId="0" applyFont="1" applyFill="1" applyBorder="1" applyAlignment="1">
      <alignment horizontal="center"/>
    </xf>
    <xf numFmtId="0" fontId="2" fillId="7" borderId="42" xfId="0" applyFont="1" applyFill="1" applyBorder="1" applyAlignment="1">
      <alignment horizontal="center"/>
    </xf>
    <xf numFmtId="0" fontId="2" fillId="7" borderId="43" xfId="0" applyFont="1" applyFill="1" applyBorder="1" applyAlignment="1">
      <alignment horizontal="center"/>
    </xf>
    <xf numFmtId="0" fontId="0" fillId="8" borderId="36" xfId="0" applyFill="1" applyBorder="1" applyAlignment="1">
      <alignment horizontal="left"/>
    </xf>
    <xf numFmtId="0" fontId="0" fillId="8" borderId="14" xfId="0" applyFill="1" applyBorder="1" applyAlignment="1">
      <alignment horizontal="left"/>
    </xf>
    <xf numFmtId="0" fontId="0" fillId="8" borderId="44" xfId="0" applyFill="1" applyBorder="1"/>
    <xf numFmtId="9" fontId="0" fillId="8" borderId="44" xfId="2" applyFont="1" applyFill="1" applyBorder="1"/>
    <xf numFmtId="0" fontId="0" fillId="8" borderId="19" xfId="0" applyFill="1" applyBorder="1" applyAlignment="1">
      <alignment horizontal="left"/>
    </xf>
    <xf numFmtId="0" fontId="0" fillId="8" borderId="20" xfId="0" applyFill="1" applyBorder="1" applyAlignment="1">
      <alignment horizontal="left"/>
    </xf>
    <xf numFmtId="0" fontId="0" fillId="8" borderId="45" xfId="0" applyFill="1" applyBorder="1"/>
    <xf numFmtId="9" fontId="0" fillId="8" borderId="45" xfId="2" applyFont="1" applyFill="1" applyBorder="1"/>
    <xf numFmtId="0" fontId="0" fillId="8" borderId="30" xfId="0" applyFill="1" applyBorder="1" applyAlignment="1">
      <alignment horizontal="left"/>
    </xf>
    <xf numFmtId="0" fontId="0" fillId="8" borderId="31" xfId="0" applyFill="1" applyBorder="1" applyAlignment="1">
      <alignment horizontal="left"/>
    </xf>
    <xf numFmtId="0" fontId="0" fillId="8" borderId="46" xfId="0" applyFill="1" applyBorder="1"/>
    <xf numFmtId="9" fontId="0" fillId="8" borderId="46" xfId="2" applyFont="1" applyFill="1" applyBorder="1"/>
    <xf numFmtId="0" fontId="2" fillId="7" borderId="47" xfId="0" applyFont="1" applyFill="1" applyBorder="1" applyAlignment="1">
      <alignment horizontal="center"/>
    </xf>
    <xf numFmtId="168" fontId="0" fillId="7" borderId="36" xfId="0" applyNumberFormat="1" applyFill="1" applyBorder="1"/>
    <xf numFmtId="168" fontId="0" fillId="0" borderId="37" xfId="0" applyNumberFormat="1" applyBorder="1"/>
    <xf numFmtId="174" fontId="0" fillId="0" borderId="38" xfId="0" applyNumberFormat="1" applyBorder="1"/>
    <xf numFmtId="169" fontId="0" fillId="0" borderId="40" xfId="0" applyNumberFormat="1" applyBorder="1"/>
    <xf numFmtId="175" fontId="0" fillId="0" borderId="48" xfId="0" applyNumberFormat="1" applyBorder="1"/>
    <xf numFmtId="175" fontId="0" fillId="0" borderId="38" xfId="0" applyNumberFormat="1" applyBorder="1"/>
    <xf numFmtId="168" fontId="0" fillId="7" borderId="19" xfId="0" applyNumberFormat="1" applyFill="1" applyBorder="1"/>
    <xf numFmtId="168" fontId="0" fillId="0" borderId="22" xfId="0" applyNumberFormat="1" applyBorder="1"/>
    <xf numFmtId="174" fontId="0" fillId="0" borderId="4" xfId="0" applyNumberFormat="1" applyBorder="1"/>
    <xf numFmtId="169" fontId="0" fillId="0" borderId="23" xfId="0" applyNumberFormat="1" applyBorder="1"/>
    <xf numFmtId="175" fontId="0" fillId="0" borderId="49" xfId="0" applyNumberFormat="1" applyBorder="1"/>
    <xf numFmtId="175" fontId="0" fillId="0" borderId="4" xfId="0" applyNumberFormat="1" applyBorder="1"/>
    <xf numFmtId="168" fontId="0" fillId="7" borderId="30" xfId="0" applyNumberFormat="1" applyFill="1" applyBorder="1"/>
    <xf numFmtId="168" fontId="0" fillId="0" borderId="34" xfId="0" applyNumberFormat="1" applyBorder="1"/>
    <xf numFmtId="174" fontId="0" fillId="0" borderId="32" xfId="0" applyNumberFormat="1" applyBorder="1"/>
    <xf numFmtId="169" fontId="0" fillId="0" borderId="35" xfId="0" applyNumberFormat="1" applyBorder="1"/>
    <xf numFmtId="175" fontId="0" fillId="0" borderId="50" xfId="0" applyNumberFormat="1" applyBorder="1"/>
    <xf numFmtId="175" fontId="0" fillId="0" borderId="32" xfId="0" applyNumberFormat="1" applyBorder="1"/>
    <xf numFmtId="0" fontId="2" fillId="7" borderId="11" xfId="0" applyFont="1" applyFill="1" applyBorder="1" applyAlignment="1">
      <alignment horizontal="center" wrapText="1"/>
    </xf>
    <xf numFmtId="0" fontId="2" fillId="7" borderId="12" xfId="0" applyFont="1" applyFill="1" applyBorder="1" applyAlignment="1">
      <alignment horizontal="center" wrapText="1"/>
    </xf>
    <xf numFmtId="168" fontId="0" fillId="7" borderId="13" xfId="0" applyNumberFormat="1" applyFill="1" applyBorder="1" applyAlignment="1">
      <alignment horizontal="left"/>
    </xf>
    <xf numFmtId="174" fontId="0" fillId="0" borderId="16" xfId="0" applyNumberFormat="1" applyBorder="1"/>
    <xf numFmtId="167" fontId="0" fillId="0" borderId="17" xfId="0" applyNumberFormat="1" applyBorder="1"/>
    <xf numFmtId="167" fontId="0" fillId="0" borderId="51" xfId="0" applyNumberFormat="1" applyBorder="1"/>
    <xf numFmtId="168" fontId="0" fillId="7" borderId="19" xfId="0" applyNumberFormat="1" applyFill="1" applyBorder="1" applyAlignment="1">
      <alignment horizontal="left"/>
    </xf>
    <xf numFmtId="174" fontId="0" fillId="0" borderId="21" xfId="0" applyNumberFormat="1" applyBorder="1"/>
    <xf numFmtId="167" fontId="0" fillId="0" borderId="22" xfId="0" applyNumberFormat="1" applyBorder="1"/>
    <xf numFmtId="167" fontId="0" fillId="0" borderId="49" xfId="0" applyNumberFormat="1" applyBorder="1"/>
    <xf numFmtId="174" fontId="2" fillId="0" borderId="33" xfId="0" applyNumberFormat="1" applyFont="1" applyBorder="1"/>
    <xf numFmtId="167" fontId="2" fillId="0" borderId="34" xfId="0" applyNumberFormat="1" applyFont="1" applyBorder="1"/>
    <xf numFmtId="167" fontId="2" fillId="0" borderId="50" xfId="0" applyNumberFormat="1" applyFont="1" applyBorder="1"/>
    <xf numFmtId="168" fontId="2" fillId="7" borderId="13" xfId="0" applyNumberFormat="1" applyFont="1" applyFill="1" applyBorder="1" applyAlignment="1">
      <alignment horizontal="left"/>
    </xf>
    <xf numFmtId="167" fontId="2" fillId="0" borderId="18" xfId="0" applyNumberFormat="1" applyFont="1" applyBorder="1"/>
    <xf numFmtId="168" fontId="0" fillId="7" borderId="13" xfId="0" applyNumberFormat="1" applyFill="1" applyBorder="1" applyAlignment="1">
      <alignment horizontal="left" indent="1"/>
    </xf>
    <xf numFmtId="167" fontId="0" fillId="0" borderId="18" xfId="0" applyNumberFormat="1" applyBorder="1"/>
    <xf numFmtId="168" fontId="0" fillId="7" borderId="19" xfId="0" applyNumberFormat="1" applyFill="1" applyBorder="1" applyAlignment="1">
      <alignment horizontal="left" indent="1"/>
    </xf>
    <xf numFmtId="167" fontId="0" fillId="0" borderId="23" xfId="0" applyNumberFormat="1" applyBorder="1"/>
    <xf numFmtId="168" fontId="2" fillId="7" borderId="19" xfId="0" applyNumberFormat="1" applyFont="1" applyFill="1" applyBorder="1" applyAlignment="1">
      <alignment horizontal="left"/>
    </xf>
    <xf numFmtId="167" fontId="2" fillId="0" borderId="23" xfId="0" applyNumberFormat="1" applyFont="1" applyBorder="1"/>
    <xf numFmtId="168" fontId="2" fillId="7" borderId="30" xfId="0" applyNumberFormat="1" applyFont="1" applyFill="1" applyBorder="1" applyAlignment="1">
      <alignment horizontal="left"/>
    </xf>
    <xf numFmtId="167" fontId="0" fillId="0" borderId="32" xfId="0" applyNumberFormat="1" applyBorder="1"/>
    <xf numFmtId="167" fontId="2" fillId="0" borderId="35" xfId="0" applyNumberFormat="1" applyFont="1" applyBorder="1"/>
    <xf numFmtId="168" fontId="0" fillId="7" borderId="13" xfId="0" applyNumberFormat="1" applyFill="1" applyBorder="1" applyAlignment="1">
      <alignment horizontal="left" indent="2"/>
    </xf>
    <xf numFmtId="168" fontId="0" fillId="7" borderId="19" xfId="0" applyNumberFormat="1" applyFill="1" applyBorder="1" applyAlignment="1">
      <alignment horizontal="left" indent="2"/>
    </xf>
    <xf numFmtId="167" fontId="2" fillId="0" borderId="4" xfId="0" applyNumberFormat="1" applyFont="1" applyBorder="1"/>
    <xf numFmtId="168" fontId="2" fillId="7" borderId="30" xfId="0" applyNumberFormat="1" applyFont="1" applyFill="1" applyBorder="1"/>
    <xf numFmtId="168" fontId="0" fillId="7" borderId="24" xfId="0" applyNumberFormat="1" applyFill="1" applyBorder="1" applyAlignment="1">
      <alignment horizontal="left" indent="1"/>
    </xf>
    <xf numFmtId="167" fontId="0" fillId="0" borderId="29" xfId="0" applyNumberFormat="1" applyBorder="1"/>
    <xf numFmtId="0" fontId="0" fillId="0" borderId="7" xfId="0" applyBorder="1" applyAlignment="1">
      <alignment wrapText="1"/>
    </xf>
    <xf numFmtId="0" fontId="0" fillId="0" borderId="8" xfId="0" applyBorder="1" applyAlignment="1">
      <alignment wrapText="1"/>
    </xf>
    <xf numFmtId="0" fontId="2" fillId="7" borderId="9" xfId="0" applyFont="1" applyFill="1" applyBorder="1" applyAlignment="1">
      <alignment horizontal="center" wrapText="1"/>
    </xf>
    <xf numFmtId="0" fontId="0" fillId="0" borderId="0" xfId="0" applyAlignment="1">
      <alignment wrapText="1"/>
    </xf>
    <xf numFmtId="0" fontId="2" fillId="7" borderId="43" xfId="0" applyFont="1" applyFill="1" applyBorder="1" applyAlignment="1">
      <alignment horizontal="center" wrapText="1"/>
    </xf>
    <xf numFmtId="0" fontId="0" fillId="7" borderId="44" xfId="0" applyFill="1" applyBorder="1"/>
    <xf numFmtId="174" fontId="0" fillId="0" borderId="52" xfId="0" applyNumberFormat="1" applyBorder="1"/>
    <xf numFmtId="0" fontId="0" fillId="7" borderId="45" xfId="0" applyFill="1" applyBorder="1"/>
    <xf numFmtId="174" fontId="0" fillId="0" borderId="45" xfId="0" applyNumberFormat="1" applyBorder="1"/>
    <xf numFmtId="0" fontId="2" fillId="7" borderId="46" xfId="0" applyFont="1" applyFill="1" applyBorder="1"/>
    <xf numFmtId="174" fontId="2" fillId="0" borderId="46" xfId="0" applyNumberFormat="1" applyFont="1" applyBorder="1"/>
    <xf numFmtId="168" fontId="0" fillId="7" borderId="30" xfId="0" applyNumberFormat="1" applyFill="1" applyBorder="1" applyAlignment="1">
      <alignment horizontal="left"/>
    </xf>
    <xf numFmtId="164" fontId="27" fillId="3" borderId="0" xfId="4" applyNumberFormat="1" applyFont="1" applyFill="1" applyAlignment="1">
      <alignment horizontal="center"/>
    </xf>
    <xf numFmtId="164" fontId="28" fillId="0" borderId="0" xfId="4" applyNumberFormat="1" applyFont="1" applyAlignment="1">
      <alignment horizontal="center"/>
    </xf>
    <xf numFmtId="168" fontId="28" fillId="0" borderId="0" xfId="4" applyNumberFormat="1" applyFont="1" applyAlignment="1">
      <alignment horizontal="center"/>
    </xf>
    <xf numFmtId="164" fontId="29" fillId="0" borderId="0" xfId="4" applyNumberFormat="1" applyFont="1"/>
    <xf numFmtId="167" fontId="28" fillId="0" borderId="0" xfId="4" applyNumberFormat="1" applyFont="1" applyAlignment="1">
      <alignment horizontal="center"/>
    </xf>
    <xf numFmtId="168" fontId="7" fillId="0" borderId="0" xfId="4" applyNumberFormat="1" applyFont="1" applyAlignment="1">
      <alignment horizontal="left" indent="1"/>
    </xf>
    <xf numFmtId="164" fontId="19" fillId="0" borderId="0" xfId="4" applyNumberFormat="1" applyFont="1" applyAlignment="1">
      <alignment horizontal="left" indent="1"/>
    </xf>
    <xf numFmtId="164" fontId="19" fillId="0" borderId="0" xfId="4" applyNumberFormat="1" applyFont="1" applyAlignment="1">
      <alignment horizontal="center"/>
    </xf>
    <xf numFmtId="168" fontId="16" fillId="0" borderId="0" xfId="4" applyNumberFormat="1" applyFont="1" applyAlignment="1">
      <alignment horizontal="center"/>
    </xf>
    <xf numFmtId="168" fontId="15" fillId="0" borderId="0" xfId="4" applyNumberFormat="1" applyFont="1" applyAlignment="1">
      <alignment horizontal="center"/>
    </xf>
    <xf numFmtId="168" fontId="7" fillId="5" borderId="4" xfId="4" applyNumberFormat="1" applyFont="1" applyFill="1" applyBorder="1" applyAlignment="1">
      <alignment horizontal="left"/>
    </xf>
    <xf numFmtId="168" fontId="7" fillId="0" borderId="0" xfId="4" applyNumberFormat="1" applyFont="1" applyAlignment="1">
      <alignment horizontal="left"/>
    </xf>
    <xf numFmtId="176" fontId="7" fillId="5" borderId="4" xfId="4" applyNumberFormat="1" applyFont="1" applyFill="1" applyBorder="1" applyAlignment="1">
      <alignment horizontal="right"/>
    </xf>
    <xf numFmtId="176" fontId="7" fillId="5" borderId="4" xfId="4" applyNumberFormat="1" applyFont="1" applyFill="1" applyBorder="1" applyAlignment="1">
      <alignment horizontal="left"/>
    </xf>
    <xf numFmtId="174" fontId="7" fillId="5" borderId="4" xfId="4" applyNumberFormat="1" applyFont="1" applyFill="1" applyBorder="1" applyAlignment="1">
      <alignment horizontal="left"/>
    </xf>
    <xf numFmtId="176" fontId="7" fillId="0" borderId="0" xfId="4" applyNumberFormat="1" applyFont="1" applyAlignment="1">
      <alignment horizontal="right"/>
    </xf>
    <xf numFmtId="164" fontId="29" fillId="0" borderId="0" xfId="4" applyNumberFormat="1" applyFont="1" applyAlignment="1">
      <alignment wrapText="1"/>
    </xf>
    <xf numFmtId="168" fontId="15" fillId="0" borderId="0" xfId="4" applyNumberFormat="1" applyFont="1" applyAlignment="1">
      <alignment horizontal="center" wrapText="1"/>
    </xf>
    <xf numFmtId="168" fontId="7" fillId="0" borderId="5" xfId="4" applyNumberFormat="1" applyFont="1" applyBorder="1" applyAlignment="1">
      <alignment horizontal="left" wrapText="1" indent="1"/>
    </xf>
    <xf numFmtId="168" fontId="7" fillId="0" borderId="5" xfId="4" applyNumberFormat="1" applyFont="1" applyBorder="1" applyAlignment="1">
      <alignment horizontal="left" wrapText="1"/>
    </xf>
    <xf numFmtId="168" fontId="15" fillId="0" borderId="5" xfId="4" applyNumberFormat="1" applyFont="1" applyBorder="1" applyAlignment="1">
      <alignment horizontal="center" wrapText="1"/>
    </xf>
    <xf numFmtId="168" fontId="7" fillId="0" borderId="0" xfId="4" applyNumberFormat="1" applyFont="1" applyAlignment="1">
      <alignment horizontal="left" wrapText="1"/>
    </xf>
    <xf numFmtId="168" fontId="7" fillId="0" borderId="5" xfId="4" applyNumberFormat="1" applyFont="1" applyBorder="1" applyAlignment="1">
      <alignment horizontal="left"/>
    </xf>
    <xf numFmtId="168" fontId="11" fillId="0" borderId="0" xfId="5" applyNumberFormat="1" applyBorder="1" applyAlignment="1" applyProtection="1">
      <alignment horizontal="left" vertical="center"/>
    </xf>
    <xf numFmtId="164" fontId="11" fillId="0" borderId="0" xfId="5" applyNumberFormat="1" applyBorder="1" applyProtection="1">
      <alignment horizontal="right" vertical="center"/>
    </xf>
    <xf numFmtId="168" fontId="18" fillId="0" borderId="0" xfId="4" applyNumberFormat="1" applyFont="1" applyAlignment="1">
      <alignment horizontal="center" wrapText="1"/>
    </xf>
    <xf numFmtId="164" fontId="15" fillId="0" borderId="0" xfId="4" applyNumberFormat="1" applyFont="1" applyAlignment="1">
      <alignment wrapText="1"/>
    </xf>
    <xf numFmtId="168" fontId="28" fillId="0" borderId="0" xfId="4" applyNumberFormat="1" applyFont="1" applyAlignment="1">
      <alignment horizontal="center" wrapText="1"/>
    </xf>
    <xf numFmtId="164" fontId="7" fillId="0" borderId="0" xfId="4" applyNumberFormat="1" applyFont="1" applyAlignment="1">
      <alignment horizontal="right" wrapText="1"/>
    </xf>
    <xf numFmtId="174" fontId="11" fillId="5" borderId="4" xfId="4" applyNumberFormat="1" applyFont="1" applyFill="1" applyBorder="1" applyAlignment="1">
      <alignment horizontal="center"/>
    </xf>
    <xf numFmtId="168" fontId="15" fillId="0" borderId="0" xfId="6" applyNumberFormat="1" applyFont="1" applyAlignment="1">
      <alignment horizontal="center"/>
    </xf>
    <xf numFmtId="0" fontId="15" fillId="0" borderId="0" xfId="4" applyFont="1" applyAlignment="1">
      <alignment horizontal="center" wrapText="1"/>
    </xf>
    <xf numFmtId="0" fontId="7" fillId="6" borderId="4" xfId="4" applyFont="1" applyFill="1" applyBorder="1"/>
    <xf numFmtId="167" fontId="7" fillId="6" borderId="4" xfId="4" applyNumberFormat="1" applyFont="1" applyFill="1" applyBorder="1" applyAlignment="1">
      <alignment horizontal="center"/>
    </xf>
    <xf numFmtId="177" fontId="7" fillId="6" borderId="4" xfId="4" applyNumberFormat="1" applyFont="1" applyFill="1" applyBorder="1" applyAlignment="1">
      <alignment horizontal="center"/>
    </xf>
    <xf numFmtId="177" fontId="7" fillId="6" borderId="4" xfId="4" applyNumberFormat="1" applyFont="1" applyFill="1" applyBorder="1"/>
    <xf numFmtId="169" fontId="7" fillId="6" borderId="4" xfId="4" applyNumberFormat="1" applyFont="1" applyFill="1" applyBorder="1" applyAlignment="1">
      <alignment horizontal="center"/>
    </xf>
    <xf numFmtId="167" fontId="3" fillId="6" borderId="4" xfId="4" applyNumberFormat="1" applyFill="1" applyBorder="1"/>
    <xf numFmtId="167" fontId="7" fillId="6" borderId="4" xfId="4" applyNumberFormat="1" applyFont="1" applyFill="1" applyBorder="1" applyAlignment="1">
      <alignment horizontal="left"/>
    </xf>
    <xf numFmtId="169" fontId="7" fillId="6" borderId="4" xfId="6" applyNumberFormat="1" applyFont="1" applyFill="1" applyBorder="1" applyAlignment="1">
      <alignment horizontal="center"/>
    </xf>
    <xf numFmtId="167" fontId="7" fillId="6" borderId="4" xfId="6" applyNumberFormat="1" applyFont="1" applyFill="1" applyBorder="1" applyAlignment="1">
      <alignment horizontal="center"/>
    </xf>
    <xf numFmtId="167" fontId="15" fillId="6" borderId="4" xfId="4" applyNumberFormat="1" applyFont="1" applyFill="1" applyBorder="1" applyAlignment="1">
      <alignment horizontal="center"/>
    </xf>
    <xf numFmtId="10" fontId="15" fillId="0" borderId="0" xfId="2" applyNumberFormat="1" applyFont="1" applyAlignment="1">
      <alignment horizontal="center"/>
    </xf>
    <xf numFmtId="0" fontId="7" fillId="0" borderId="0" xfId="4" applyFont="1" applyAlignment="1">
      <alignment horizontal="left"/>
    </xf>
    <xf numFmtId="167" fontId="7" fillId="0" borderId="0" xfId="6" applyNumberFormat="1" applyFont="1" applyAlignment="1">
      <alignment horizontal="center"/>
    </xf>
    <xf numFmtId="167" fontId="15" fillId="0" borderId="0" xfId="4" applyNumberFormat="1" applyFont="1" applyAlignment="1">
      <alignment horizontal="center"/>
    </xf>
    <xf numFmtId="167" fontId="7" fillId="0" borderId="0" xfId="4" applyNumberFormat="1" applyFont="1" applyAlignment="1">
      <alignment horizontal="left"/>
    </xf>
    <xf numFmtId="167" fontId="7" fillId="0" borderId="0" xfId="4" applyNumberFormat="1" applyFont="1" applyAlignment="1">
      <alignment horizontal="center"/>
    </xf>
    <xf numFmtId="0" fontId="19" fillId="0" borderId="0" xfId="4" applyFont="1" applyAlignment="1">
      <alignment horizontal="left"/>
    </xf>
    <xf numFmtId="0" fontId="8" fillId="0" borderId="0" xfId="4" applyFont="1"/>
    <xf numFmtId="168" fontId="8" fillId="0" borderId="0" xfId="4" applyNumberFormat="1" applyFont="1"/>
    <xf numFmtId="164" fontId="30" fillId="0" borderId="0" xfId="4" applyNumberFormat="1" applyFont="1"/>
    <xf numFmtId="41" fontId="31" fillId="0" borderId="0" xfId="4" applyNumberFormat="1" applyFont="1" applyAlignment="1">
      <alignment horizontal="left"/>
    </xf>
    <xf numFmtId="167" fontId="19" fillId="0" borderId="0" xfId="4" applyNumberFormat="1" applyFont="1" applyAlignment="1">
      <alignment horizontal="center"/>
    </xf>
    <xf numFmtId="167" fontId="3" fillId="0" borderId="0" xfId="4" applyNumberFormat="1"/>
    <xf numFmtId="168" fontId="3" fillId="6" borderId="4" xfId="4" applyNumberFormat="1" applyFill="1" applyBorder="1"/>
    <xf numFmtId="174" fontId="3" fillId="6" borderId="4" xfId="4" applyNumberFormat="1" applyFill="1" applyBorder="1"/>
    <xf numFmtId="176" fontId="3" fillId="6" borderId="4" xfId="4" applyNumberFormat="1" applyFill="1" applyBorder="1"/>
    <xf numFmtId="164" fontId="30" fillId="0" borderId="0" xfId="4" applyNumberFormat="1" applyFont="1" applyAlignment="1">
      <alignment wrapText="1"/>
    </xf>
    <xf numFmtId="168" fontId="19" fillId="0" borderId="53" xfId="4" applyNumberFormat="1" applyFont="1" applyBorder="1" applyAlignment="1">
      <alignment horizontal="left" wrapText="1" indent="1"/>
    </xf>
    <xf numFmtId="178" fontId="31" fillId="0" borderId="0" xfId="4" applyNumberFormat="1" applyFont="1" applyAlignment="1">
      <alignment horizontal="right"/>
    </xf>
    <xf numFmtId="174" fontId="3" fillId="6" borderId="4" xfId="2" applyNumberFormat="1" applyFont="1" applyFill="1" applyBorder="1" applyProtection="1"/>
    <xf numFmtId="176" fontId="15" fillId="6" borderId="4" xfId="4" applyNumberFormat="1" applyFont="1" applyFill="1" applyBorder="1" applyAlignment="1">
      <alignment horizontal="center"/>
    </xf>
    <xf numFmtId="176" fontId="27" fillId="0" borderId="0" xfId="4" applyNumberFormat="1" applyFont="1" applyAlignment="1">
      <alignment horizontal="center"/>
    </xf>
    <xf numFmtId="164" fontId="7" fillId="0" borderId="54" xfId="4" applyNumberFormat="1" applyFont="1" applyBorder="1" applyAlignment="1">
      <alignment horizontal="right"/>
    </xf>
    <xf numFmtId="176" fontId="7" fillId="6" borderId="4" xfId="4" applyNumberFormat="1" applyFont="1" applyFill="1" applyBorder="1" applyAlignment="1">
      <alignment horizontal="right"/>
    </xf>
    <xf numFmtId="176" fontId="29" fillId="0" borderId="54" xfId="4" applyNumberFormat="1" applyFont="1" applyBorder="1" applyAlignment="1">
      <alignment horizontal="right"/>
    </xf>
    <xf numFmtId="164" fontId="7" fillId="0" borderId="55" xfId="4" applyNumberFormat="1" applyFont="1" applyBorder="1" applyAlignment="1">
      <alignment horizontal="right"/>
    </xf>
    <xf numFmtId="174" fontId="7" fillId="5" borderId="4" xfId="4" applyNumberFormat="1" applyFont="1" applyFill="1" applyBorder="1" applyAlignment="1">
      <alignment horizontal="right"/>
    </xf>
    <xf numFmtId="174" fontId="7" fillId="0" borderId="0" xfId="4" applyNumberFormat="1" applyFont="1" applyAlignment="1">
      <alignment horizontal="right"/>
    </xf>
    <xf numFmtId="176" fontId="7" fillId="0" borderId="54" xfId="4" applyNumberFormat="1" applyFont="1" applyBorder="1" applyAlignment="1">
      <alignment horizontal="right"/>
    </xf>
    <xf numFmtId="176" fontId="7" fillId="0" borderId="55" xfId="4" applyNumberFormat="1" applyFont="1" applyBorder="1" applyAlignment="1">
      <alignment horizontal="right"/>
    </xf>
    <xf numFmtId="176" fontId="7" fillId="0" borderId="0" xfId="4" applyNumberFormat="1" applyFont="1" applyAlignment="1">
      <alignment horizontal="right" wrapText="1"/>
    </xf>
    <xf numFmtId="176" fontId="11" fillId="0" borderId="0" xfId="5" applyNumberFormat="1" applyBorder="1" applyProtection="1">
      <alignment horizontal="right" vertical="center"/>
    </xf>
    <xf numFmtId="164" fontId="14" fillId="0" borderId="0" xfId="4" applyNumberFormat="1" applyFont="1" applyAlignment="1">
      <alignment horizontal="center"/>
    </xf>
    <xf numFmtId="166" fontId="7" fillId="0" borderId="0" xfId="4" applyNumberFormat="1" applyFont="1" applyAlignment="1">
      <alignment horizontal="left" wrapText="1"/>
    </xf>
    <xf numFmtId="170" fontId="7" fillId="0" borderId="0" xfId="4" applyNumberFormat="1" applyFont="1" applyAlignment="1">
      <alignment horizontal="right"/>
    </xf>
    <xf numFmtId="170" fontId="7" fillId="0" borderId="0" xfId="4" applyNumberFormat="1" applyFont="1" applyAlignment="1">
      <alignment horizontal="right" wrapText="1"/>
    </xf>
    <xf numFmtId="170" fontId="11" fillId="0" borderId="0" xfId="5" applyNumberFormat="1" applyBorder="1" applyProtection="1">
      <alignment horizontal="right" vertical="center"/>
    </xf>
    <xf numFmtId="168" fontId="7" fillId="0" borderId="0" xfId="4" applyNumberFormat="1" applyFont="1" applyAlignment="1">
      <alignment horizontal="left" wrapText="1" indent="1"/>
    </xf>
    <xf numFmtId="0" fontId="16" fillId="4" borderId="3" xfId="4" applyFont="1" applyFill="1" applyBorder="1" applyAlignment="1">
      <alignment horizontal="right" vertical="center"/>
    </xf>
    <xf numFmtId="164" fontId="18" fillId="0" borderId="53" xfId="4" applyNumberFormat="1" applyFont="1" applyBorder="1" applyAlignment="1">
      <alignment horizontal="center"/>
    </xf>
    <xf numFmtId="164" fontId="15" fillId="0" borderId="53" xfId="4" applyNumberFormat="1" applyFont="1" applyBorder="1" applyAlignment="1">
      <alignment horizontal="center"/>
    </xf>
    <xf numFmtId="0" fontId="7" fillId="6" borderId="4" xfId="4" applyFont="1" applyFill="1" applyBorder="1" applyAlignment="1">
      <alignment horizontal="center"/>
    </xf>
    <xf numFmtId="164" fontId="7" fillId="6" borderId="4" xfId="4" applyNumberFormat="1" applyFont="1" applyFill="1" applyBorder="1" applyAlignment="1">
      <alignment horizontal="center"/>
    </xf>
    <xf numFmtId="164" fontId="7" fillId="9" borderId="0" xfId="4" applyNumberFormat="1" applyFont="1" applyFill="1"/>
    <xf numFmtId="164" fontId="7" fillId="9" borderId="0" xfId="4" applyNumberFormat="1" applyFont="1" applyFill="1" applyAlignment="1">
      <alignment horizontal="left" indent="1"/>
    </xf>
    <xf numFmtId="164" fontId="15" fillId="9" borderId="0" xfId="4" applyNumberFormat="1" applyFont="1" applyFill="1" applyAlignment="1">
      <alignment horizontal="center"/>
    </xf>
    <xf numFmtId="164" fontId="18" fillId="9" borderId="0" xfId="4" applyNumberFormat="1" applyFont="1" applyFill="1" applyAlignment="1">
      <alignment horizontal="center"/>
    </xf>
    <xf numFmtId="168" fontId="18" fillId="9" borderId="0" xfId="4" applyNumberFormat="1" applyFont="1" applyFill="1" applyAlignment="1">
      <alignment horizontal="center"/>
    </xf>
    <xf numFmtId="168" fontId="19" fillId="9" borderId="0" xfId="4" applyNumberFormat="1" applyFont="1" applyFill="1" applyAlignment="1">
      <alignment horizontal="left"/>
    </xf>
    <xf numFmtId="168" fontId="7" fillId="9" borderId="4" xfId="4" applyNumberFormat="1" applyFont="1" applyFill="1" applyBorder="1" applyAlignment="1">
      <alignment horizontal="left" wrapText="1" indent="1"/>
    </xf>
    <xf numFmtId="168" fontId="7" fillId="9" borderId="4" xfId="4" applyNumberFormat="1" applyFont="1" applyFill="1" applyBorder="1" applyAlignment="1">
      <alignment horizontal="left" wrapText="1"/>
    </xf>
    <xf numFmtId="164" fontId="15" fillId="9" borderId="0" xfId="4" applyNumberFormat="1" applyFont="1" applyFill="1" applyAlignment="1">
      <alignment horizontal="center" wrapText="1"/>
    </xf>
    <xf numFmtId="170" fontId="7" fillId="9" borderId="4" xfId="4" applyNumberFormat="1" applyFont="1" applyFill="1" applyBorder="1" applyAlignment="1">
      <alignment horizontal="right"/>
    </xf>
    <xf numFmtId="171" fontId="7" fillId="9" borderId="0" xfId="4" applyNumberFormat="1" applyFont="1" applyFill="1" applyAlignment="1">
      <alignment horizontal="right"/>
    </xf>
    <xf numFmtId="164" fontId="7" fillId="9" borderId="0" xfId="4" applyNumberFormat="1" applyFont="1" applyFill="1" applyAlignment="1">
      <alignment horizontal="left" wrapText="1"/>
    </xf>
    <xf numFmtId="171" fontId="7" fillId="9" borderId="0" xfId="4" applyNumberFormat="1" applyFont="1" applyFill="1" applyAlignment="1">
      <alignment horizontal="right" wrapText="1"/>
    </xf>
    <xf numFmtId="171" fontId="11" fillId="9" borderId="0" xfId="5" applyNumberFormat="1" applyFill="1" applyBorder="1" applyProtection="1">
      <alignment horizontal="right" vertical="center"/>
    </xf>
    <xf numFmtId="164" fontId="7" fillId="9" borderId="5" xfId="4" applyNumberFormat="1" applyFont="1" applyFill="1" applyBorder="1" applyAlignment="1">
      <alignment horizontal="left" wrapText="1"/>
    </xf>
    <xf numFmtId="164" fontId="15" fillId="9" borderId="5" xfId="4" applyNumberFormat="1" applyFont="1" applyFill="1" applyBorder="1" applyAlignment="1">
      <alignment horizontal="center" wrapText="1"/>
    </xf>
    <xf numFmtId="173" fontId="21" fillId="9" borderId="0" xfId="5" applyNumberFormat="1" applyFont="1" applyFill="1" applyBorder="1" applyAlignment="1" applyProtection="1">
      <alignment horizontal="center" vertical="center"/>
    </xf>
    <xf numFmtId="43" fontId="0" fillId="0" borderId="18" xfId="1" applyFont="1" applyBorder="1"/>
    <xf numFmtId="43" fontId="0" fillId="0" borderId="23" xfId="1" applyFont="1" applyBorder="1"/>
  </cellXfs>
  <cellStyles count="7">
    <cellStyle name="Assumptions Right Number" xfId="5" xr:uid="{BBB60265-EF21-45DA-9751-9B72E32FAE84}"/>
    <cellStyle name="Comma" xfId="1" builtinId="3"/>
    <cellStyle name="Hyperlink" xfId="3" builtinId="8"/>
    <cellStyle name="Normal" xfId="0" builtinId="0"/>
    <cellStyle name="Normal 2" xfId="4" xr:uid="{9AC0528A-B241-4F88-9177-04D58A6C843D}"/>
    <cellStyle name="Percent" xfId="2" builtinId="5"/>
    <cellStyle name="Percent 2" xfId="6" xr:uid="{DD56E0C5-3603-4DD0-AC5E-413B94810B1D}"/>
  </cellStyles>
  <dxfs count="2">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'Stakeholder report data'!$J$1328</c:f>
              <c:strCache>
                <c:ptCount val="1"/>
                <c:pt idx="0">
                  <c:v> Actuals </c:v>
                </c:pt>
              </c:strCache>
            </c:strRef>
          </c:tx>
          <c:spPr>
            <a:ln w="28575" cap="rnd">
              <a:solidFill>
                <a:srgbClr val="E06026"/>
              </a:solidFill>
              <a:round/>
            </a:ln>
            <a:effectLst/>
          </c:spPr>
          <c:marker>
            <c:symbol val="circle"/>
            <c:size val="5"/>
            <c:spPr>
              <a:solidFill>
                <a:srgbClr val="E06026"/>
              </a:solidFill>
              <a:ln w="9525">
                <a:solidFill>
                  <a:srgbClr val="E06026"/>
                </a:solidFill>
              </a:ln>
              <a:effectLst/>
            </c:spPr>
          </c:marker>
          <c:cat>
            <c:strRef>
              <c:f>'Stakeholder report data'!$I$1329:$I$1335</c:f>
              <c:strCache>
                <c:ptCount val="7"/>
                <c:pt idx="0">
                  <c:v>2019</c:v>
                </c:pt>
                <c:pt idx="1">
                  <c:v>2020</c:v>
                </c:pt>
                <c:pt idx="2">
                  <c:v>HY21</c:v>
                </c:pt>
                <c:pt idx="3">
                  <c:v>2021–22</c:v>
                </c:pt>
                <c:pt idx="4">
                  <c:v>2022–23</c:v>
                </c:pt>
                <c:pt idx="5">
                  <c:v>2023–24</c:v>
                </c:pt>
                <c:pt idx="6">
                  <c:v>2024–25</c:v>
                </c:pt>
              </c:strCache>
            </c:strRef>
          </c:cat>
          <c:val>
            <c:numRef>
              <c:f>'Stakeholder report data'!$J$1329:$J$1335</c:f>
              <c:numCache>
                <c:formatCode>_-* #,##0_-;\-* #,##0_-;_-* "-"??_-;_-@_-</c:formatCode>
                <c:ptCount val="7"/>
                <c:pt idx="0">
                  <c:v>5813</c:v>
                </c:pt>
                <c:pt idx="1">
                  <c:v>5178</c:v>
                </c:pt>
                <c:pt idx="2">
                  <c:v>5168.4806629834256</c:v>
                </c:pt>
                <c:pt idx="3">
                  <c:v>5252</c:v>
                </c:pt>
                <c:pt idx="4">
                  <c:v>5420.0700000000006</c:v>
                </c:pt>
              </c:numCache>
            </c:numRef>
          </c:val>
          <c:smooth val="0"/>
          <c:extLst>
            <c:ext xmlns:c16="http://schemas.microsoft.com/office/drawing/2014/chart" uri="{C3380CC4-5D6E-409C-BE32-E72D297353CC}">
              <c16:uniqueId val="{00000000-76F1-4142-A210-ECF769FBC3BC}"/>
            </c:ext>
          </c:extLst>
        </c:ser>
        <c:ser>
          <c:idx val="1"/>
          <c:order val="1"/>
          <c:tx>
            <c:strRef>
              <c:f>'Stakeholder report data'!$K$1328</c:f>
              <c:strCache>
                <c:ptCount val="1"/>
                <c:pt idx="0">
                  <c:v> 2022–23 level </c:v>
                </c:pt>
              </c:strCache>
            </c:strRef>
          </c:tx>
          <c:spPr>
            <a:ln w="28575" cap="rnd">
              <a:solidFill>
                <a:srgbClr val="564741"/>
              </a:solidFill>
              <a:prstDash val="sysDash"/>
              <a:round/>
            </a:ln>
            <a:effectLst/>
          </c:spPr>
          <c:marker>
            <c:symbol val="none"/>
          </c:marker>
          <c:cat>
            <c:strRef>
              <c:f>'Stakeholder report data'!$I$1329:$I$1335</c:f>
              <c:strCache>
                <c:ptCount val="7"/>
                <c:pt idx="0">
                  <c:v>2019</c:v>
                </c:pt>
                <c:pt idx="1">
                  <c:v>2020</c:v>
                </c:pt>
                <c:pt idx="2">
                  <c:v>HY21</c:v>
                </c:pt>
                <c:pt idx="3">
                  <c:v>2021–22</c:v>
                </c:pt>
                <c:pt idx="4">
                  <c:v>2022–23</c:v>
                </c:pt>
                <c:pt idx="5">
                  <c:v>2023–24</c:v>
                </c:pt>
                <c:pt idx="6">
                  <c:v>2024–25</c:v>
                </c:pt>
              </c:strCache>
            </c:strRef>
          </c:cat>
          <c:val>
            <c:numRef>
              <c:f>'Stakeholder report data'!$K$1329:$K$1335</c:f>
              <c:numCache>
                <c:formatCode>_-* #,##0_-;\-* #,##0_-;_-* "-"??_-;_-@_-</c:formatCode>
                <c:ptCount val="7"/>
                <c:pt idx="4">
                  <c:v>5420.0700000000006</c:v>
                </c:pt>
                <c:pt idx="5">
                  <c:v>5420.0700000000006</c:v>
                </c:pt>
                <c:pt idx="6">
                  <c:v>5420.0700000000006</c:v>
                </c:pt>
              </c:numCache>
            </c:numRef>
          </c:val>
          <c:smooth val="0"/>
          <c:extLst>
            <c:ext xmlns:c16="http://schemas.microsoft.com/office/drawing/2014/chart" uri="{C3380CC4-5D6E-409C-BE32-E72D297353CC}">
              <c16:uniqueId val="{00000001-76F1-4142-A210-ECF769FBC3BC}"/>
            </c:ext>
          </c:extLst>
        </c:ser>
        <c:ser>
          <c:idx val="2"/>
          <c:order val="2"/>
          <c:tx>
            <c:strRef>
              <c:f>'Stakeholder report data'!$L$1328</c:f>
              <c:strCache>
                <c:ptCount val="1"/>
                <c:pt idx="0">
                  <c:v> 2023–24 estimate </c:v>
                </c:pt>
              </c:strCache>
            </c:strRef>
          </c:tx>
          <c:spPr>
            <a:ln w="28575" cap="rnd">
              <a:noFill/>
              <a:round/>
            </a:ln>
            <a:effectLst/>
          </c:spPr>
          <c:marker>
            <c:symbol val="circle"/>
            <c:size val="5"/>
            <c:spPr>
              <a:solidFill>
                <a:srgbClr val="89B3CE"/>
              </a:solidFill>
              <a:ln w="9525">
                <a:solidFill>
                  <a:srgbClr val="89B3CE"/>
                </a:solidFill>
              </a:ln>
              <a:effectLst/>
            </c:spPr>
          </c:marker>
          <c:cat>
            <c:strRef>
              <c:f>'Stakeholder report data'!$I$1329:$I$1335</c:f>
              <c:strCache>
                <c:ptCount val="7"/>
                <c:pt idx="0">
                  <c:v>2019</c:v>
                </c:pt>
                <c:pt idx="1">
                  <c:v>2020</c:v>
                </c:pt>
                <c:pt idx="2">
                  <c:v>HY21</c:v>
                </c:pt>
                <c:pt idx="3">
                  <c:v>2021–22</c:v>
                </c:pt>
                <c:pt idx="4">
                  <c:v>2022–23</c:v>
                </c:pt>
                <c:pt idx="5">
                  <c:v>2023–24</c:v>
                </c:pt>
                <c:pt idx="6">
                  <c:v>2024–25</c:v>
                </c:pt>
              </c:strCache>
            </c:strRef>
          </c:cat>
          <c:val>
            <c:numRef>
              <c:f>'Stakeholder report data'!$L$1329:$L$1335</c:f>
              <c:numCache>
                <c:formatCode>_-* #,##0_-;\-* #,##0_-;_-* "-"??_-;_-@_-</c:formatCode>
                <c:ptCount val="7"/>
                <c:pt idx="5">
                  <c:v>5415.0098044807246</c:v>
                </c:pt>
              </c:numCache>
            </c:numRef>
          </c:val>
          <c:smooth val="0"/>
          <c:extLst>
            <c:ext xmlns:c16="http://schemas.microsoft.com/office/drawing/2014/chart" uri="{C3380CC4-5D6E-409C-BE32-E72D297353CC}">
              <c16:uniqueId val="{00000002-76F1-4142-A210-ECF769FBC3BC}"/>
            </c:ext>
          </c:extLst>
        </c:ser>
        <c:ser>
          <c:idx val="3"/>
          <c:order val="3"/>
          <c:tx>
            <c:strRef>
              <c:f>'Stakeholder report data'!$M$1328</c:f>
              <c:strCache>
                <c:ptCount val="1"/>
                <c:pt idx="0">
                  <c:v> Forecast </c:v>
                </c:pt>
              </c:strCache>
            </c:strRef>
          </c:tx>
          <c:spPr>
            <a:ln w="28575" cap="rnd">
              <a:noFill/>
              <a:round/>
            </a:ln>
            <a:effectLst/>
          </c:spPr>
          <c:marker>
            <c:symbol val="circle"/>
            <c:size val="5"/>
            <c:spPr>
              <a:solidFill>
                <a:srgbClr val="F06EA6"/>
              </a:solidFill>
              <a:ln w="9525">
                <a:solidFill>
                  <a:srgbClr val="F06EA6"/>
                </a:solidFill>
              </a:ln>
              <a:effectLst/>
            </c:spPr>
          </c:marker>
          <c:cat>
            <c:strRef>
              <c:f>'Stakeholder report data'!$I$1329:$I$1335</c:f>
              <c:strCache>
                <c:ptCount val="7"/>
                <c:pt idx="0">
                  <c:v>2019</c:v>
                </c:pt>
                <c:pt idx="1">
                  <c:v>2020</c:v>
                </c:pt>
                <c:pt idx="2">
                  <c:v>HY21</c:v>
                </c:pt>
                <c:pt idx="3">
                  <c:v>2021–22</c:v>
                </c:pt>
                <c:pt idx="4">
                  <c:v>2022–23</c:v>
                </c:pt>
                <c:pt idx="5">
                  <c:v>2023–24</c:v>
                </c:pt>
                <c:pt idx="6">
                  <c:v>2024–25</c:v>
                </c:pt>
              </c:strCache>
            </c:strRef>
          </c:cat>
          <c:val>
            <c:numRef>
              <c:f>'Stakeholder report data'!$M$1329:$M$1335</c:f>
              <c:numCache>
                <c:formatCode>_-* #,##0_-;\-* #,##0_-;_-* "-"??_-;_-@_-</c:formatCode>
                <c:ptCount val="7"/>
                <c:pt idx="6">
                  <c:v>5481.7035102290693</c:v>
                </c:pt>
              </c:numCache>
            </c:numRef>
          </c:val>
          <c:smooth val="0"/>
          <c:extLst>
            <c:ext xmlns:c16="http://schemas.microsoft.com/office/drawing/2014/chart" uri="{C3380CC4-5D6E-409C-BE32-E72D297353CC}">
              <c16:uniqueId val="{00000003-76F1-4142-A210-ECF769FBC3BC}"/>
            </c:ext>
          </c:extLst>
        </c:ser>
        <c:dLbls>
          <c:showLegendKey val="0"/>
          <c:showVal val="0"/>
          <c:showCatName val="0"/>
          <c:showSerName val="0"/>
          <c:showPercent val="0"/>
          <c:showBubbleSize val="0"/>
        </c:dLbls>
        <c:marker val="1"/>
        <c:smooth val="0"/>
        <c:axId val="1241362144"/>
        <c:axId val="1241360176"/>
      </c:lineChart>
      <c:catAx>
        <c:axId val="124136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60176"/>
        <c:crosses val="autoZero"/>
        <c:auto val="1"/>
        <c:lblAlgn val="ctr"/>
        <c:lblOffset val="100"/>
        <c:noMultiLvlLbl val="0"/>
      </c:catAx>
      <c:valAx>
        <c:axId val="124136017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62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r</a:t>
            </a:r>
            <a:r>
              <a:rPr lang="en-AU"/>
              <a:t>esidential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'Stakeholder report data'!$P$1328</c:f>
              <c:strCache>
                <c:ptCount val="1"/>
                <c:pt idx="0">
                  <c:v> Actuals </c:v>
                </c:pt>
              </c:strCache>
            </c:strRef>
          </c:tx>
          <c:spPr>
            <a:ln w="28575" cap="rnd">
              <a:solidFill>
                <a:srgbClr val="E06026"/>
              </a:solidFill>
              <a:round/>
            </a:ln>
            <a:effectLst/>
          </c:spPr>
          <c:marker>
            <c:symbol val="circle"/>
            <c:size val="5"/>
            <c:spPr>
              <a:solidFill>
                <a:srgbClr val="E06026"/>
              </a:solidFill>
              <a:ln w="9525">
                <a:solidFill>
                  <a:srgbClr val="E06026"/>
                </a:solidFill>
              </a:ln>
              <a:effectLst/>
            </c:spPr>
          </c:marker>
          <c:cat>
            <c:strRef>
              <c:f>'Stakeholder report data'!$O$1329:$O$1335</c:f>
              <c:strCache>
                <c:ptCount val="7"/>
                <c:pt idx="0">
                  <c:v>2019</c:v>
                </c:pt>
                <c:pt idx="1">
                  <c:v>2020</c:v>
                </c:pt>
                <c:pt idx="2">
                  <c:v>HY21</c:v>
                </c:pt>
                <c:pt idx="3">
                  <c:v>2021–22</c:v>
                </c:pt>
                <c:pt idx="4">
                  <c:v>2022–23</c:v>
                </c:pt>
                <c:pt idx="5">
                  <c:v>2023–24</c:v>
                </c:pt>
                <c:pt idx="6">
                  <c:v>2024–25</c:v>
                </c:pt>
              </c:strCache>
            </c:strRef>
          </c:cat>
          <c:val>
            <c:numRef>
              <c:f>'Stakeholder report data'!$P$1329:$P$1335</c:f>
              <c:numCache>
                <c:formatCode>_-* #,##0_-;\-* #,##0_-;_-* "-"??_-;_-@_-</c:formatCode>
                <c:ptCount val="7"/>
                <c:pt idx="0">
                  <c:v>4350.8747326718785</c:v>
                </c:pt>
                <c:pt idx="1">
                  <c:v>4494.491804880432</c:v>
                </c:pt>
                <c:pt idx="2">
                  <c:v>4398.5522219936547</c:v>
                </c:pt>
                <c:pt idx="3">
                  <c:v>4351.4347927251511</c:v>
                </c:pt>
                <c:pt idx="4">
                  <c:v>4309.922664791874</c:v>
                </c:pt>
              </c:numCache>
            </c:numRef>
          </c:val>
          <c:smooth val="0"/>
          <c:extLst>
            <c:ext xmlns:c16="http://schemas.microsoft.com/office/drawing/2014/chart" uri="{C3380CC4-5D6E-409C-BE32-E72D297353CC}">
              <c16:uniqueId val="{00000000-BC6C-4965-B4D0-7B19611C72F6}"/>
            </c:ext>
          </c:extLst>
        </c:ser>
        <c:ser>
          <c:idx val="1"/>
          <c:order val="1"/>
          <c:tx>
            <c:strRef>
              <c:f>'Stakeholder report data'!$Q$1328</c:f>
              <c:strCache>
                <c:ptCount val="1"/>
                <c:pt idx="0">
                  <c:v> 2022–23 level </c:v>
                </c:pt>
              </c:strCache>
            </c:strRef>
          </c:tx>
          <c:spPr>
            <a:ln w="28575" cap="rnd">
              <a:solidFill>
                <a:srgbClr val="564741"/>
              </a:solidFill>
              <a:prstDash val="sysDash"/>
              <a:round/>
            </a:ln>
            <a:effectLst/>
          </c:spPr>
          <c:marker>
            <c:symbol val="none"/>
          </c:marker>
          <c:cat>
            <c:strRef>
              <c:f>'Stakeholder report data'!$O$1329:$O$1335</c:f>
              <c:strCache>
                <c:ptCount val="7"/>
                <c:pt idx="0">
                  <c:v>2019</c:v>
                </c:pt>
                <c:pt idx="1">
                  <c:v>2020</c:v>
                </c:pt>
                <c:pt idx="2">
                  <c:v>HY21</c:v>
                </c:pt>
                <c:pt idx="3">
                  <c:v>2021–22</c:v>
                </c:pt>
                <c:pt idx="4">
                  <c:v>2022–23</c:v>
                </c:pt>
                <c:pt idx="5">
                  <c:v>2023–24</c:v>
                </c:pt>
                <c:pt idx="6">
                  <c:v>2024–25</c:v>
                </c:pt>
              </c:strCache>
            </c:strRef>
          </c:cat>
          <c:val>
            <c:numRef>
              <c:f>'Stakeholder report data'!$Q$1329:$Q$1335</c:f>
              <c:numCache>
                <c:formatCode>_-* #,##0_-;\-* #,##0_-;_-* "-"??_-;_-@_-</c:formatCode>
                <c:ptCount val="7"/>
                <c:pt idx="4">
                  <c:v>4309.922664791874</c:v>
                </c:pt>
                <c:pt idx="5">
                  <c:v>4309.922664791874</c:v>
                </c:pt>
                <c:pt idx="6">
                  <c:v>4309.922664791874</c:v>
                </c:pt>
              </c:numCache>
            </c:numRef>
          </c:val>
          <c:smooth val="0"/>
          <c:extLst>
            <c:ext xmlns:c16="http://schemas.microsoft.com/office/drawing/2014/chart" uri="{C3380CC4-5D6E-409C-BE32-E72D297353CC}">
              <c16:uniqueId val="{00000001-BC6C-4965-B4D0-7B19611C72F6}"/>
            </c:ext>
          </c:extLst>
        </c:ser>
        <c:ser>
          <c:idx val="2"/>
          <c:order val="2"/>
          <c:tx>
            <c:strRef>
              <c:f>'Stakeholder report data'!$R$1328</c:f>
              <c:strCache>
                <c:ptCount val="1"/>
                <c:pt idx="0">
                  <c:v> 2023–24 estimate </c:v>
                </c:pt>
              </c:strCache>
            </c:strRef>
          </c:tx>
          <c:spPr>
            <a:ln w="28575" cap="rnd">
              <a:noFill/>
              <a:round/>
            </a:ln>
            <a:effectLst/>
          </c:spPr>
          <c:marker>
            <c:symbol val="circle"/>
            <c:size val="5"/>
            <c:spPr>
              <a:solidFill>
                <a:srgbClr val="89B3CE"/>
              </a:solidFill>
              <a:ln w="9525">
                <a:solidFill>
                  <a:srgbClr val="89B3CE"/>
                </a:solidFill>
              </a:ln>
              <a:effectLst/>
            </c:spPr>
          </c:marker>
          <c:cat>
            <c:strRef>
              <c:f>'Stakeholder report data'!$O$1329:$O$1335</c:f>
              <c:strCache>
                <c:ptCount val="7"/>
                <c:pt idx="0">
                  <c:v>2019</c:v>
                </c:pt>
                <c:pt idx="1">
                  <c:v>2020</c:v>
                </c:pt>
                <c:pt idx="2">
                  <c:v>HY21</c:v>
                </c:pt>
                <c:pt idx="3">
                  <c:v>2021–22</c:v>
                </c:pt>
                <c:pt idx="4">
                  <c:v>2022–23</c:v>
                </c:pt>
                <c:pt idx="5">
                  <c:v>2023–24</c:v>
                </c:pt>
                <c:pt idx="6">
                  <c:v>2024–25</c:v>
                </c:pt>
              </c:strCache>
            </c:strRef>
          </c:cat>
          <c:val>
            <c:numRef>
              <c:f>'Stakeholder report data'!$R$1329:$R$1335</c:f>
              <c:numCache>
                <c:formatCode>_-* #,##0_-;\-* #,##0_-;_-* "-"??_-;_-@_-</c:formatCode>
                <c:ptCount val="7"/>
                <c:pt idx="5">
                  <c:v>4220.2380453838796</c:v>
                </c:pt>
              </c:numCache>
            </c:numRef>
          </c:val>
          <c:smooth val="0"/>
          <c:extLst>
            <c:ext xmlns:c16="http://schemas.microsoft.com/office/drawing/2014/chart" uri="{C3380CC4-5D6E-409C-BE32-E72D297353CC}">
              <c16:uniqueId val="{00000002-BC6C-4965-B4D0-7B19611C72F6}"/>
            </c:ext>
          </c:extLst>
        </c:ser>
        <c:ser>
          <c:idx val="3"/>
          <c:order val="3"/>
          <c:tx>
            <c:strRef>
              <c:f>'Stakeholder report data'!$S$1328</c:f>
              <c:strCache>
                <c:ptCount val="1"/>
                <c:pt idx="0">
                  <c:v> Forecast </c:v>
                </c:pt>
              </c:strCache>
            </c:strRef>
          </c:tx>
          <c:spPr>
            <a:ln w="28575" cap="rnd">
              <a:noFill/>
              <a:round/>
            </a:ln>
            <a:effectLst/>
          </c:spPr>
          <c:marker>
            <c:symbol val="circle"/>
            <c:size val="5"/>
            <c:spPr>
              <a:solidFill>
                <a:srgbClr val="F06EA6"/>
              </a:solidFill>
              <a:ln w="9525">
                <a:solidFill>
                  <a:srgbClr val="F06EA6"/>
                </a:solidFill>
              </a:ln>
              <a:effectLst/>
            </c:spPr>
          </c:marker>
          <c:cat>
            <c:strRef>
              <c:f>'Stakeholder report data'!$O$1329:$O$1335</c:f>
              <c:strCache>
                <c:ptCount val="7"/>
                <c:pt idx="0">
                  <c:v>2019</c:v>
                </c:pt>
                <c:pt idx="1">
                  <c:v>2020</c:v>
                </c:pt>
                <c:pt idx="2">
                  <c:v>HY21</c:v>
                </c:pt>
                <c:pt idx="3">
                  <c:v>2021–22</c:v>
                </c:pt>
                <c:pt idx="4">
                  <c:v>2022–23</c:v>
                </c:pt>
                <c:pt idx="5">
                  <c:v>2023–24</c:v>
                </c:pt>
                <c:pt idx="6">
                  <c:v>2024–25</c:v>
                </c:pt>
              </c:strCache>
            </c:strRef>
          </c:cat>
          <c:val>
            <c:numRef>
              <c:f>'Stakeholder report data'!$S$1329:$S$1335</c:f>
              <c:numCache>
                <c:formatCode>_-* #,##0_-;\-* #,##0_-;_-* "-"??_-;_-@_-</c:formatCode>
                <c:ptCount val="7"/>
                <c:pt idx="6">
                  <c:v>4303.5291861344085</c:v>
                </c:pt>
              </c:numCache>
            </c:numRef>
          </c:val>
          <c:smooth val="0"/>
          <c:extLst>
            <c:ext xmlns:c16="http://schemas.microsoft.com/office/drawing/2014/chart" uri="{C3380CC4-5D6E-409C-BE32-E72D297353CC}">
              <c16:uniqueId val="{00000003-BC6C-4965-B4D0-7B19611C72F6}"/>
            </c:ext>
          </c:extLst>
        </c:ser>
        <c:dLbls>
          <c:showLegendKey val="0"/>
          <c:showVal val="0"/>
          <c:showCatName val="0"/>
          <c:showSerName val="0"/>
          <c:showPercent val="0"/>
          <c:showBubbleSize val="0"/>
        </c:dLbls>
        <c:marker val="1"/>
        <c:smooth val="0"/>
        <c:axId val="1241362144"/>
        <c:axId val="1241360176"/>
      </c:lineChart>
      <c:catAx>
        <c:axId val="124136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60176"/>
        <c:crosses val="autoZero"/>
        <c:auto val="1"/>
        <c:lblAlgn val="ctr"/>
        <c:lblOffset val="100"/>
        <c:noMultiLvlLbl val="0"/>
      </c:catAx>
      <c:valAx>
        <c:axId val="124136017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1362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'Stakeholder report data'!$C$89</c:f>
          <c:strCache>
            <c:ptCount val="1"/>
            <c:pt idx="0">
              <c:v>CitiPower - Residential Single Rate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0"/>
          <c:order val="0"/>
          <c:spPr>
            <a:noFill/>
            <a:ln>
              <a:noFill/>
            </a:ln>
          </c:spPr>
          <c:invertIfNegative val="0"/>
          <c:dLbls>
            <c:dLbl>
              <c:idx val="1"/>
              <c:tx>
                <c:strRef>
                  <c:f>'Stakeholder report data'!$J$91</c:f>
                  <c:strCache>
                    <c:ptCount val="1"/>
                    <c:pt idx="0">
                      <c:v> +26.93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{38B02B58-CEAF-4F3E-97CE-B2E6033784D1}</c15:txfldGUID>
                      <c15:f>'Stakeholder report data'!$J$91</c15:f>
                      <c15:dlblFieldTableCache>
                        <c:ptCount val="1"/>
                        <c:pt idx="0">
                          <c:v> +26.93 </c:v>
                        </c:pt>
                      </c15:dlblFieldTableCache>
                    </c15:dlblFTEntry>
                  </c15:dlblFieldTable>
                  <c15:showDataLabelsRange val="0"/>
                </c:ext>
                <c:ext xmlns:c16="http://schemas.microsoft.com/office/drawing/2014/chart" uri="{C3380CC4-5D6E-409C-BE32-E72D297353CC}">
                  <c16:uniqueId val="{00000000-4FB9-430E-83F2-2EEC726F0BB5}"/>
                </c:ext>
              </c:extLst>
            </c:dLbl>
            <c:dLbl>
              <c:idx val="2"/>
              <c:tx>
                <c:strRef>
                  <c:f>'Stakeholder report data'!$K$91</c:f>
                  <c:strCache>
                    <c:ptCount val="1"/>
                    <c:pt idx="0">
                      <c:v> +10.44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{869C8FB5-4FAE-4A4B-BD2A-2987F6C07F3D}</c15:txfldGUID>
                      <c15:f>'Stakeholder report data'!$K$91</c15:f>
                      <c15:dlblFieldTableCache>
                        <c:ptCount val="1"/>
                        <c:pt idx="0">
                          <c:v> +10.44 </c:v>
                        </c:pt>
                      </c15:dlblFieldTableCache>
                    </c15:dlblFTEntry>
                  </c15:dlblFieldTable>
                  <c15:showDataLabelsRange val="0"/>
                </c:ext>
                <c:ext xmlns:c16="http://schemas.microsoft.com/office/drawing/2014/chart" uri="{C3380CC4-5D6E-409C-BE32-E72D297353CC}">
                  <c16:uniqueId val="{00000001-4FB9-430E-83F2-2EEC726F0BB5}"/>
                </c:ext>
              </c:extLst>
            </c:dLbl>
            <c:dLbl>
              <c:idx val="3"/>
              <c:tx>
                <c:strRef>
                  <c:f>'Stakeholder report data'!$L$91</c:f>
                  <c:strCache>
                    <c:ptCount val="1"/>
                    <c:pt idx="0">
                      <c:v>-8.43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{460EBD97-EABB-4E7A-861E-98DD4F9CE113}</c15:txfldGUID>
                      <c15:f>'Stakeholder report data'!$L$91</c15:f>
                      <c15:dlblFieldTableCache>
                        <c:ptCount val="1"/>
                        <c:pt idx="0">
                          <c:v>-8.43 </c:v>
                        </c:pt>
                      </c15:dlblFieldTableCache>
                    </c15:dlblFTEntry>
                  </c15:dlblFieldTable>
                  <c15:showDataLabelsRange val="0"/>
                </c:ext>
                <c:ext xmlns:c16="http://schemas.microsoft.com/office/drawing/2014/chart" uri="{C3380CC4-5D6E-409C-BE32-E72D297353CC}">
                  <c16:uniqueId val="{00000002-4FB9-430E-83F2-2EEC726F0BB5}"/>
                </c:ext>
              </c:extLst>
            </c:dLbl>
            <c:dLbl>
              <c:idx val="4"/>
              <c:tx>
                <c:strRef>
                  <c:f>'Stakeholder report data'!$M$91</c:f>
                  <c:strCache>
                    <c:ptCount val="1"/>
                    <c:pt idx="0">
                      <c:v> +0.71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{C976817C-46FF-4531-A630-17C86ED44A6D}</c15:txfldGUID>
                      <c15:f>'Stakeholder report data'!$M$91</c15:f>
                      <c15:dlblFieldTableCache>
                        <c:ptCount val="1"/>
                        <c:pt idx="0">
                          <c:v> +0.71 </c:v>
                        </c:pt>
                      </c15:dlblFieldTableCache>
                    </c15:dlblFTEntry>
                  </c15:dlblFieldTable>
                  <c15:showDataLabelsRange val="0"/>
                </c:ext>
                <c:ext xmlns:c16="http://schemas.microsoft.com/office/drawing/2014/chart" uri="{C3380CC4-5D6E-409C-BE32-E72D297353CC}">
                  <c16:uniqueId val="{00000003-4FB9-430E-83F2-2EEC726F0BB5}"/>
                </c:ext>
              </c:extLst>
            </c:dLbl>
            <c:dLbl>
              <c:idx val="5"/>
              <c:tx>
                <c:strRef>
                  <c:f>'Stakeholder report data'!$N$91</c:f>
                  <c:strCache>
                    <c:ptCount val="1"/>
                    <c:pt idx="0">
                      <c:v> +3.94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{95AA247B-E58D-4CC2-8409-DA54A63F90AD}</c15:txfldGUID>
                      <c15:f>'Stakeholder report data'!$N$91</c15:f>
                      <c15:dlblFieldTableCache>
                        <c:ptCount val="1"/>
                        <c:pt idx="0">
                          <c:v> +3.94 </c:v>
                        </c:pt>
                      </c15:dlblFieldTableCache>
                    </c15:dlblFTEntry>
                  </c15:dlblFieldTable>
                  <c15:showDataLabelsRange val="0"/>
                </c:ext>
                <c:ext xmlns:c16="http://schemas.microsoft.com/office/drawing/2014/chart" uri="{C3380CC4-5D6E-409C-BE32-E72D297353CC}">
                  <c16:uniqueId val="{00000004-4FB9-430E-83F2-2EEC726F0BB5}"/>
                </c:ext>
              </c:extLst>
            </c:dLbl>
            <c:dLbl>
              <c:idx val="6"/>
              <c:tx>
                <c:strRef>
                  <c:f>'Stakeholder report data'!$O$91</c:f>
                  <c:strCache>
                    <c:ptCount val="1"/>
                    <c:pt idx="0">
                      <c:v> +1.88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{768F9B39-BFF3-450A-B24F-7C6326F6914F}</c15:txfldGUID>
                      <c15:f>'Stakeholder report data'!$O$91</c15:f>
                      <c15:dlblFieldTableCache>
                        <c:ptCount val="1"/>
                        <c:pt idx="0">
                          <c:v> +1.88 </c:v>
                        </c:pt>
                      </c15:dlblFieldTableCache>
                    </c15:dlblFTEntry>
                  </c15:dlblFieldTable>
                  <c15:showDataLabelsRange val="0"/>
                </c:ext>
                <c:ext xmlns:c16="http://schemas.microsoft.com/office/drawing/2014/chart" uri="{C3380CC4-5D6E-409C-BE32-E72D297353CC}">
                  <c16:uniqueId val="{00000005-4FB9-430E-83F2-2EEC726F0BB5}"/>
                </c:ext>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data'!$I$90:$P$90</c:f>
              <c:numCache>
                <c:formatCode>_-* #,##0.00_-;\-* #,##0.00_-;_-* ""??_-;_-@_-</c:formatCode>
                <c:ptCount val="8"/>
                <c:pt idx="1">
                  <c:v>394.45978524370145</c:v>
                </c:pt>
                <c:pt idx="2">
                  <c:v>421.39194113508648</c:v>
                </c:pt>
                <c:pt idx="3">
                  <c:v>423.40131074368867</c:v>
                </c:pt>
                <c:pt idx="4">
                  <c:v>423.40131074368867</c:v>
                </c:pt>
                <c:pt idx="5">
                  <c:v>470.70374293837415</c:v>
                </c:pt>
                <c:pt idx="6">
                  <c:v>474.64055907265856</c:v>
                </c:pt>
              </c:numCache>
            </c:numRef>
          </c:val>
          <c:extLst>
            <c:ext xmlns:c16="http://schemas.microsoft.com/office/drawing/2014/chart" uri="{C3380CC4-5D6E-409C-BE32-E72D297353CC}">
              <c16:uniqueId val="{00000006-4FB9-430E-83F2-2EEC726F0BB5}"/>
            </c:ext>
          </c:extLst>
        </c:ser>
        <c:ser>
          <c:idx val="0"/>
          <c:order val="1"/>
          <c:spPr>
            <a:solidFill>
              <a:srgbClr val="E06026">
                <a:alpha val="49804"/>
              </a:srgbClr>
            </a:solidFill>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4FB9-430E-83F2-2EEC726F0BB5}"/>
                </c:ext>
              </c:extLst>
            </c:dLbl>
            <c:spPr>
              <a:noFill/>
              <a:ln>
                <a:noFill/>
              </a:ln>
              <a:effectLst/>
            </c:spPr>
            <c:txPr>
              <a:bodyPr wrap="square" lIns="38100" tIns="19050" rIns="38100" bIns="19050" anchor="ctr">
                <a:spAutoFit/>
              </a:bodyPr>
              <a:lstStyle/>
              <a:p>
                <a:pPr>
                  <a:defRPr baseline="0">
                    <a:solidFill>
                      <a:sysClr val="windowText" lastClr="000000"/>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data'!$I$92:$P$92</c:f>
              <c:numCache>
                <c:formatCode>_-* #,##0.00_-;\-* #,##0.00_-;_-* ""??_-;_-@_-</c:formatCode>
                <c:ptCount val="8"/>
                <c:pt idx="0" formatCode="_-* #,##0_-;\-* #,##0_-;_-* &quot;&quot;??_-;_-@_-">
                  <c:v>394.45978524370145</c:v>
                </c:pt>
                <c:pt idx="1">
                  <c:v>26.932155891385044</c:v>
                </c:pt>
                <c:pt idx="7" formatCode="_-* #,##0_-;\-* #,##0_-;_-* &quot;&quot;??_-;_-@_-">
                  <c:v>424.11182677887979</c:v>
                </c:pt>
              </c:numCache>
            </c:numRef>
          </c:val>
          <c:extLst>
            <c:ext xmlns:c16="http://schemas.microsoft.com/office/drawing/2014/chart" uri="{C3380CC4-5D6E-409C-BE32-E72D297353CC}">
              <c16:uniqueId val="{00000008-4FB9-430E-83F2-2EEC726F0BB5}"/>
            </c:ext>
          </c:extLst>
        </c:ser>
        <c:ser>
          <c:idx val="1"/>
          <c:order val="2"/>
          <c:spPr>
            <a:solidFill>
              <a:srgbClr val="564741">
                <a:alpha val="49804"/>
              </a:srgbClr>
            </a:solidFill>
          </c:spPr>
          <c:invertIfNegative val="0"/>
          <c:dLbls>
            <c:delete val="1"/>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data'!$I$93:$P$93</c:f>
              <c:numCache>
                <c:formatCode>_-* #,##0.00_-;\-* #,##0.00_-;_-* ""??_-;_-@_-</c:formatCode>
                <c:ptCount val="8"/>
                <c:pt idx="2">
                  <c:v>10.436333898729082</c:v>
                </c:pt>
              </c:numCache>
            </c:numRef>
          </c:val>
          <c:extLst>
            <c:ext xmlns:c16="http://schemas.microsoft.com/office/drawing/2014/chart" uri="{C3380CC4-5D6E-409C-BE32-E72D297353CC}">
              <c16:uniqueId val="{00000009-4FB9-430E-83F2-2EEC726F0BB5}"/>
            </c:ext>
          </c:extLst>
        </c:ser>
        <c:ser>
          <c:idx val="2"/>
          <c:order val="3"/>
          <c:spPr>
            <a:solidFill>
              <a:srgbClr val="5F9E88">
                <a:alpha val="49804"/>
              </a:srgbClr>
            </a:solidFill>
          </c:spPr>
          <c:invertIfNegative val="0"/>
          <c:dLbls>
            <c:delete val="1"/>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data'!$I$94:$P$94</c:f>
              <c:numCache>
                <c:formatCode>_-* #,##0.00_-;\-* #,##0.00_-;_-* ""??_-;_-@_-</c:formatCode>
                <c:ptCount val="8"/>
                <c:pt idx="3">
                  <c:v>8.4269642901268504</c:v>
                </c:pt>
              </c:numCache>
            </c:numRef>
          </c:val>
          <c:extLst>
            <c:ext xmlns:c16="http://schemas.microsoft.com/office/drawing/2014/chart" uri="{C3380CC4-5D6E-409C-BE32-E72D297353CC}">
              <c16:uniqueId val="{0000000A-4FB9-430E-83F2-2EEC726F0BB5}"/>
            </c:ext>
          </c:extLst>
        </c:ser>
        <c:ser>
          <c:idx val="3"/>
          <c:order val="4"/>
          <c:spPr>
            <a:solidFill>
              <a:srgbClr val="F06EA6">
                <a:alpha val="50196"/>
              </a:srgbClr>
            </a:solidFill>
          </c:spPr>
          <c:invertIfNegative val="0"/>
          <c:dLbls>
            <c:delete val="1"/>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data'!$I$95:$P$95</c:f>
              <c:numCache>
                <c:formatCode>_-* #,##0.00_-;\-* #,##0.00_-;_-* ""??_-;_-@_-</c:formatCode>
                <c:ptCount val="8"/>
                <c:pt idx="4">
                  <c:v>0.71051603519107065</c:v>
                </c:pt>
              </c:numCache>
            </c:numRef>
          </c:val>
          <c:extLst>
            <c:ext xmlns:c16="http://schemas.microsoft.com/office/drawing/2014/chart" uri="{C3380CC4-5D6E-409C-BE32-E72D297353CC}">
              <c16:uniqueId val="{0000000B-4FB9-430E-83F2-2EEC726F0BB5}"/>
            </c:ext>
          </c:extLst>
        </c:ser>
        <c:ser>
          <c:idx val="4"/>
          <c:order val="5"/>
          <c:spPr>
            <a:solidFill>
              <a:srgbClr val="89B3CE">
                <a:alpha val="49804"/>
              </a:srgbClr>
            </a:solidFill>
          </c:spPr>
          <c:invertIfNegative val="0"/>
          <c:dLbls>
            <c:dLbl>
              <c:idx val="5"/>
              <c:delete val="1"/>
              <c:extLst>
                <c:ext xmlns:c15="http://schemas.microsoft.com/office/drawing/2012/chart" uri="{CE6537A1-D6FC-4f65-9D91-7224C49458BB}"/>
                <c:ext xmlns:c16="http://schemas.microsoft.com/office/drawing/2014/chart" uri="{C3380CC4-5D6E-409C-BE32-E72D297353CC}">
                  <c16:uniqueId val="{0000000C-4FB9-430E-83F2-2EEC726F0BB5}"/>
                </c:ext>
              </c:extLst>
            </c:dLbl>
            <c:spPr>
              <a:noFill/>
              <a:ln>
                <a:noFill/>
              </a:ln>
              <a:effectLst/>
            </c:spPr>
            <c:txPr>
              <a:bodyPr wrap="square" lIns="38100" tIns="19050" rIns="38100" bIns="19050" anchor="ctr">
                <a:spAutoFit/>
              </a:bodyPr>
              <a:lstStyle/>
              <a:p>
                <a:pPr>
                  <a:defRPr baseline="0">
                    <a:solidFill>
                      <a:schemeClr val="tx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data'!$I$96:$P$96</c:f>
              <c:numCache>
                <c:formatCode>_-* #,##0.00_-;\-* #,##0.00_-;_-* ""??_-;_-@_-</c:formatCode>
                <c:ptCount val="8"/>
                <c:pt idx="0" formatCode="_-* #,##0_-;\-* #,##0_-;_-* &quot;&quot;??_-;_-@_-">
                  <c:v>47.302432194685487</c:v>
                </c:pt>
                <c:pt idx="5">
                  <c:v>3.9368161342844212</c:v>
                </c:pt>
                <c:pt idx="7" formatCode="_-* #,##0_-;\-* #,##0_-;_-* &quot;&quot;??_-;_-@_-">
                  <c:v>53.118305005507473</c:v>
                </c:pt>
              </c:numCache>
            </c:numRef>
          </c:val>
          <c:extLst>
            <c:ext xmlns:c16="http://schemas.microsoft.com/office/drawing/2014/chart" uri="{C3380CC4-5D6E-409C-BE32-E72D297353CC}">
              <c16:uniqueId val="{0000000D-4FB9-430E-83F2-2EEC726F0BB5}"/>
            </c:ext>
          </c:extLst>
        </c:ser>
        <c:ser>
          <c:idx val="5"/>
          <c:order val="6"/>
          <c:spPr>
            <a:solidFill>
              <a:srgbClr val="303F51">
                <a:alpha val="49804"/>
              </a:srgbClr>
            </a:solidFill>
          </c:spPr>
          <c:invertIfNegative val="0"/>
          <c:dLbls>
            <c:delete val="1"/>
          </c:dLbls>
          <c:cat>
            <c:strRef>
              <c:f>'Stakeholder report data'!$I$89:$P$89</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data'!$I$97:$P$97</c:f>
              <c:numCache>
                <c:formatCode>_-* #,##0.00_-;\-* #,##0.00_-;_-* ""??_-;_-@_-</c:formatCode>
                <c:ptCount val="8"/>
                <c:pt idx="6">
                  <c:v>1.8790566765375649</c:v>
                </c:pt>
              </c:numCache>
            </c:numRef>
          </c:val>
          <c:extLst>
            <c:ext xmlns:c16="http://schemas.microsoft.com/office/drawing/2014/chart" uri="{C3380CC4-5D6E-409C-BE32-E72D297353CC}">
              <c16:uniqueId val="{0000000E-4FB9-430E-83F2-2EEC726F0BB5}"/>
            </c:ext>
          </c:extLst>
        </c:ser>
        <c:dLbls>
          <c:dLblPos val="ctr"/>
          <c:showLegendKey val="0"/>
          <c:showVal val="1"/>
          <c:showCatName val="0"/>
          <c:showSerName val="0"/>
          <c:showPercent val="0"/>
          <c:showBubbleSize val="0"/>
        </c:dLbls>
        <c:gapWidth val="50"/>
        <c:overlap val="100"/>
        <c:axId val="1312789880"/>
        <c:axId val="1312790208"/>
        <c:extLst/>
      </c:barChart>
      <c:catAx>
        <c:axId val="131278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90208"/>
        <c:crosses val="autoZero"/>
        <c:auto val="1"/>
        <c:lblAlgn val="ctr"/>
        <c:lblOffset val="100"/>
        <c:noMultiLvlLbl val="0"/>
      </c:catAx>
      <c:valAx>
        <c:axId val="1312790208"/>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8988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'Stakeholder report data'!$C$101</c:f>
          <c:strCache>
            <c:ptCount val="1"/>
            <c:pt idx="0">
              <c:v>CitiPower - Residential ToU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0"/>
          <c:order val="0"/>
          <c:spPr>
            <a:noFill/>
          </c:spPr>
          <c:invertIfNegative val="0"/>
          <c:dLbls>
            <c:dLbl>
              <c:idx val="1"/>
              <c:tx>
                <c:strRef>
                  <c:f>'Stakeholder report data'!$J$103</c:f>
                  <c:strCache>
                    <c:ptCount val="1"/>
                    <c:pt idx="0">
                      <c:v> +21.23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{05DB8BAD-DBDB-4870-B716-C46A6C726462}</c15:txfldGUID>
                      <c15:f>'Stakeholder report data'!$J$103</c15:f>
                      <c15:dlblFieldTableCache>
                        <c:ptCount val="1"/>
                        <c:pt idx="0">
                          <c:v> +21.23 </c:v>
                        </c:pt>
                      </c15:dlblFieldTableCache>
                    </c15:dlblFTEntry>
                  </c15:dlblFieldTable>
                  <c15:showDataLabelsRange val="0"/>
                </c:ext>
                <c:ext xmlns:c16="http://schemas.microsoft.com/office/drawing/2014/chart" uri="{C3380CC4-5D6E-409C-BE32-E72D297353CC}">
                  <c16:uniqueId val="{00000000-F973-49B6-A373-347C32CB1023}"/>
                </c:ext>
              </c:extLst>
            </c:dLbl>
            <c:dLbl>
              <c:idx val="2"/>
              <c:tx>
                <c:strRef>
                  <c:f>'Stakeholder report data'!$K$103</c:f>
                  <c:strCache>
                    <c:ptCount val="1"/>
                    <c:pt idx="0">
                      <c:v> +11.83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{4CA46BCD-2642-4158-9B12-18FD83881FFB}</c15:txfldGUID>
                      <c15:f>'Stakeholder report data'!$K$103</c15:f>
                      <c15:dlblFieldTableCache>
                        <c:ptCount val="1"/>
                        <c:pt idx="0">
                          <c:v> +11.83 </c:v>
                        </c:pt>
                      </c15:dlblFieldTableCache>
                    </c15:dlblFTEntry>
                  </c15:dlblFieldTable>
                  <c15:showDataLabelsRange val="0"/>
                </c:ext>
                <c:ext xmlns:c16="http://schemas.microsoft.com/office/drawing/2014/chart" uri="{C3380CC4-5D6E-409C-BE32-E72D297353CC}">
                  <c16:uniqueId val="{00000001-F973-49B6-A373-347C32CB1023}"/>
                </c:ext>
              </c:extLst>
            </c:dLbl>
            <c:dLbl>
              <c:idx val="3"/>
              <c:tx>
                <c:strRef>
                  <c:f>'Stakeholder report data'!$L$103</c:f>
                  <c:strCache>
                    <c:ptCount val="1"/>
                    <c:pt idx="0">
                      <c:v>-9.55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{1EBA85F7-3296-435F-93B7-C6E2878B9974}</c15:txfldGUID>
                      <c15:f>'Stakeholder report data'!$L$103</c15:f>
                      <c15:dlblFieldTableCache>
                        <c:ptCount val="1"/>
                        <c:pt idx="0">
                          <c:v>-9.55 </c:v>
                        </c:pt>
                      </c15:dlblFieldTableCache>
                    </c15:dlblFTEntry>
                  </c15:dlblFieldTable>
                  <c15:showDataLabelsRange val="0"/>
                </c:ext>
                <c:ext xmlns:c16="http://schemas.microsoft.com/office/drawing/2014/chart" uri="{C3380CC4-5D6E-409C-BE32-E72D297353CC}">
                  <c16:uniqueId val="{00000002-F973-49B6-A373-347C32CB1023}"/>
                </c:ext>
              </c:extLst>
            </c:dLbl>
            <c:dLbl>
              <c:idx val="4"/>
              <c:tx>
                <c:strRef>
                  <c:f>'Stakeholder report data'!$M$103</c:f>
                  <c:strCache>
                    <c:ptCount val="1"/>
                    <c:pt idx="0">
                      <c:v> +0.81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{BD7137E3-2566-43C0-B5D7-E7999A4C1255}</c15:txfldGUID>
                      <c15:f>'Stakeholder report data'!$M$103</c15:f>
                      <c15:dlblFieldTableCache>
                        <c:ptCount val="1"/>
                        <c:pt idx="0">
                          <c:v> +0.81 </c:v>
                        </c:pt>
                      </c15:dlblFieldTableCache>
                    </c15:dlblFTEntry>
                  </c15:dlblFieldTable>
                  <c15:showDataLabelsRange val="0"/>
                </c:ext>
                <c:ext xmlns:c16="http://schemas.microsoft.com/office/drawing/2014/chart" uri="{C3380CC4-5D6E-409C-BE32-E72D297353CC}">
                  <c16:uniqueId val="{00000003-F973-49B6-A373-347C32CB1023}"/>
                </c:ext>
              </c:extLst>
            </c:dLbl>
            <c:dLbl>
              <c:idx val="5"/>
              <c:tx>
                <c:strRef>
                  <c:f>'Stakeholder report data'!$N$103</c:f>
                  <c:strCache>
                    <c:ptCount val="1"/>
                    <c:pt idx="0">
                      <c:v> +2.52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{0BC9116E-D90B-4E27-8CDF-E55A20AE0507}</c15:txfldGUID>
                      <c15:f>'Stakeholder report data'!$N$103</c15:f>
                      <c15:dlblFieldTableCache>
                        <c:ptCount val="1"/>
                        <c:pt idx="0">
                          <c:v> +2.52 </c:v>
                        </c:pt>
                      </c15:dlblFieldTableCache>
                    </c15:dlblFTEntry>
                  </c15:dlblFieldTable>
                  <c15:showDataLabelsRange val="0"/>
                </c:ext>
                <c:ext xmlns:c16="http://schemas.microsoft.com/office/drawing/2014/chart" uri="{C3380CC4-5D6E-409C-BE32-E72D297353CC}">
                  <c16:uniqueId val="{00000004-F973-49B6-A373-347C32CB1023}"/>
                </c:ext>
              </c:extLst>
            </c:dLbl>
            <c:dLbl>
              <c:idx val="6"/>
              <c:tx>
                <c:strRef>
                  <c:f>'Stakeholder report data'!$O$103</c:f>
                  <c:strCache>
                    <c:ptCount val="1"/>
                    <c:pt idx="0">
                      <c:v> +2.20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{B2C74C82-24A9-484F-BC56-73F90044AC05}</c15:txfldGUID>
                      <c15:f>'Stakeholder report data'!$O$103</c15:f>
                      <c15:dlblFieldTableCache>
                        <c:ptCount val="1"/>
                        <c:pt idx="0">
                          <c:v> +2.20 </c:v>
                        </c:pt>
                      </c15:dlblFieldTableCache>
                    </c15:dlblFTEntry>
                  </c15:dlblFieldTable>
                  <c15:showDataLabelsRange val="0"/>
                </c:ext>
                <c:ext xmlns:c16="http://schemas.microsoft.com/office/drawing/2014/chart" uri="{C3380CC4-5D6E-409C-BE32-E72D297353CC}">
                  <c16:uniqueId val="{00000005-F973-49B6-A373-347C32CB1023}"/>
                </c:ext>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data'!$I$102:$P$102</c:f>
              <c:numCache>
                <c:formatCode>_-* #,##0.00_-;\-* #,##0.00_-;_-* ""??_-;_-@_-</c:formatCode>
                <c:ptCount val="8"/>
                <c:pt idx="1">
                  <c:v>446.97608517383526</c:v>
                </c:pt>
                <c:pt idx="2">
                  <c:v>468.20744246992081</c:v>
                </c:pt>
                <c:pt idx="3">
                  <c:v>470.48432897373874</c:v>
                </c:pt>
                <c:pt idx="4">
                  <c:v>470.48432897373874</c:v>
                </c:pt>
                <c:pt idx="5">
                  <c:v>525.88453244245159</c:v>
                </c:pt>
                <c:pt idx="6">
                  <c:v>528.40479271751656</c:v>
                </c:pt>
              </c:numCache>
            </c:numRef>
          </c:val>
          <c:extLst>
            <c:ext xmlns:c16="http://schemas.microsoft.com/office/drawing/2014/chart" uri="{C3380CC4-5D6E-409C-BE32-E72D297353CC}">
              <c16:uniqueId val="{00000006-F973-49B6-A373-347C32CB1023}"/>
            </c:ext>
          </c:extLst>
        </c:ser>
        <c:ser>
          <c:idx val="0"/>
          <c:order val="1"/>
          <c:spPr>
            <a:solidFill>
              <a:srgbClr val="E06026">
                <a:alpha val="50196"/>
              </a:srgbClr>
            </a:solidFill>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F973-49B6-A373-347C32CB1023}"/>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data'!$I$104:$P$104</c:f>
              <c:numCache>
                <c:formatCode>_-* #,##0.00_-;\-* #,##0.00_-;_-* ""??_-;_-@_-</c:formatCode>
                <c:ptCount val="8"/>
                <c:pt idx="0" formatCode="_-* #,##0_-;\-* #,##0_-;_-* &quot;&quot;??_-;_-@_-">
                  <c:v>446.97608517383526</c:v>
                </c:pt>
                <c:pt idx="1">
                  <c:v>21.231357296085537</c:v>
                </c:pt>
                <c:pt idx="7" formatCode="_-* #,##0_-;\-* #,##0_-;_-* &quot;&quot;??_-;_-@_-">
                  <c:v>471.28943937470581</c:v>
                </c:pt>
              </c:numCache>
            </c:numRef>
          </c:val>
          <c:extLst>
            <c:ext xmlns:c16="http://schemas.microsoft.com/office/drawing/2014/chart" uri="{C3380CC4-5D6E-409C-BE32-E72D297353CC}">
              <c16:uniqueId val="{00000008-F973-49B6-A373-347C32CB1023}"/>
            </c:ext>
          </c:extLst>
        </c:ser>
        <c:ser>
          <c:idx val="1"/>
          <c:order val="2"/>
          <c:spPr>
            <a:solidFill>
              <a:srgbClr val="564741">
                <a:alpha val="50196"/>
              </a:srgbClr>
            </a:solidFill>
          </c:spPr>
          <c:invertIfNegative val="0"/>
          <c:dLbls>
            <c:delete val="1"/>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data'!$I$105:$P$105</c:f>
              <c:numCache>
                <c:formatCode>_-* #,##0.00_-;\-* #,##0.00_-;_-* ""??_-;_-@_-</c:formatCode>
                <c:ptCount val="8"/>
                <c:pt idx="2">
                  <c:v>11.825772471936414</c:v>
                </c:pt>
              </c:numCache>
            </c:numRef>
          </c:val>
          <c:extLst>
            <c:ext xmlns:c16="http://schemas.microsoft.com/office/drawing/2014/chart" uri="{C3380CC4-5D6E-409C-BE32-E72D297353CC}">
              <c16:uniqueId val="{00000009-F973-49B6-A373-347C32CB1023}"/>
            </c:ext>
          </c:extLst>
        </c:ser>
        <c:ser>
          <c:idx val="2"/>
          <c:order val="3"/>
          <c:spPr>
            <a:solidFill>
              <a:srgbClr val="5F9E88">
                <a:alpha val="50196"/>
              </a:srgbClr>
            </a:solidFill>
          </c:spPr>
          <c:invertIfNegative val="0"/>
          <c:dLbls>
            <c:delete val="1"/>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data'!$I$106:$P$106</c:f>
              <c:numCache>
                <c:formatCode>_-* #,##0.00_-;\-* #,##0.00_-;_-* ""??_-;_-@_-</c:formatCode>
                <c:ptCount val="8"/>
                <c:pt idx="3">
                  <c:v>9.5488859681184728</c:v>
                </c:pt>
              </c:numCache>
            </c:numRef>
          </c:val>
          <c:extLst>
            <c:ext xmlns:c16="http://schemas.microsoft.com/office/drawing/2014/chart" uri="{C3380CC4-5D6E-409C-BE32-E72D297353CC}">
              <c16:uniqueId val="{0000000A-F973-49B6-A373-347C32CB1023}"/>
            </c:ext>
          </c:extLst>
        </c:ser>
        <c:ser>
          <c:idx val="3"/>
          <c:order val="4"/>
          <c:spPr>
            <a:solidFill>
              <a:srgbClr val="F06EA6">
                <a:alpha val="50196"/>
              </a:srgbClr>
            </a:solidFill>
          </c:spPr>
          <c:invertIfNegative val="0"/>
          <c:dLbls>
            <c:delete val="1"/>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data'!$I$107:$P$107</c:f>
              <c:numCache>
                <c:formatCode>_-* #,##0.00_-;\-* #,##0.00_-;_-* ""??_-;_-@_-</c:formatCode>
                <c:ptCount val="8"/>
                <c:pt idx="4">
                  <c:v>0.80511040096706721</c:v>
                </c:pt>
              </c:numCache>
            </c:numRef>
          </c:val>
          <c:extLst>
            <c:ext xmlns:c16="http://schemas.microsoft.com/office/drawing/2014/chart" uri="{C3380CC4-5D6E-409C-BE32-E72D297353CC}">
              <c16:uniqueId val="{0000000B-F973-49B6-A373-347C32CB1023}"/>
            </c:ext>
          </c:extLst>
        </c:ser>
        <c:ser>
          <c:idx val="4"/>
          <c:order val="5"/>
          <c:spPr>
            <a:solidFill>
              <a:srgbClr val="89B3CE">
                <a:alpha val="50196"/>
              </a:srgbClr>
            </a:solidFill>
          </c:spPr>
          <c:invertIfNegative val="0"/>
          <c:dLbls>
            <c:dLbl>
              <c:idx val="5"/>
              <c:delete val="1"/>
              <c:extLst>
                <c:ext xmlns:c15="http://schemas.microsoft.com/office/drawing/2012/chart" uri="{CE6537A1-D6FC-4f65-9D91-7224C49458BB}"/>
                <c:ext xmlns:c16="http://schemas.microsoft.com/office/drawing/2014/chart" uri="{C3380CC4-5D6E-409C-BE32-E72D297353CC}">
                  <c16:uniqueId val="{0000000C-F973-49B6-A373-347C32CB1023}"/>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data'!$I$108:$P$108</c:f>
              <c:numCache>
                <c:formatCode>_-* #,##0.00_-;\-* #,##0.00_-;_-* ""??_-;_-@_-</c:formatCode>
                <c:ptCount val="8"/>
                <c:pt idx="0" formatCode="_-* #,##0_-;\-* #,##0_-;_-* &quot;&quot;??_-;_-@_-">
                  <c:v>55.400203468712945</c:v>
                </c:pt>
                <c:pt idx="5">
                  <c:v>2.5202602750649392</c:v>
                </c:pt>
                <c:pt idx="7" formatCode="_-* #,##0_-;\-* #,##0_-;_-* &quot;&quot;??_-;_-@_-">
                  <c:v>60.121198830315791</c:v>
                </c:pt>
              </c:numCache>
            </c:numRef>
          </c:val>
          <c:extLst>
            <c:ext xmlns:c16="http://schemas.microsoft.com/office/drawing/2014/chart" uri="{C3380CC4-5D6E-409C-BE32-E72D297353CC}">
              <c16:uniqueId val="{0000000D-F973-49B6-A373-347C32CB1023}"/>
            </c:ext>
          </c:extLst>
        </c:ser>
        <c:ser>
          <c:idx val="5"/>
          <c:order val="6"/>
          <c:spPr>
            <a:solidFill>
              <a:srgbClr val="303F51">
                <a:alpha val="50196"/>
              </a:srgbClr>
            </a:solidFill>
          </c:spPr>
          <c:invertIfNegative val="0"/>
          <c:dLbls>
            <c:delete val="1"/>
          </c:dLbls>
          <c:cat>
            <c:strRef>
              <c:f>'Stakeholder report data'!$I$101:$P$101</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data'!$I$109:$P$109</c:f>
              <c:numCache>
                <c:formatCode>_-* #,##0.00_-;\-* #,##0.00_-;_-* ""??_-;_-@_-</c:formatCode>
                <c:ptCount val="8"/>
                <c:pt idx="6">
                  <c:v>2.2007350865379065</c:v>
                </c:pt>
              </c:numCache>
            </c:numRef>
          </c:val>
          <c:extLst>
            <c:ext xmlns:c16="http://schemas.microsoft.com/office/drawing/2014/chart" uri="{C3380CC4-5D6E-409C-BE32-E72D297353CC}">
              <c16:uniqueId val="{0000000E-F973-49B6-A373-347C32CB1023}"/>
            </c:ext>
          </c:extLst>
        </c:ser>
        <c:dLbls>
          <c:dLblPos val="ctr"/>
          <c:showLegendKey val="0"/>
          <c:showVal val="1"/>
          <c:showCatName val="0"/>
          <c:showSerName val="0"/>
          <c:showPercent val="0"/>
          <c:showBubbleSize val="0"/>
        </c:dLbls>
        <c:gapWidth val="50"/>
        <c:overlap val="100"/>
        <c:axId val="1312789880"/>
        <c:axId val="1312790208"/>
        <c:extLst/>
      </c:barChart>
      <c:catAx>
        <c:axId val="131278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90208"/>
        <c:crosses val="autoZero"/>
        <c:auto val="1"/>
        <c:lblAlgn val="ctr"/>
        <c:lblOffset val="100"/>
        <c:noMultiLvlLbl val="0"/>
      </c:catAx>
      <c:valAx>
        <c:axId val="1312790208"/>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8988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'Stakeholder report data'!$C$112</c:f>
          <c:strCache>
            <c:ptCount val="1"/>
            <c:pt idx="0">
              <c:v>CitiPower - Small Business Single Rate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0"/>
          <c:order val="0"/>
          <c:spPr>
            <a:noFill/>
          </c:spPr>
          <c:invertIfNegative val="0"/>
          <c:dLbls>
            <c:dLbl>
              <c:idx val="1"/>
              <c:tx>
                <c:strRef>
                  <c:f>'Stakeholder report data'!$J$114</c:f>
                  <c:strCache>
                    <c:ptCount val="1"/>
                    <c:pt idx="0">
                      <c:v> +81.11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{EEB0EADF-99B5-495E-8B34-A14FE90807F7}</c15:txfldGUID>
                      <c15:f>'Stakeholder report data'!$J$114</c15:f>
                      <c15:dlblFieldTableCache>
                        <c:ptCount val="1"/>
                        <c:pt idx="0">
                          <c:v> +81.11 </c:v>
                        </c:pt>
                      </c15:dlblFieldTableCache>
                    </c15:dlblFTEntry>
                  </c15:dlblFieldTable>
                  <c15:showDataLabelsRange val="0"/>
                </c:ext>
                <c:ext xmlns:c16="http://schemas.microsoft.com/office/drawing/2014/chart" uri="{C3380CC4-5D6E-409C-BE32-E72D297353CC}">
                  <c16:uniqueId val="{00000000-7592-440E-BB5D-5F86F0BBA347}"/>
                </c:ext>
              </c:extLst>
            </c:dLbl>
            <c:dLbl>
              <c:idx val="2"/>
              <c:tx>
                <c:strRef>
                  <c:f>'Stakeholder report data'!$K$114</c:f>
                  <c:strCache>
                    <c:ptCount val="1"/>
                    <c:pt idx="0">
                      <c:v> +26.59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{CA4D9C0A-18F2-4EA7-AF6F-D37EF4F03EB9}</c15:txfldGUID>
                      <c15:f>'Stakeholder report data'!$K$114</c15:f>
                      <c15:dlblFieldTableCache>
                        <c:ptCount val="1"/>
                        <c:pt idx="0">
                          <c:v> +26.59 </c:v>
                        </c:pt>
                      </c15:dlblFieldTableCache>
                    </c15:dlblFTEntry>
                  </c15:dlblFieldTable>
                  <c15:showDataLabelsRange val="0"/>
                </c:ext>
                <c:ext xmlns:c16="http://schemas.microsoft.com/office/drawing/2014/chart" uri="{C3380CC4-5D6E-409C-BE32-E72D297353CC}">
                  <c16:uniqueId val="{00000001-7592-440E-BB5D-5F86F0BBA347}"/>
                </c:ext>
              </c:extLst>
            </c:dLbl>
            <c:dLbl>
              <c:idx val="3"/>
              <c:tx>
                <c:strRef>
                  <c:f>'Stakeholder report data'!$L$114</c:f>
                  <c:strCache>
                    <c:ptCount val="1"/>
                    <c:pt idx="0">
                      <c:v>-21.47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{8DBD31B2-6D62-40B7-9DCE-3BAE0346AD15}</c15:txfldGUID>
                      <c15:f>'Stakeholder report data'!$L$114</c15:f>
                      <c15:dlblFieldTableCache>
                        <c:ptCount val="1"/>
                        <c:pt idx="0">
                          <c:v>-21.47 </c:v>
                        </c:pt>
                      </c15:dlblFieldTableCache>
                    </c15:dlblFTEntry>
                  </c15:dlblFieldTable>
                  <c15:showDataLabelsRange val="0"/>
                </c:ext>
                <c:ext xmlns:c16="http://schemas.microsoft.com/office/drawing/2014/chart" uri="{C3380CC4-5D6E-409C-BE32-E72D297353CC}">
                  <c16:uniqueId val="{00000002-7592-440E-BB5D-5F86F0BBA347}"/>
                </c:ext>
              </c:extLst>
            </c:dLbl>
            <c:dLbl>
              <c:idx val="4"/>
              <c:tx>
                <c:strRef>
                  <c:f>'Stakeholder report data'!$M$114</c:f>
                  <c:strCache>
                    <c:ptCount val="1"/>
                    <c:pt idx="0">
                      <c:v> +1.81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{331346F6-86F0-4AF7-B2FD-690BA1560796}</c15:txfldGUID>
                      <c15:f>'Stakeholder report data'!$M$114</c15:f>
                      <c15:dlblFieldTableCache>
                        <c:ptCount val="1"/>
                        <c:pt idx="0">
                          <c:v> +1.81 </c:v>
                        </c:pt>
                      </c15:dlblFieldTableCache>
                    </c15:dlblFTEntry>
                  </c15:dlblFieldTable>
                  <c15:showDataLabelsRange val="0"/>
                </c:ext>
                <c:ext xmlns:c16="http://schemas.microsoft.com/office/drawing/2014/chart" uri="{C3380CC4-5D6E-409C-BE32-E72D297353CC}">
                  <c16:uniqueId val="{00000003-7592-440E-BB5D-5F86F0BBA347}"/>
                </c:ext>
              </c:extLst>
            </c:dLbl>
            <c:dLbl>
              <c:idx val="5"/>
              <c:tx>
                <c:strRef>
                  <c:f>'Stakeholder report data'!$N$114</c:f>
                  <c:strCache>
                    <c:ptCount val="1"/>
                    <c:pt idx="0">
                      <c:v> +10.41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{244A296B-C01F-4D66-BB93-75249935C1FB}</c15:txfldGUID>
                      <c15:f>'Stakeholder report data'!$N$114</c15:f>
                      <c15:dlblFieldTableCache>
                        <c:ptCount val="1"/>
                        <c:pt idx="0">
                          <c:v> +10.41 </c:v>
                        </c:pt>
                      </c15:dlblFieldTableCache>
                    </c15:dlblFTEntry>
                  </c15:dlblFieldTable>
                  <c15:showDataLabelsRange val="0"/>
                </c:ext>
                <c:ext xmlns:c16="http://schemas.microsoft.com/office/drawing/2014/chart" uri="{C3380CC4-5D6E-409C-BE32-E72D297353CC}">
                  <c16:uniqueId val="{00000004-7592-440E-BB5D-5F86F0BBA347}"/>
                </c:ext>
              </c:extLst>
            </c:dLbl>
            <c:dLbl>
              <c:idx val="6"/>
              <c:tx>
                <c:strRef>
                  <c:f>'Stakeholder report data'!$O$114</c:f>
                  <c:strCache>
                    <c:ptCount val="1"/>
                    <c:pt idx="0">
                      <c:v> +9.48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{0D559899-D07A-405C-B80B-194B677A1B2F}</c15:txfldGUID>
                      <c15:f>'Stakeholder report data'!$O$114</c15:f>
                      <c15:dlblFieldTableCache>
                        <c:ptCount val="1"/>
                        <c:pt idx="0">
                          <c:v> +9.48 </c:v>
                        </c:pt>
                      </c15:dlblFieldTableCache>
                    </c15:dlblFTEntry>
                  </c15:dlblFieldTable>
                  <c15:showDataLabelsRange val="0"/>
                </c:ext>
                <c:ext xmlns:c16="http://schemas.microsoft.com/office/drawing/2014/chart" uri="{C3380CC4-5D6E-409C-BE32-E72D297353CC}">
                  <c16:uniqueId val="{00000005-7592-440E-BB5D-5F86F0BBA347}"/>
                </c:ext>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data'!$I$113:$P$113</c:f>
              <c:numCache>
                <c:formatCode>_-* #,##0.00_-;\-* #,##0.00_-;_-* ""??_-;_-@_-</c:formatCode>
                <c:ptCount val="8"/>
                <c:pt idx="1">
                  <c:v>1005.1143633689347</c:v>
                </c:pt>
                <c:pt idx="2">
                  <c:v>1086.2214925272442</c:v>
                </c:pt>
                <c:pt idx="3">
                  <c:v>1091.3415233402088</c:v>
                </c:pt>
                <c:pt idx="4">
                  <c:v>1091.3415233402088</c:v>
                </c:pt>
                <c:pt idx="5">
                  <c:v>1330.0623544266223</c:v>
                </c:pt>
                <c:pt idx="6">
                  <c:v>1340.4727357290481</c:v>
                </c:pt>
              </c:numCache>
            </c:numRef>
          </c:val>
          <c:extLst>
            <c:ext xmlns:c16="http://schemas.microsoft.com/office/drawing/2014/chart" uri="{C3380CC4-5D6E-409C-BE32-E72D297353CC}">
              <c16:uniqueId val="{00000006-7592-440E-BB5D-5F86F0BBA347}"/>
            </c:ext>
          </c:extLst>
        </c:ser>
        <c:ser>
          <c:idx val="0"/>
          <c:order val="1"/>
          <c:spPr>
            <a:solidFill>
              <a:srgbClr val="E06026">
                <a:alpha val="50196"/>
              </a:srgbClr>
            </a:solidFill>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7592-440E-BB5D-5F86F0BBA347}"/>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data'!$I$115:$P$115</c:f>
              <c:numCache>
                <c:formatCode>_-* #,##0.00_-;\-* #,##0.00_-;_-* ""??_-;_-@_-</c:formatCode>
                <c:ptCount val="8"/>
                <c:pt idx="0" formatCode="_-* #,##0_-;\-* #,##0_-;_-* &quot;&quot;??_-;_-@_-">
                  <c:v>1005.1143633689347</c:v>
                </c:pt>
                <c:pt idx="1">
                  <c:v>81.107129158309533</c:v>
                </c:pt>
                <c:pt idx="7" formatCode="_-* #,##0_-;\-* #,##0_-;_-* &quot;&quot;??_-;_-@_-">
                  <c:v>1093.1519737310725</c:v>
                </c:pt>
              </c:numCache>
            </c:numRef>
          </c:val>
          <c:extLst>
            <c:ext xmlns:c16="http://schemas.microsoft.com/office/drawing/2014/chart" uri="{C3380CC4-5D6E-409C-BE32-E72D297353CC}">
              <c16:uniqueId val="{00000008-7592-440E-BB5D-5F86F0BBA347}"/>
            </c:ext>
          </c:extLst>
        </c:ser>
        <c:ser>
          <c:idx val="1"/>
          <c:order val="2"/>
          <c:spPr>
            <a:solidFill>
              <a:srgbClr val="564741">
                <a:alpha val="50196"/>
              </a:srgbClr>
            </a:solidFill>
          </c:spPr>
          <c:invertIfNegative val="0"/>
          <c:dLbls>
            <c:delete val="1"/>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data'!$I$116:$P$116</c:f>
              <c:numCache>
                <c:formatCode>_-* #,##0.00_-;\-* #,##0.00_-;_-* ""??_-;_-@_-</c:formatCode>
                <c:ptCount val="8"/>
                <c:pt idx="2">
                  <c:v>26.592594467002662</c:v>
                </c:pt>
              </c:numCache>
            </c:numRef>
          </c:val>
          <c:extLst>
            <c:ext xmlns:c16="http://schemas.microsoft.com/office/drawing/2014/chart" uri="{C3380CC4-5D6E-409C-BE32-E72D297353CC}">
              <c16:uniqueId val="{00000009-7592-440E-BB5D-5F86F0BBA347}"/>
            </c:ext>
          </c:extLst>
        </c:ser>
        <c:ser>
          <c:idx val="2"/>
          <c:order val="3"/>
          <c:spPr>
            <a:solidFill>
              <a:srgbClr val="5F9E88">
                <a:alpha val="50196"/>
              </a:srgbClr>
            </a:solidFill>
          </c:spPr>
          <c:invertIfNegative val="0"/>
          <c:dLbls>
            <c:delete val="1"/>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data'!$I$117:$P$117</c:f>
              <c:numCache>
                <c:formatCode>_-* #,##0.00_-;\-* #,##0.00_-;_-* ""??_-;_-@_-</c:formatCode>
                <c:ptCount val="8"/>
                <c:pt idx="3">
                  <c:v>21.472563654038144</c:v>
                </c:pt>
              </c:numCache>
            </c:numRef>
          </c:val>
          <c:extLst>
            <c:ext xmlns:c16="http://schemas.microsoft.com/office/drawing/2014/chart" uri="{C3380CC4-5D6E-409C-BE32-E72D297353CC}">
              <c16:uniqueId val="{0000000A-7592-440E-BB5D-5F86F0BBA347}"/>
            </c:ext>
          </c:extLst>
        </c:ser>
        <c:ser>
          <c:idx val="3"/>
          <c:order val="4"/>
          <c:spPr>
            <a:solidFill>
              <a:srgbClr val="F06EA6">
                <a:alpha val="50196"/>
              </a:srgbClr>
            </a:solidFill>
          </c:spPr>
          <c:invertIfNegative val="0"/>
          <c:dLbls>
            <c:delete val="1"/>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data'!$I$118:$P$118</c:f>
              <c:numCache>
                <c:formatCode>_-* #,##0.00_-;\-* #,##0.00_-;_-* ""??_-;_-@_-</c:formatCode>
                <c:ptCount val="8"/>
                <c:pt idx="4">
                  <c:v>1.8104503908637561</c:v>
                </c:pt>
              </c:numCache>
            </c:numRef>
          </c:val>
          <c:extLst>
            <c:ext xmlns:c16="http://schemas.microsoft.com/office/drawing/2014/chart" uri="{C3380CC4-5D6E-409C-BE32-E72D297353CC}">
              <c16:uniqueId val="{0000000B-7592-440E-BB5D-5F86F0BBA347}"/>
            </c:ext>
          </c:extLst>
        </c:ser>
        <c:ser>
          <c:idx val="4"/>
          <c:order val="5"/>
          <c:spPr>
            <a:solidFill>
              <a:srgbClr val="89B3CE">
                <a:alpha val="50196"/>
              </a:srgbClr>
            </a:solidFill>
          </c:spPr>
          <c:invertIfNegative val="0"/>
          <c:dLbls>
            <c:dLbl>
              <c:idx val="5"/>
              <c:delete val="1"/>
              <c:extLst>
                <c:ext xmlns:c15="http://schemas.microsoft.com/office/drawing/2012/chart" uri="{CE6537A1-D6FC-4f65-9D91-7224C49458BB}"/>
                <c:ext xmlns:c16="http://schemas.microsoft.com/office/drawing/2014/chart" uri="{C3380CC4-5D6E-409C-BE32-E72D297353CC}">
                  <c16:uniqueId val="{0000000C-7592-440E-BB5D-5F86F0BBA347}"/>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data'!$I$119:$P$119</c:f>
              <c:numCache>
                <c:formatCode>_-* #,##0.00_-;\-* #,##0.00_-;_-* ""??_-;_-@_-</c:formatCode>
                <c:ptCount val="8"/>
                <c:pt idx="0" formatCode="_-* #,##0_-;\-* #,##0_-;_-* &quot;&quot;??_-;_-@_-">
                  <c:v>238.72083108641328</c:v>
                </c:pt>
                <c:pt idx="5">
                  <c:v>10.410381302425728</c:v>
                </c:pt>
                <c:pt idx="7" formatCode="_-* #,##0_-;\-* #,##0_-;_-* &quot;&quot;??_-;_-@_-">
                  <c:v>258.61423367694772</c:v>
                </c:pt>
              </c:numCache>
            </c:numRef>
          </c:val>
          <c:extLst>
            <c:ext xmlns:c16="http://schemas.microsoft.com/office/drawing/2014/chart" uri="{C3380CC4-5D6E-409C-BE32-E72D297353CC}">
              <c16:uniqueId val="{0000000D-7592-440E-BB5D-5F86F0BBA347}"/>
            </c:ext>
          </c:extLst>
        </c:ser>
        <c:ser>
          <c:idx val="5"/>
          <c:order val="6"/>
          <c:spPr>
            <a:solidFill>
              <a:srgbClr val="303F51">
                <a:alpha val="50196"/>
              </a:srgbClr>
            </a:solidFill>
          </c:spPr>
          <c:invertIfNegative val="0"/>
          <c:dLbls>
            <c:delete val="1"/>
          </c:dLbls>
          <c:cat>
            <c:strRef>
              <c:f>'Stakeholder report data'!$I$112:$P$112</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data'!$I$120:$P$120</c:f>
              <c:numCache>
                <c:formatCode>_-* #,##0.00_-;\-* #,##0.00_-;_-* ""??_-;_-@_-</c:formatCode>
                <c:ptCount val="8"/>
                <c:pt idx="6">
                  <c:v>9.4830212881087075</c:v>
                </c:pt>
              </c:numCache>
            </c:numRef>
          </c:val>
          <c:extLst>
            <c:ext xmlns:c16="http://schemas.microsoft.com/office/drawing/2014/chart" uri="{C3380CC4-5D6E-409C-BE32-E72D297353CC}">
              <c16:uniqueId val="{0000000E-7592-440E-BB5D-5F86F0BBA347}"/>
            </c:ext>
          </c:extLst>
        </c:ser>
        <c:dLbls>
          <c:dLblPos val="ctr"/>
          <c:showLegendKey val="0"/>
          <c:showVal val="1"/>
          <c:showCatName val="0"/>
          <c:showSerName val="0"/>
          <c:showPercent val="0"/>
          <c:showBubbleSize val="0"/>
        </c:dLbls>
        <c:gapWidth val="50"/>
        <c:overlap val="100"/>
        <c:axId val="1312789880"/>
        <c:axId val="1312790208"/>
        <c:extLst/>
      </c:barChart>
      <c:catAx>
        <c:axId val="131278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90208"/>
        <c:crosses val="autoZero"/>
        <c:auto val="1"/>
        <c:lblAlgn val="ctr"/>
        <c:lblOffset val="100"/>
        <c:noMultiLvlLbl val="0"/>
      </c:catAx>
      <c:valAx>
        <c:axId val="1312790208"/>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8988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'Stakeholder report data'!$C$124</c:f>
          <c:strCache>
            <c:ptCount val="1"/>
            <c:pt idx="0">
              <c:v>CitiPower - Small Business ToU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0"/>
          <c:order val="0"/>
          <c:spPr>
            <a:noFill/>
          </c:spPr>
          <c:invertIfNegative val="0"/>
          <c:dLbls>
            <c:dLbl>
              <c:idx val="1"/>
              <c:tx>
                <c:strRef>
                  <c:f>'Stakeholder report data'!$J$126</c:f>
                  <c:strCache>
                    <c:ptCount val="1"/>
                    <c:pt idx="0">
                      <c:v> +69.47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{16992081-1A25-4FC8-A900-FB69A535C94C}</c15:txfldGUID>
                      <c15:f>'Stakeholder report data'!$J$126</c15:f>
                      <c15:dlblFieldTableCache>
                        <c:ptCount val="1"/>
                        <c:pt idx="0">
                          <c:v> +69.47 </c:v>
                        </c:pt>
                      </c15:dlblFieldTableCache>
                    </c15:dlblFTEntry>
                  </c15:dlblFieldTable>
                  <c15:showDataLabelsRange val="0"/>
                </c:ext>
                <c:ext xmlns:c16="http://schemas.microsoft.com/office/drawing/2014/chart" uri="{C3380CC4-5D6E-409C-BE32-E72D297353CC}">
                  <c16:uniqueId val="{00000000-E4E5-4F88-B427-760450498ACB}"/>
                </c:ext>
              </c:extLst>
            </c:dLbl>
            <c:dLbl>
              <c:idx val="2"/>
              <c:tx>
                <c:strRef>
                  <c:f>'Stakeholder report data'!$K$126</c:f>
                  <c:strCache>
                    <c:ptCount val="1"/>
                    <c:pt idx="0">
                      <c:v> +32.88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{173CCD15-9C11-4038-BDE7-964FB81258DF}</c15:txfldGUID>
                      <c15:f>'Stakeholder report data'!$K$126</c15:f>
                      <c15:dlblFieldTableCache>
                        <c:ptCount val="1"/>
                        <c:pt idx="0">
                          <c:v> +32.88 </c:v>
                        </c:pt>
                      </c15:dlblFieldTableCache>
                    </c15:dlblFTEntry>
                  </c15:dlblFieldTable>
                  <c15:showDataLabelsRange val="0"/>
                </c:ext>
                <c:ext xmlns:c16="http://schemas.microsoft.com/office/drawing/2014/chart" uri="{C3380CC4-5D6E-409C-BE32-E72D297353CC}">
                  <c16:uniqueId val="{00000001-E4E5-4F88-B427-760450498ACB}"/>
                </c:ext>
              </c:extLst>
            </c:dLbl>
            <c:dLbl>
              <c:idx val="3"/>
              <c:tx>
                <c:strRef>
                  <c:f>'Stakeholder report data'!$L$126</c:f>
                  <c:strCache>
                    <c:ptCount val="1"/>
                    <c:pt idx="0">
                      <c:v>-26.55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{394D7569-8B4A-4DA6-A142-808F7E1FD952}</c15:txfldGUID>
                      <c15:f>'Stakeholder report data'!$L$126</c15:f>
                      <c15:dlblFieldTableCache>
                        <c:ptCount val="1"/>
                        <c:pt idx="0">
                          <c:v>-26.55 </c:v>
                        </c:pt>
                      </c15:dlblFieldTableCache>
                    </c15:dlblFTEntry>
                  </c15:dlblFieldTable>
                  <c15:showDataLabelsRange val="0"/>
                </c:ext>
                <c:ext xmlns:c16="http://schemas.microsoft.com/office/drawing/2014/chart" uri="{C3380CC4-5D6E-409C-BE32-E72D297353CC}">
                  <c16:uniqueId val="{00000002-E4E5-4F88-B427-760450498ACB}"/>
                </c:ext>
              </c:extLst>
            </c:dLbl>
            <c:dLbl>
              <c:idx val="4"/>
              <c:tx>
                <c:strRef>
                  <c:f>'Stakeholder report data'!$M$126</c:f>
                  <c:strCache>
                    <c:ptCount val="1"/>
                    <c:pt idx="0">
                      <c:v> +2.24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{516D98A6-BFA8-4378-BC39-085DB0DD4B27}</c15:txfldGUID>
                      <c15:f>'Stakeholder report data'!$M$126</c15:f>
                      <c15:dlblFieldTableCache>
                        <c:ptCount val="1"/>
                        <c:pt idx="0">
                          <c:v> +2.24 </c:v>
                        </c:pt>
                      </c15:dlblFieldTableCache>
                    </c15:dlblFTEntry>
                  </c15:dlblFieldTable>
                  <c15:showDataLabelsRange val="0"/>
                </c:ext>
                <c:ext xmlns:c16="http://schemas.microsoft.com/office/drawing/2014/chart" uri="{C3380CC4-5D6E-409C-BE32-E72D297353CC}">
                  <c16:uniqueId val="{00000003-E4E5-4F88-B427-760450498ACB}"/>
                </c:ext>
              </c:extLst>
            </c:dLbl>
            <c:dLbl>
              <c:idx val="5"/>
              <c:tx>
                <c:strRef>
                  <c:f>'Stakeholder report data'!$N$126</c:f>
                  <c:strCache>
                    <c:ptCount val="1"/>
                    <c:pt idx="0">
                      <c:v> +15.27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{18BD0E90-7F9F-46F3-BCF2-3FA7F49E8554}</c15:txfldGUID>
                      <c15:f>'Stakeholder report data'!$N$126</c15:f>
                      <c15:dlblFieldTableCache>
                        <c:ptCount val="1"/>
                        <c:pt idx="0">
                          <c:v> +15.27 </c:v>
                        </c:pt>
                      </c15:dlblFieldTableCache>
                    </c15:dlblFTEntry>
                  </c15:dlblFieldTable>
                  <c15:showDataLabelsRange val="0"/>
                </c:ext>
                <c:ext xmlns:c16="http://schemas.microsoft.com/office/drawing/2014/chart" uri="{C3380CC4-5D6E-409C-BE32-E72D297353CC}">
                  <c16:uniqueId val="{00000004-E4E5-4F88-B427-760450498ACB}"/>
                </c:ext>
              </c:extLst>
            </c:dLbl>
            <c:dLbl>
              <c:idx val="6"/>
              <c:tx>
                <c:strRef>
                  <c:f>'Stakeholder report data'!$O$126</c:f>
                  <c:strCache>
                    <c:ptCount val="1"/>
                    <c:pt idx="0">
                      <c:v> +12.56 </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{927302AE-B49D-4877-BF08-2DA3B1592FE6}</c15:txfldGUID>
                      <c15:f>'Stakeholder report data'!$O$126</c15:f>
                      <c15:dlblFieldTableCache>
                        <c:ptCount val="1"/>
                        <c:pt idx="0">
                          <c:v> +12.56 </c:v>
                        </c:pt>
                      </c15:dlblFieldTableCache>
                    </c15:dlblFTEntry>
                  </c15:dlblFieldTable>
                  <c15:showDataLabelsRange val="0"/>
                </c:ext>
                <c:ext xmlns:c16="http://schemas.microsoft.com/office/drawing/2014/chart" uri="{C3380CC4-5D6E-409C-BE32-E72D297353CC}">
                  <c16:uniqueId val="{00000005-E4E5-4F88-B427-760450498ACB}"/>
                </c:ext>
              </c:extLst>
            </c:dLbl>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data'!$I$125:$P$125</c:f>
              <c:numCache>
                <c:formatCode>_-* #,##0.00_-;\-* #,##0.00_-;_-* ""??_-;_-@_-</c:formatCode>
                <c:ptCount val="8"/>
                <c:pt idx="1">
                  <c:v>1242.6530897676823</c:v>
                </c:pt>
                <c:pt idx="2">
                  <c:v>1312.1230874502698</c:v>
                </c:pt>
                <c:pt idx="3">
                  <c:v>1318.4531353943771</c:v>
                </c:pt>
                <c:pt idx="4">
                  <c:v>1318.4531353943771</c:v>
                </c:pt>
                <c:pt idx="5">
                  <c:v>1634.6206535371371</c:v>
                </c:pt>
                <c:pt idx="6">
                  <c:v>1649.8908596611709</c:v>
                </c:pt>
              </c:numCache>
            </c:numRef>
          </c:val>
          <c:extLst>
            <c:ext xmlns:c16="http://schemas.microsoft.com/office/drawing/2014/chart" uri="{C3380CC4-5D6E-409C-BE32-E72D297353CC}">
              <c16:uniqueId val="{00000006-E4E5-4F88-B427-760450498ACB}"/>
            </c:ext>
          </c:extLst>
        </c:ser>
        <c:ser>
          <c:idx val="11"/>
          <c:order val="1"/>
          <c:spPr>
            <a:solidFill>
              <a:srgbClr val="E06026">
                <a:alpha val="50196"/>
              </a:srgbClr>
            </a:solidFill>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7-E4E5-4F88-B427-760450498ACB}"/>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data'!$I$127:$P$127</c:f>
              <c:numCache>
                <c:formatCode>_-* #,##0.00_-;\-* #,##0.00_-;_-* ""??_-;_-@_-</c:formatCode>
                <c:ptCount val="8"/>
                <c:pt idx="0" formatCode="_-* #,##0_-;\-* #,##0_-;_-* &quot;&quot;??_-;_-@_-">
                  <c:v>1242.6530897676823</c:v>
                </c:pt>
                <c:pt idx="1">
                  <c:v>69.469997682587618</c:v>
                </c:pt>
                <c:pt idx="7" formatCode="_-* #,##0_-;\-* #,##0_-;_-* &quot;&quot;??_-;_-@_-">
                  <c:v>1320.691449614201</c:v>
                </c:pt>
              </c:numCache>
            </c:numRef>
          </c:val>
          <c:extLst>
            <c:ext xmlns:c16="http://schemas.microsoft.com/office/drawing/2014/chart" uri="{C3380CC4-5D6E-409C-BE32-E72D297353CC}">
              <c16:uniqueId val="{00000008-E4E5-4F88-B427-760450498ACB}"/>
            </c:ext>
          </c:extLst>
        </c:ser>
        <c:ser>
          <c:idx val="12"/>
          <c:order val="2"/>
          <c:spPr>
            <a:solidFill>
              <a:srgbClr val="564741">
                <a:alpha val="50196"/>
              </a:srgbClr>
            </a:solidFill>
          </c:spPr>
          <c:invertIfNegative val="0"/>
          <c:dLbls>
            <c:delete val="1"/>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data'!$I$128:$P$128</c:f>
              <c:numCache>
                <c:formatCode>_-* #,##0.00_-;\-* #,##0.00_-;_-* ""??_-;_-@_-</c:formatCode>
                <c:ptCount val="8"/>
                <c:pt idx="2">
                  <c:v>32.877223611250173</c:v>
                </c:pt>
              </c:numCache>
            </c:numRef>
          </c:val>
          <c:extLst>
            <c:ext xmlns:c16="http://schemas.microsoft.com/office/drawing/2014/chart" uri="{C3380CC4-5D6E-409C-BE32-E72D297353CC}">
              <c16:uniqueId val="{00000009-E4E5-4F88-B427-760450498ACB}"/>
            </c:ext>
          </c:extLst>
        </c:ser>
        <c:ser>
          <c:idx val="13"/>
          <c:order val="3"/>
          <c:spPr>
            <a:solidFill>
              <a:srgbClr val="5F9E88">
                <a:alpha val="50196"/>
              </a:srgbClr>
            </a:solidFill>
          </c:spPr>
          <c:invertIfNegative val="0"/>
          <c:dLbls>
            <c:delete val="1"/>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data'!$I$129:$P$129</c:f>
              <c:numCache>
                <c:formatCode>_-* #,##0.00_-;\-* #,##0.00_-;_-* ""??_-;_-@_-</c:formatCode>
                <c:ptCount val="8"/>
                <c:pt idx="3">
                  <c:v>26.547175667143023</c:v>
                </c:pt>
              </c:numCache>
            </c:numRef>
          </c:val>
          <c:extLst>
            <c:ext xmlns:c16="http://schemas.microsoft.com/office/drawing/2014/chart" uri="{C3380CC4-5D6E-409C-BE32-E72D297353CC}">
              <c16:uniqueId val="{0000000A-E4E5-4F88-B427-760450498ACB}"/>
            </c:ext>
          </c:extLst>
        </c:ser>
        <c:ser>
          <c:idx val="14"/>
          <c:order val="4"/>
          <c:spPr>
            <a:solidFill>
              <a:srgbClr val="F06EA6">
                <a:alpha val="50196"/>
              </a:srgbClr>
            </a:solidFill>
          </c:spPr>
          <c:invertIfNegative val="0"/>
          <c:dLbls>
            <c:delete val="1"/>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data'!$I$130:$P$130</c:f>
              <c:numCache>
                <c:formatCode>_-* #,##0.00_-;\-* #,##0.00_-;_-* ""??_-;_-@_-</c:formatCode>
                <c:ptCount val="8"/>
                <c:pt idx="4">
                  <c:v>2.2383142198239216</c:v>
                </c:pt>
              </c:numCache>
            </c:numRef>
          </c:val>
          <c:extLst>
            <c:ext xmlns:c16="http://schemas.microsoft.com/office/drawing/2014/chart" uri="{C3380CC4-5D6E-409C-BE32-E72D297353CC}">
              <c16:uniqueId val="{0000000B-E4E5-4F88-B427-760450498ACB}"/>
            </c:ext>
          </c:extLst>
        </c:ser>
        <c:ser>
          <c:idx val="15"/>
          <c:order val="5"/>
          <c:spPr>
            <a:solidFill>
              <a:srgbClr val="89B3CE">
                <a:alpha val="50196"/>
              </a:srgbClr>
            </a:solidFill>
          </c:spPr>
          <c:invertIfNegative val="0"/>
          <c:dLbls>
            <c:dLbl>
              <c:idx val="5"/>
              <c:delete val="1"/>
              <c:extLst>
                <c:ext xmlns:c15="http://schemas.microsoft.com/office/drawing/2012/chart" uri="{CE6537A1-D6FC-4f65-9D91-7224C49458BB}"/>
                <c:ext xmlns:c16="http://schemas.microsoft.com/office/drawing/2014/chart" uri="{C3380CC4-5D6E-409C-BE32-E72D297353CC}">
                  <c16:uniqueId val="{0000000C-E4E5-4F88-B427-760450498ACB}"/>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data'!$I$131:$P$131</c:f>
              <c:numCache>
                <c:formatCode>_-* #,##0.00_-;\-* #,##0.00_-;_-* ""??_-;_-@_-</c:formatCode>
                <c:ptCount val="8"/>
                <c:pt idx="0" formatCode="_-* #,##0_-;\-* #,##0_-;_-* &quot;&quot;??_-;_-@_-">
                  <c:v>316.16751814275989</c:v>
                </c:pt>
                <c:pt idx="5">
                  <c:v>15.27020612403374</c:v>
                </c:pt>
                <c:pt idx="7" formatCode="_-* #,##0_-;\-* #,##0_-;_-* &quot;&quot;??_-;_-@_-">
                  <c:v>343.99726208136741</c:v>
                </c:pt>
              </c:numCache>
            </c:numRef>
          </c:val>
          <c:extLst>
            <c:ext xmlns:c16="http://schemas.microsoft.com/office/drawing/2014/chart" uri="{C3380CC4-5D6E-409C-BE32-E72D297353CC}">
              <c16:uniqueId val="{0000000D-E4E5-4F88-B427-760450498ACB}"/>
            </c:ext>
          </c:extLst>
        </c:ser>
        <c:ser>
          <c:idx val="16"/>
          <c:order val="6"/>
          <c:spPr>
            <a:solidFill>
              <a:srgbClr val="303F51">
                <a:alpha val="50196"/>
              </a:srgbClr>
            </a:solidFill>
          </c:spPr>
          <c:invertIfNegative val="0"/>
          <c:dLbls>
            <c:delete val="1"/>
          </c:dLbls>
          <c:cat>
            <c:strRef>
              <c:f>'Stakeholder report data'!$I$124:$P$124</c:f>
              <c:strCache>
                <c:ptCount val="8"/>
                <c:pt idx="0">
                  <c:v>2023–24</c:v>
                </c:pt>
                <c:pt idx="1">
                  <c:v>Distribution revenue and tariff paths, volume updates</c:v>
                </c:pt>
                <c:pt idx="2">
                  <c:v>Distribution under/over recoveries</c:v>
                </c:pt>
                <c:pt idx="3">
                  <c:v>Incentive schemes</c:v>
                </c:pt>
                <c:pt idx="4">
                  <c:v>Cost pass-throughs</c:v>
                </c:pt>
                <c:pt idx="5">
                  <c:v>Transmission, jurisdictional schemes</c:v>
                </c:pt>
                <c:pt idx="6">
                  <c:v>Transmission, jurisdictional scheme under/over recoveries</c:v>
                </c:pt>
                <c:pt idx="7">
                  <c:v>2024–25</c:v>
                </c:pt>
              </c:strCache>
            </c:strRef>
          </c:cat>
          <c:val>
            <c:numRef>
              <c:f>'Stakeholder report data'!$I$132:$P$132</c:f>
              <c:numCache>
                <c:formatCode>_-* #,##0.00_-;\-* #,##0.00_-;_-* ""??_-;_-@_-</c:formatCode>
                <c:ptCount val="8"/>
                <c:pt idx="6">
                  <c:v>12.559537814573781</c:v>
                </c:pt>
              </c:numCache>
            </c:numRef>
          </c:val>
          <c:extLst>
            <c:ext xmlns:c16="http://schemas.microsoft.com/office/drawing/2014/chart" uri="{C3380CC4-5D6E-409C-BE32-E72D297353CC}">
              <c16:uniqueId val="{0000000E-E4E5-4F88-B427-760450498ACB}"/>
            </c:ext>
          </c:extLst>
        </c:ser>
        <c:dLbls>
          <c:dLblPos val="ctr"/>
          <c:showLegendKey val="0"/>
          <c:showVal val="1"/>
          <c:showCatName val="0"/>
          <c:showSerName val="0"/>
          <c:showPercent val="0"/>
          <c:showBubbleSize val="0"/>
        </c:dLbls>
        <c:gapWidth val="50"/>
        <c:overlap val="100"/>
        <c:axId val="1312789880"/>
        <c:axId val="1312790208"/>
        <c:extLst/>
      </c:barChart>
      <c:catAx>
        <c:axId val="1312789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90208"/>
        <c:crosses val="autoZero"/>
        <c:auto val="1"/>
        <c:lblAlgn val="ctr"/>
        <c:lblOffset val="100"/>
        <c:noMultiLvlLbl val="0"/>
      </c:catAx>
      <c:valAx>
        <c:axId val="1312790208"/>
        <c:scaling>
          <c:orientation val="minMax"/>
        </c:scaling>
        <c:delete val="0"/>
        <c:axPos val="l"/>
        <c:majorGridlines>
          <c:spPr>
            <a:ln w="9525" cap="flat" cmpd="sng" algn="ctr">
              <a:solidFill>
                <a:schemeClr val="tx1">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78988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1238250</xdr:colOff>
      <xdr:row>3</xdr:row>
      <xdr:rowOff>119343</xdr:rowOff>
    </xdr:to>
    <xdr:pic>
      <xdr:nvPicPr>
        <xdr:cNvPr id="2" name="Picture 1">
          <a:extLst>
            <a:ext uri="{FF2B5EF4-FFF2-40B4-BE49-F238E27FC236}">
              <a16:creationId xmlns:a16="http://schemas.microsoft.com/office/drawing/2014/main" id="{5A516AC6-2250-4E48-A520-884F12C0741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3375" y="190500"/>
          <a:ext cx="2733675" cy="643218"/>
        </a:xfrm>
        <a:prstGeom prst="rect">
          <a:avLst/>
        </a:prstGeom>
      </xdr:spPr>
    </xdr:pic>
    <xdr:clientData/>
  </xdr:twoCellAnchor>
  <xdr:twoCellAnchor>
    <xdr:from>
      <xdr:col>0</xdr:col>
      <xdr:colOff>333374</xdr:colOff>
      <xdr:row>56</xdr:row>
      <xdr:rowOff>0</xdr:rowOff>
    </xdr:from>
    <xdr:to>
      <xdr:col>5</xdr:col>
      <xdr:colOff>1076324</xdr:colOff>
      <xdr:row>75</xdr:row>
      <xdr:rowOff>152400</xdr:rowOff>
    </xdr:to>
    <xdr:graphicFrame macro="">
      <xdr:nvGraphicFramePr>
        <xdr:cNvPr id="3" name="Chart 2">
          <a:extLst>
            <a:ext uri="{FF2B5EF4-FFF2-40B4-BE49-F238E27FC236}">
              <a16:creationId xmlns:a16="http://schemas.microsoft.com/office/drawing/2014/main" id="{1D181AFD-E6B0-4F02-94E0-CBCB56079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1438274</xdr:colOff>
      <xdr:row>56</xdr:row>
      <xdr:rowOff>0</xdr:rowOff>
    </xdr:from>
    <xdr:to>
      <xdr:col>11</xdr:col>
      <xdr:colOff>447674</xdr:colOff>
      <xdr:row>75</xdr:row>
      <xdr:rowOff>161925</xdr:rowOff>
    </xdr:to>
    <xdr:graphicFrame macro="">
      <xdr:nvGraphicFramePr>
        <xdr:cNvPr id="4" name="Chart 3">
          <a:extLst>
            <a:ext uri="{FF2B5EF4-FFF2-40B4-BE49-F238E27FC236}">
              <a16:creationId xmlns:a16="http://schemas.microsoft.com/office/drawing/2014/main" id="{7402D4D8-3DD3-42CF-868C-B29E205B3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99</xdr:row>
      <xdr:rowOff>4</xdr:rowOff>
    </xdr:from>
    <xdr:to>
      <xdr:col>6</xdr:col>
      <xdr:colOff>800099</xdr:colOff>
      <xdr:row>117</xdr:row>
      <xdr:rowOff>123827</xdr:rowOff>
    </xdr:to>
    <xdr:graphicFrame macro="">
      <xdr:nvGraphicFramePr>
        <xdr:cNvPr id="5" name="Chart 4">
          <a:extLst>
            <a:ext uri="{FF2B5EF4-FFF2-40B4-BE49-F238E27FC236}">
              <a16:creationId xmlns:a16="http://schemas.microsoft.com/office/drawing/2014/main" id="{80CFA9E6-0169-43D1-A1A6-4D7A46882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771523</xdr:colOff>
      <xdr:row>99</xdr:row>
      <xdr:rowOff>0</xdr:rowOff>
    </xdr:from>
    <xdr:to>
      <xdr:col>12</xdr:col>
      <xdr:colOff>304799</xdr:colOff>
      <xdr:row>118</xdr:row>
      <xdr:rowOff>2</xdr:rowOff>
    </xdr:to>
    <xdr:graphicFrame macro="">
      <xdr:nvGraphicFramePr>
        <xdr:cNvPr id="6" name="Chart 5">
          <a:extLst>
            <a:ext uri="{FF2B5EF4-FFF2-40B4-BE49-F238E27FC236}">
              <a16:creationId xmlns:a16="http://schemas.microsoft.com/office/drawing/2014/main" id="{02C3DB98-9F02-421A-8C2B-F7C84F1CC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119</xdr:row>
      <xdr:rowOff>4</xdr:rowOff>
    </xdr:from>
    <xdr:to>
      <xdr:col>6</xdr:col>
      <xdr:colOff>800099</xdr:colOff>
      <xdr:row>137</xdr:row>
      <xdr:rowOff>123827</xdr:rowOff>
    </xdr:to>
    <xdr:graphicFrame macro="">
      <xdr:nvGraphicFramePr>
        <xdr:cNvPr id="7" name="Chart 6">
          <a:extLst>
            <a:ext uri="{FF2B5EF4-FFF2-40B4-BE49-F238E27FC236}">
              <a16:creationId xmlns:a16="http://schemas.microsoft.com/office/drawing/2014/main" id="{7E4EC2BB-886B-499F-ACF3-7EDD475449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771523</xdr:colOff>
      <xdr:row>119</xdr:row>
      <xdr:rowOff>0</xdr:rowOff>
    </xdr:from>
    <xdr:to>
      <xdr:col>12</xdr:col>
      <xdr:colOff>304799</xdr:colOff>
      <xdr:row>138</xdr:row>
      <xdr:rowOff>2</xdr:rowOff>
    </xdr:to>
    <xdr:graphicFrame macro="">
      <xdr:nvGraphicFramePr>
        <xdr:cNvPr id="8" name="Chart 7">
          <a:extLst>
            <a:ext uri="{FF2B5EF4-FFF2-40B4-BE49-F238E27FC236}">
              <a16:creationId xmlns:a16="http://schemas.microsoft.com/office/drawing/2014/main" id="{12A97BA1-DA8E-4D9E-BB8D-3AF5058CB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971550</xdr:colOff>
      <xdr:row>3</xdr:row>
      <xdr:rowOff>119343</xdr:rowOff>
    </xdr:to>
    <xdr:pic>
      <xdr:nvPicPr>
        <xdr:cNvPr id="2" name="Picture 1">
          <a:extLst>
            <a:ext uri="{FF2B5EF4-FFF2-40B4-BE49-F238E27FC236}">
              <a16:creationId xmlns:a16="http://schemas.microsoft.com/office/drawing/2014/main" id="{F0C5AB76-95CE-491A-981B-26C5E7CB491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3375" y="190500"/>
          <a:ext cx="2733675" cy="6432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5AF8-B36D-4BC9-9A9B-FB1BB86004F3}">
  <sheetPr codeName="Sheet30">
    <tabColor theme="7" tint="0.59999389629810485"/>
  </sheetPr>
  <dimension ref="A1:AS813"/>
  <sheetViews>
    <sheetView showGridLines="0" topLeftCell="A253" zoomScaleNormal="100" workbookViewId="0">
      <selection activeCell="A399" sqref="A399:AD812"/>
    </sheetView>
  </sheetViews>
  <sheetFormatPr defaultColWidth="0" defaultRowHeight="11.25" zeroHeight="1" outlineLevelRow="3" outlineLevelCol="1" x14ac:dyDescent="0.2"/>
  <cols>
    <col min="1" max="2" width="1.42578125" style="9" customWidth="1"/>
    <col min="3" max="3" width="56.140625" style="9" customWidth="1"/>
    <col min="4" max="4" width="24.140625" style="9" customWidth="1"/>
    <col min="5" max="5" width="14" style="9" customWidth="1"/>
    <col min="6" max="6" width="16.7109375" style="9" hidden="1" customWidth="1" outlineLevel="1"/>
    <col min="7" max="7" width="17" style="9" hidden="1" customWidth="1" outlineLevel="1"/>
    <col min="8" max="8" width="8.28515625" style="9" customWidth="1" collapsed="1"/>
    <col min="9" max="18" width="10.85546875" style="9" customWidth="1"/>
    <col min="19" max="28" width="10.85546875" style="9" customWidth="1" outlineLevel="1"/>
    <col min="29" max="29" width="10.85546875" style="9" customWidth="1"/>
    <col min="30" max="32" width="8" style="9" hidden="1" customWidth="1"/>
    <col min="33" max="42" width="9.28515625" style="9" hidden="1" customWidth="1"/>
    <col min="43" max="44" width="0" style="9" hidden="1" customWidth="1"/>
    <col min="45" max="45" width="0" style="9" hidden="1"/>
    <col min="46" max="16384" width="8" style="9" hidden="1"/>
  </cols>
  <sheetData>
    <row r="1" spans="1:43" ht="15.75" x14ac:dyDescent="0.25">
      <c r="A1" s="1"/>
      <c r="B1" s="2" t="s">
        <v>155</v>
      </c>
      <c r="C1" s="2"/>
      <c r="D1" s="2"/>
      <c r="E1" s="2"/>
      <c r="F1" s="2"/>
      <c r="G1" s="3"/>
      <c r="H1" s="4"/>
      <c r="I1"/>
      <c r="J1" s="6"/>
      <c r="K1" s="7"/>
      <c r="L1" s="7"/>
      <c r="M1" s="8"/>
      <c r="P1" s="6"/>
      <c r="Q1" s="10"/>
      <c r="S1" s="11"/>
      <c r="T1" s="10"/>
      <c r="U1" s="12"/>
      <c r="V1" s="3"/>
      <c r="W1" s="3"/>
      <c r="X1" s="3"/>
      <c r="Y1" s="12"/>
      <c r="Z1" s="12"/>
      <c r="AA1" s="12"/>
      <c r="AB1" s="12"/>
      <c r="AC1" s="12"/>
    </row>
    <row r="2" spans="1:43" ht="13.5" thickBot="1" x14ac:dyDescent="0.25">
      <c r="A2" s="13"/>
      <c r="B2" s="14" t="s">
        <v>156</v>
      </c>
      <c r="C2" s="14"/>
      <c r="D2" s="14"/>
      <c r="E2" s="14"/>
      <c r="F2" s="14"/>
      <c r="G2" s="15"/>
      <c r="H2" s="15"/>
      <c r="I2" s="15"/>
      <c r="J2" s="15"/>
      <c r="K2" s="13"/>
      <c r="L2" s="16" t="s">
        <v>0</v>
      </c>
      <c r="M2" s="13"/>
      <c r="N2" s="13"/>
      <c r="O2" s="13"/>
      <c r="P2" s="13"/>
      <c r="Q2" s="13"/>
      <c r="R2" s="13"/>
      <c r="S2" s="13"/>
      <c r="T2" s="13"/>
      <c r="U2" s="13"/>
      <c r="V2" s="13"/>
      <c r="W2" s="13"/>
      <c r="X2" s="13"/>
      <c r="Y2" s="13"/>
      <c r="Z2" s="13"/>
      <c r="AA2" s="13"/>
      <c r="AB2" s="13"/>
      <c r="AC2" s="13"/>
    </row>
    <row r="3" spans="1:43" x14ac:dyDescent="0.2">
      <c r="A3" s="17"/>
      <c r="B3" s="18" t="s">
        <v>157</v>
      </c>
      <c r="C3" s="17"/>
      <c r="D3" s="19"/>
      <c r="E3" s="19"/>
      <c r="F3" s="19"/>
      <c r="G3" s="19"/>
      <c r="H3" s="19"/>
      <c r="I3" s="19"/>
      <c r="J3" s="19"/>
      <c r="K3" s="20"/>
      <c r="L3" s="21"/>
      <c r="M3" s="21"/>
      <c r="N3" s="21"/>
      <c r="O3" s="21"/>
      <c r="P3" s="21"/>
      <c r="Q3" s="21"/>
      <c r="R3" s="21"/>
      <c r="S3" s="21"/>
      <c r="T3" s="21"/>
      <c r="U3" s="22"/>
      <c r="V3" s="22"/>
      <c r="W3" s="22"/>
      <c r="X3" s="22"/>
      <c r="Y3" s="22"/>
      <c r="Z3" s="22"/>
      <c r="AA3" s="22"/>
      <c r="AB3" s="22"/>
      <c r="AC3" s="22"/>
    </row>
    <row r="4" spans="1:43" x14ac:dyDescent="0.2">
      <c r="A4" s="23"/>
      <c r="B4" s="23"/>
      <c r="C4" s="23"/>
      <c r="D4" s="24"/>
      <c r="E4" s="24"/>
      <c r="F4" s="24"/>
      <c r="G4" s="24"/>
      <c r="H4" s="24"/>
      <c r="I4" s="24"/>
      <c r="J4" s="24"/>
      <c r="K4" s="25"/>
      <c r="L4" s="25"/>
      <c r="M4" s="25"/>
      <c r="N4" s="25"/>
      <c r="O4" s="25"/>
      <c r="P4" s="25"/>
      <c r="Q4" s="25"/>
      <c r="R4" s="25"/>
      <c r="S4" s="23"/>
      <c r="T4" s="23"/>
      <c r="U4" s="23"/>
      <c r="V4" s="23"/>
      <c r="W4" s="23"/>
      <c r="X4" s="23"/>
      <c r="Y4" s="23"/>
      <c r="Z4" s="23"/>
      <c r="AA4" s="23"/>
      <c r="AB4" s="23"/>
      <c r="AC4" s="23"/>
      <c r="AD4" s="23"/>
      <c r="AE4" s="23"/>
      <c r="AF4" s="23"/>
    </row>
    <row r="5" spans="1:43" ht="12.75" x14ac:dyDescent="0.2">
      <c r="A5" s="26"/>
      <c r="B5" s="27" t="s">
        <v>158</v>
      </c>
      <c r="C5" s="26"/>
      <c r="D5" s="28"/>
      <c r="E5" s="28"/>
      <c r="F5" s="28"/>
      <c r="G5" s="29"/>
      <c r="H5" s="29"/>
      <c r="I5" s="30" t="s">
        <v>159</v>
      </c>
      <c r="J5" s="30"/>
      <c r="K5" s="31"/>
      <c r="L5" s="32"/>
      <c r="M5" s="32"/>
      <c r="N5" s="33"/>
      <c r="O5" s="33"/>
      <c r="P5" s="33"/>
      <c r="Q5" s="33"/>
      <c r="R5" s="33"/>
      <c r="S5" s="33"/>
      <c r="T5" s="33"/>
      <c r="U5" s="33"/>
      <c r="V5" s="33"/>
      <c r="W5" s="33"/>
      <c r="X5" s="33"/>
      <c r="Y5" s="33"/>
      <c r="Z5" s="33"/>
      <c r="AA5" s="33"/>
      <c r="AB5" s="33"/>
      <c r="AC5" s="33"/>
    </row>
    <row r="6" spans="1:43" outlineLevel="1" x14ac:dyDescent="0.2">
      <c r="A6" s="34"/>
      <c r="B6" s="34"/>
      <c r="C6" s="8"/>
      <c r="D6" s="35"/>
      <c r="E6" s="35"/>
      <c r="F6" s="35"/>
      <c r="G6" s="35"/>
      <c r="H6" s="35"/>
      <c r="I6" s="34"/>
      <c r="J6" s="34"/>
      <c r="K6" s="34"/>
      <c r="L6" s="34"/>
      <c r="M6" s="34"/>
      <c r="N6" s="34"/>
      <c r="O6" s="34"/>
      <c r="P6" s="34"/>
      <c r="Q6" s="34"/>
      <c r="R6" s="34"/>
      <c r="S6" s="34"/>
      <c r="T6" s="34"/>
    </row>
    <row r="7" spans="1:43" outlineLevel="1" x14ac:dyDescent="0.2">
      <c r="A7" s="34"/>
      <c r="B7" s="34"/>
      <c r="C7" s="36" t="s">
        <v>160</v>
      </c>
      <c r="D7" s="37"/>
      <c r="E7" s="37"/>
      <c r="F7" s="37"/>
      <c r="G7" s="38"/>
      <c r="H7" s="38"/>
      <c r="I7" s="39">
        <v>68.2</v>
      </c>
      <c r="J7" s="40"/>
      <c r="K7" s="38"/>
      <c r="L7" s="34"/>
      <c r="M7" s="34"/>
      <c r="N7" s="34"/>
      <c r="O7" s="34"/>
      <c r="P7" s="34"/>
      <c r="Q7" s="34"/>
      <c r="R7" s="34"/>
      <c r="S7" s="34"/>
      <c r="T7" s="34"/>
    </row>
    <row r="8" spans="1:43" outlineLevel="1" x14ac:dyDescent="0.2">
      <c r="A8" s="34"/>
      <c r="B8" s="34"/>
      <c r="C8" s="36" t="s">
        <v>161</v>
      </c>
      <c r="D8" s="37"/>
      <c r="E8" s="37"/>
      <c r="F8" s="37"/>
      <c r="G8" s="38"/>
      <c r="H8" s="38"/>
      <c r="I8" s="39">
        <v>84</v>
      </c>
      <c r="J8" s="40"/>
      <c r="K8" s="38"/>
      <c r="L8" s="34"/>
      <c r="M8" s="34"/>
      <c r="N8" s="34"/>
      <c r="O8" s="34"/>
      <c r="P8" s="34"/>
      <c r="Q8" s="34"/>
      <c r="R8" s="34"/>
      <c r="S8" s="34"/>
      <c r="T8" s="34"/>
    </row>
    <row r="9" spans="1:43" outlineLevel="1" x14ac:dyDescent="0.2">
      <c r="A9" s="34"/>
      <c r="B9" s="34"/>
      <c r="C9" s="36" t="s">
        <v>162</v>
      </c>
      <c r="D9" s="37"/>
      <c r="E9" s="37"/>
      <c r="F9" s="37"/>
      <c r="G9" s="38"/>
      <c r="H9" s="38"/>
      <c r="I9" s="39">
        <v>105.6</v>
      </c>
      <c r="J9" s="40"/>
      <c r="K9" s="38"/>
      <c r="L9" s="34"/>
      <c r="M9" s="34"/>
      <c r="N9" s="34"/>
      <c r="O9" s="34"/>
      <c r="P9" s="34"/>
      <c r="Q9" s="34"/>
      <c r="R9" s="34"/>
      <c r="S9" s="34"/>
      <c r="T9" s="34"/>
    </row>
    <row r="10" spans="1:43" outlineLevel="1" x14ac:dyDescent="0.2">
      <c r="A10" s="34"/>
      <c r="B10" s="34"/>
      <c r="C10" s="36">
        <v>0</v>
      </c>
      <c r="D10" s="37"/>
      <c r="E10" s="37"/>
      <c r="F10" s="37"/>
      <c r="G10" s="38"/>
      <c r="H10" s="38"/>
      <c r="I10" s="39">
        <v>0</v>
      </c>
      <c r="J10" s="40"/>
      <c r="K10" s="38"/>
      <c r="L10" s="34"/>
      <c r="M10" s="34"/>
      <c r="N10" s="34"/>
      <c r="O10" s="34"/>
      <c r="P10" s="34"/>
      <c r="Q10" s="34"/>
      <c r="R10" s="34"/>
      <c r="S10" s="34"/>
      <c r="T10" s="34"/>
    </row>
    <row r="11" spans="1:43" hidden="1" outlineLevel="2" x14ac:dyDescent="0.2">
      <c r="A11" s="34"/>
      <c r="B11" s="34"/>
      <c r="C11" s="36">
        <v>0</v>
      </c>
      <c r="D11" s="37"/>
      <c r="E11" s="37"/>
      <c r="F11" s="37"/>
      <c r="G11" s="38"/>
      <c r="H11" s="38"/>
      <c r="I11" s="39">
        <v>0</v>
      </c>
      <c r="J11" s="40"/>
      <c r="K11" s="38"/>
      <c r="L11" s="34"/>
      <c r="M11" s="34"/>
      <c r="N11" s="34"/>
      <c r="O11" s="34"/>
      <c r="P11" s="34"/>
      <c r="Q11" s="34"/>
      <c r="R11" s="34"/>
      <c r="S11" s="34"/>
      <c r="T11" s="34"/>
    </row>
    <row r="12" spans="1:43" hidden="1" outlineLevel="2" x14ac:dyDescent="0.2">
      <c r="A12" s="34"/>
      <c r="B12" s="34"/>
      <c r="C12" s="36">
        <v>0</v>
      </c>
      <c r="D12" s="37"/>
      <c r="E12" s="37"/>
      <c r="F12" s="37"/>
      <c r="G12" s="38"/>
      <c r="H12" s="38"/>
      <c r="I12" s="39">
        <v>0</v>
      </c>
      <c r="J12" s="40"/>
      <c r="K12" s="38"/>
      <c r="L12" s="34"/>
      <c r="M12" s="34"/>
      <c r="N12" s="34"/>
      <c r="O12" s="34"/>
      <c r="P12" s="34"/>
      <c r="Q12" s="34"/>
      <c r="R12" s="34"/>
      <c r="S12" s="34"/>
      <c r="T12" s="34"/>
    </row>
    <row r="13" spans="1:43" hidden="1" outlineLevel="2" x14ac:dyDescent="0.2">
      <c r="A13" s="34"/>
      <c r="B13" s="34"/>
      <c r="C13" s="36">
        <v>0</v>
      </c>
      <c r="D13" s="37"/>
      <c r="E13" s="37"/>
      <c r="F13" s="37"/>
      <c r="G13" s="38"/>
      <c r="H13" s="38"/>
      <c r="I13" s="39">
        <v>0</v>
      </c>
      <c r="J13" s="40"/>
      <c r="K13" s="38"/>
      <c r="L13" s="34"/>
      <c r="M13" s="34"/>
      <c r="N13" s="34"/>
      <c r="O13" s="34"/>
      <c r="P13" s="34"/>
      <c r="Q13" s="34"/>
      <c r="R13" s="34"/>
      <c r="S13" s="34"/>
      <c r="T13" s="34"/>
    </row>
    <row r="14" spans="1:43" outlineLevel="1" collapsed="1" x14ac:dyDescent="0.2">
      <c r="A14" s="34"/>
      <c r="B14" s="34"/>
      <c r="C14" s="42"/>
      <c r="D14" s="37"/>
      <c r="E14" s="37"/>
      <c r="F14" s="37"/>
      <c r="G14" s="38"/>
      <c r="H14" s="38"/>
      <c r="I14" s="34"/>
      <c r="J14" s="40"/>
      <c r="K14" s="38"/>
      <c r="L14" s="34"/>
      <c r="M14" s="34"/>
      <c r="N14" s="34"/>
      <c r="O14" s="34"/>
      <c r="P14" s="34"/>
      <c r="Q14" s="34"/>
      <c r="R14" s="34"/>
      <c r="S14" s="34"/>
      <c r="T14" s="34"/>
    </row>
    <row r="15" spans="1:43" x14ac:dyDescent="0.2">
      <c r="A15" s="34"/>
      <c r="B15" s="34"/>
      <c r="C15" s="42"/>
      <c r="D15" s="37"/>
      <c r="E15" s="37"/>
      <c r="F15" s="37"/>
      <c r="G15" s="38"/>
      <c r="H15" s="38"/>
      <c r="I15" s="34"/>
      <c r="J15" s="40"/>
      <c r="K15" s="38"/>
      <c r="L15" s="34"/>
      <c r="M15" s="34"/>
      <c r="N15" s="34"/>
      <c r="O15" s="34"/>
      <c r="P15" s="34"/>
      <c r="Q15" s="34"/>
      <c r="R15" s="34"/>
      <c r="S15" s="34"/>
      <c r="T15" s="34"/>
    </row>
    <row r="16" spans="1:43" s="33" customFormat="1" ht="12.75" x14ac:dyDescent="0.2">
      <c r="A16" s="26"/>
      <c r="B16" s="27" t="s">
        <v>163</v>
      </c>
      <c r="C16" s="26"/>
      <c r="D16" s="43" t="s">
        <v>1</v>
      </c>
      <c r="E16" s="43" t="s">
        <v>164</v>
      </c>
      <c r="F16" s="43" t="s">
        <v>165</v>
      </c>
      <c r="G16" s="43" t="s">
        <v>165</v>
      </c>
      <c r="H16" s="29"/>
      <c r="I16" s="44" t="s">
        <v>166</v>
      </c>
      <c r="J16" s="44" t="s">
        <v>130</v>
      </c>
      <c r="K16" s="44" t="s">
        <v>135</v>
      </c>
      <c r="L16" s="44" t="s">
        <v>137</v>
      </c>
      <c r="M16" s="44" t="s">
        <v>167</v>
      </c>
      <c r="N16" s="44" t="s">
        <v>168</v>
      </c>
      <c r="O16" s="44" t="s">
        <v>169</v>
      </c>
      <c r="P16" s="44" t="s">
        <v>170</v>
      </c>
      <c r="Q16" s="44" t="s">
        <v>171</v>
      </c>
      <c r="R16" s="44" t="s">
        <v>131</v>
      </c>
      <c r="S16" s="44" t="s">
        <v>172</v>
      </c>
      <c r="T16" s="44" t="s">
        <v>173</v>
      </c>
      <c r="U16" s="44">
        <v>0</v>
      </c>
      <c r="V16" s="44">
        <v>0</v>
      </c>
      <c r="W16" s="44">
        <v>0</v>
      </c>
      <c r="X16" s="44">
        <v>0</v>
      </c>
      <c r="Y16" s="44">
        <v>0</v>
      </c>
      <c r="Z16" s="44">
        <v>0</v>
      </c>
      <c r="AA16" s="44">
        <v>0</v>
      </c>
      <c r="AB16" s="44">
        <v>0</v>
      </c>
      <c r="AC16" s="44">
        <v>0</v>
      </c>
      <c r="AD16" s="44">
        <v>0</v>
      </c>
      <c r="AE16" s="44">
        <v>0</v>
      </c>
      <c r="AF16" s="44">
        <v>0</v>
      </c>
      <c r="AG16" s="44">
        <v>0</v>
      </c>
      <c r="AH16" s="44">
        <v>0</v>
      </c>
      <c r="AI16" s="44">
        <v>0</v>
      </c>
      <c r="AJ16" s="44">
        <v>0</v>
      </c>
      <c r="AK16" s="44">
        <v>0</v>
      </c>
      <c r="AL16" s="44">
        <v>0</v>
      </c>
      <c r="AM16" s="44">
        <v>0</v>
      </c>
      <c r="AN16" s="44">
        <v>0</v>
      </c>
      <c r="AO16" s="44">
        <v>0</v>
      </c>
      <c r="AP16" s="44">
        <v>0</v>
      </c>
      <c r="AQ16" s="44">
        <v>0</v>
      </c>
    </row>
    <row r="17" spans="1:43" outlineLevel="1" x14ac:dyDescent="0.2">
      <c r="A17" s="34"/>
      <c r="B17" s="34"/>
      <c r="C17" s="45"/>
      <c r="D17" s="35"/>
      <c r="E17" s="35"/>
      <c r="F17" s="35"/>
      <c r="G17" s="37"/>
      <c r="H17" s="37"/>
      <c r="I17" s="46" t="s">
        <v>174</v>
      </c>
      <c r="J17" s="46" t="s">
        <v>175</v>
      </c>
      <c r="K17" s="46" t="s">
        <v>175</v>
      </c>
      <c r="L17" s="46" t="s">
        <v>175</v>
      </c>
      <c r="M17" s="46" t="s">
        <v>176</v>
      </c>
      <c r="N17" s="46" t="s">
        <v>176</v>
      </c>
      <c r="O17" s="46" t="s">
        <v>177</v>
      </c>
      <c r="P17" s="46" t="s">
        <v>177</v>
      </c>
      <c r="Q17" s="46" t="s">
        <v>175</v>
      </c>
      <c r="R17" s="46" t="s">
        <v>175</v>
      </c>
      <c r="S17" s="46" t="s">
        <v>175</v>
      </c>
      <c r="T17" s="46" t="s">
        <v>178</v>
      </c>
      <c r="U17" s="46" t="s">
        <v>179</v>
      </c>
      <c r="V17" s="46" t="s">
        <v>179</v>
      </c>
      <c r="W17" s="46" t="s">
        <v>179</v>
      </c>
      <c r="X17" s="46" t="s">
        <v>179</v>
      </c>
      <c r="Y17" s="46" t="s">
        <v>179</v>
      </c>
      <c r="Z17" s="46" t="s">
        <v>179</v>
      </c>
      <c r="AA17" s="46" t="s">
        <v>179</v>
      </c>
      <c r="AB17" s="46" t="s">
        <v>179</v>
      </c>
      <c r="AC17" s="46">
        <v>0</v>
      </c>
      <c r="AD17" s="46">
        <v>0</v>
      </c>
      <c r="AE17" s="46">
        <v>0</v>
      </c>
      <c r="AF17" s="46">
        <v>0</v>
      </c>
      <c r="AG17" s="46">
        <v>0</v>
      </c>
      <c r="AH17" s="46">
        <v>0</v>
      </c>
      <c r="AI17" s="46">
        <v>0</v>
      </c>
      <c r="AJ17" s="46">
        <v>0</v>
      </c>
      <c r="AK17" s="46">
        <v>0</v>
      </c>
      <c r="AL17" s="46">
        <v>0</v>
      </c>
      <c r="AM17" s="46">
        <v>0</v>
      </c>
      <c r="AN17" s="46">
        <v>0</v>
      </c>
      <c r="AO17" s="46">
        <v>0</v>
      </c>
      <c r="AP17" s="46">
        <v>0</v>
      </c>
      <c r="AQ17" s="46">
        <v>0</v>
      </c>
    </row>
    <row r="18" spans="1:43" outlineLevel="1" x14ac:dyDescent="0.2">
      <c r="A18" s="34"/>
      <c r="B18" s="34"/>
      <c r="C18" s="47" t="s">
        <v>2</v>
      </c>
      <c r="D18" s="35"/>
      <c r="E18" s="35"/>
      <c r="F18" s="35"/>
      <c r="G18" s="37"/>
      <c r="H18" s="37"/>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row>
    <row r="19" spans="1:43" outlineLevel="1" x14ac:dyDescent="0.2">
      <c r="A19" s="34"/>
      <c r="B19" s="34"/>
      <c r="C19" s="48" t="s">
        <v>51</v>
      </c>
      <c r="D19" s="49" t="s">
        <v>180</v>
      </c>
      <c r="E19" s="49" t="s">
        <v>181</v>
      </c>
      <c r="F19" s="49">
        <v>0</v>
      </c>
      <c r="G19" s="49">
        <v>0</v>
      </c>
      <c r="H19" s="50">
        <v>1</v>
      </c>
      <c r="I19" s="51">
        <v>26.02</v>
      </c>
      <c r="J19" s="51">
        <v>8.1</v>
      </c>
      <c r="K19" s="51">
        <v>0</v>
      </c>
      <c r="L19" s="51">
        <v>0</v>
      </c>
      <c r="M19" s="51">
        <v>0</v>
      </c>
      <c r="N19" s="51">
        <v>0</v>
      </c>
      <c r="O19" s="51">
        <v>0</v>
      </c>
      <c r="P19" s="51">
        <v>0</v>
      </c>
      <c r="Q19" s="51">
        <v>0</v>
      </c>
      <c r="R19" s="51">
        <v>0</v>
      </c>
      <c r="S19" s="51">
        <v>0</v>
      </c>
      <c r="T19" s="51">
        <v>0</v>
      </c>
      <c r="U19" s="51">
        <v>0</v>
      </c>
      <c r="V19" s="51">
        <v>0</v>
      </c>
      <c r="W19" s="51">
        <v>0</v>
      </c>
      <c r="X19" s="51">
        <v>0</v>
      </c>
      <c r="Y19" s="51">
        <v>0</v>
      </c>
      <c r="Z19" s="51">
        <v>0</v>
      </c>
      <c r="AA19" s="51">
        <v>0</v>
      </c>
      <c r="AB19" s="51">
        <v>0</v>
      </c>
      <c r="AC19" s="37"/>
      <c r="AD19" s="51">
        <v>0</v>
      </c>
      <c r="AE19" s="51">
        <v>0</v>
      </c>
      <c r="AF19" s="51">
        <v>0</v>
      </c>
      <c r="AG19" s="51">
        <v>0</v>
      </c>
      <c r="AH19" s="51">
        <v>0</v>
      </c>
      <c r="AI19" s="51">
        <v>0</v>
      </c>
      <c r="AJ19" s="51">
        <v>0</v>
      </c>
      <c r="AK19" s="51">
        <v>0</v>
      </c>
      <c r="AL19" s="51">
        <v>0</v>
      </c>
      <c r="AM19" s="51">
        <v>0</v>
      </c>
      <c r="AN19" s="51">
        <v>0</v>
      </c>
      <c r="AO19" s="51">
        <v>0</v>
      </c>
      <c r="AP19" s="51">
        <v>0</v>
      </c>
      <c r="AQ19" s="51">
        <v>0</v>
      </c>
    </row>
    <row r="20" spans="1:43" outlineLevel="1" x14ac:dyDescent="0.2">
      <c r="A20" s="52"/>
      <c r="B20" s="52"/>
      <c r="C20" s="48" t="s">
        <v>52</v>
      </c>
      <c r="D20" s="49" t="s">
        <v>180</v>
      </c>
      <c r="E20" s="49" t="s">
        <v>182</v>
      </c>
      <c r="F20" s="49">
        <v>0</v>
      </c>
      <c r="G20" s="49">
        <v>0</v>
      </c>
      <c r="H20" s="50">
        <v>2</v>
      </c>
      <c r="I20" s="51">
        <v>26.02</v>
      </c>
      <c r="J20" s="51">
        <v>0</v>
      </c>
      <c r="K20" s="51">
        <v>15.6</v>
      </c>
      <c r="L20" s="51">
        <v>3.8999999999999995</v>
      </c>
      <c r="M20" s="51">
        <v>0</v>
      </c>
      <c r="N20" s="51">
        <v>0</v>
      </c>
      <c r="O20" s="51">
        <v>0</v>
      </c>
      <c r="P20" s="51">
        <v>0</v>
      </c>
      <c r="Q20" s="51">
        <v>0</v>
      </c>
      <c r="R20" s="51">
        <v>0</v>
      </c>
      <c r="S20" s="51">
        <v>0</v>
      </c>
      <c r="T20" s="51">
        <v>0</v>
      </c>
      <c r="U20" s="51">
        <v>0</v>
      </c>
      <c r="V20" s="51">
        <v>0</v>
      </c>
      <c r="W20" s="51">
        <v>0</v>
      </c>
      <c r="X20" s="51">
        <v>0</v>
      </c>
      <c r="Y20" s="51">
        <v>0</v>
      </c>
      <c r="Z20" s="51">
        <v>0</v>
      </c>
      <c r="AA20" s="51">
        <v>0</v>
      </c>
      <c r="AB20" s="51">
        <v>0</v>
      </c>
      <c r="AC20" s="37"/>
      <c r="AD20" s="51">
        <v>0</v>
      </c>
      <c r="AE20" s="51">
        <v>0</v>
      </c>
      <c r="AF20" s="51">
        <v>0</v>
      </c>
      <c r="AG20" s="51">
        <v>0</v>
      </c>
      <c r="AH20" s="51">
        <v>0</v>
      </c>
      <c r="AI20" s="51">
        <v>0</v>
      </c>
      <c r="AJ20" s="51">
        <v>0</v>
      </c>
      <c r="AK20" s="51">
        <v>0</v>
      </c>
      <c r="AL20" s="51">
        <v>0</v>
      </c>
      <c r="AM20" s="51">
        <v>0</v>
      </c>
      <c r="AN20" s="51">
        <v>0</v>
      </c>
      <c r="AO20" s="51">
        <v>0</v>
      </c>
      <c r="AP20" s="51">
        <v>0</v>
      </c>
      <c r="AQ20" s="51">
        <v>0</v>
      </c>
    </row>
    <row r="21" spans="1:43" outlineLevel="1" x14ac:dyDescent="0.2">
      <c r="A21" s="34"/>
      <c r="B21" s="34"/>
      <c r="C21" s="48" t="s">
        <v>183</v>
      </c>
      <c r="D21" s="49" t="s">
        <v>180</v>
      </c>
      <c r="E21" s="49" t="s">
        <v>184</v>
      </c>
      <c r="F21" s="49">
        <v>0</v>
      </c>
      <c r="G21" s="49">
        <v>0</v>
      </c>
      <c r="H21" s="50">
        <v>4</v>
      </c>
      <c r="I21" s="51">
        <v>0</v>
      </c>
      <c r="J21" s="51">
        <v>0</v>
      </c>
      <c r="K21" s="51">
        <v>0</v>
      </c>
      <c r="L21" s="51">
        <v>2.2999999999999998</v>
      </c>
      <c r="M21" s="51">
        <v>0</v>
      </c>
      <c r="N21" s="51">
        <v>0</v>
      </c>
      <c r="O21" s="51">
        <v>0</v>
      </c>
      <c r="P21" s="51">
        <v>0</v>
      </c>
      <c r="Q21" s="51">
        <v>0</v>
      </c>
      <c r="R21" s="51">
        <v>0</v>
      </c>
      <c r="S21" s="51">
        <v>0</v>
      </c>
      <c r="T21" s="51">
        <v>0</v>
      </c>
      <c r="U21" s="51">
        <v>0</v>
      </c>
      <c r="V21" s="51">
        <v>0</v>
      </c>
      <c r="W21" s="51">
        <v>0</v>
      </c>
      <c r="X21" s="51">
        <v>0</v>
      </c>
      <c r="Y21" s="51">
        <v>0</v>
      </c>
      <c r="Z21" s="51">
        <v>0</v>
      </c>
      <c r="AA21" s="51">
        <v>0</v>
      </c>
      <c r="AB21" s="51">
        <v>0</v>
      </c>
      <c r="AC21" s="37"/>
      <c r="AD21" s="51">
        <v>0</v>
      </c>
      <c r="AE21" s="51">
        <v>0</v>
      </c>
      <c r="AF21" s="51">
        <v>0</v>
      </c>
      <c r="AG21" s="51">
        <v>0</v>
      </c>
      <c r="AH21" s="51">
        <v>0</v>
      </c>
      <c r="AI21" s="51">
        <v>0</v>
      </c>
      <c r="AJ21" s="51">
        <v>0</v>
      </c>
      <c r="AK21" s="51">
        <v>0</v>
      </c>
      <c r="AL21" s="51">
        <v>0</v>
      </c>
      <c r="AM21" s="51">
        <v>0</v>
      </c>
      <c r="AN21" s="51">
        <v>0</v>
      </c>
      <c r="AO21" s="51">
        <v>0</v>
      </c>
      <c r="AP21" s="51">
        <v>0</v>
      </c>
      <c r="AQ21" s="51">
        <v>0</v>
      </c>
    </row>
    <row r="22" spans="1:43" outlineLevel="1" x14ac:dyDescent="0.2">
      <c r="A22" s="34"/>
      <c r="B22" s="34"/>
      <c r="C22" s="48" t="s">
        <v>53</v>
      </c>
      <c r="D22" s="49" t="s">
        <v>185</v>
      </c>
      <c r="E22" s="49" t="s">
        <v>186</v>
      </c>
      <c r="F22" s="49">
        <v>0</v>
      </c>
      <c r="G22" s="49">
        <v>0</v>
      </c>
      <c r="H22" s="50">
        <v>6</v>
      </c>
      <c r="I22" s="51">
        <v>42.46</v>
      </c>
      <c r="J22" s="51">
        <v>8.9500000000000011</v>
      </c>
      <c r="K22" s="51">
        <v>0</v>
      </c>
      <c r="L22" s="51">
        <v>0</v>
      </c>
      <c r="M22" s="51">
        <v>0</v>
      </c>
      <c r="N22" s="51">
        <v>0</v>
      </c>
      <c r="O22" s="51">
        <v>0</v>
      </c>
      <c r="P22" s="51">
        <v>0</v>
      </c>
      <c r="Q22" s="51">
        <v>0</v>
      </c>
      <c r="R22" s="51">
        <v>0</v>
      </c>
      <c r="S22" s="51">
        <v>0</v>
      </c>
      <c r="T22" s="51">
        <v>0</v>
      </c>
      <c r="U22" s="51">
        <v>0</v>
      </c>
      <c r="V22" s="51">
        <v>0</v>
      </c>
      <c r="W22" s="51">
        <v>0</v>
      </c>
      <c r="X22" s="51">
        <v>0</v>
      </c>
      <c r="Y22" s="51">
        <v>0</v>
      </c>
      <c r="Z22" s="51">
        <v>0</v>
      </c>
      <c r="AA22" s="51">
        <v>0</v>
      </c>
      <c r="AB22" s="51">
        <v>0</v>
      </c>
      <c r="AC22" s="37"/>
      <c r="AD22" s="51">
        <v>0</v>
      </c>
      <c r="AE22" s="51">
        <v>0</v>
      </c>
      <c r="AF22" s="51">
        <v>0</v>
      </c>
      <c r="AG22" s="51">
        <v>0</v>
      </c>
      <c r="AH22" s="51">
        <v>0</v>
      </c>
      <c r="AI22" s="51">
        <v>0</v>
      </c>
      <c r="AJ22" s="51">
        <v>0</v>
      </c>
      <c r="AK22" s="51">
        <v>0</v>
      </c>
      <c r="AL22" s="51">
        <v>0</v>
      </c>
      <c r="AM22" s="51">
        <v>0</v>
      </c>
      <c r="AN22" s="51">
        <v>0</v>
      </c>
      <c r="AO22" s="51">
        <v>0</v>
      </c>
      <c r="AP22" s="51">
        <v>0</v>
      </c>
      <c r="AQ22" s="51">
        <v>0</v>
      </c>
    </row>
    <row r="23" spans="1:43" outlineLevel="1" x14ac:dyDescent="0.2">
      <c r="A23" s="34"/>
      <c r="B23" s="34"/>
      <c r="C23" s="48" t="s">
        <v>54</v>
      </c>
      <c r="D23" s="49" t="s">
        <v>185</v>
      </c>
      <c r="E23" s="49" t="s">
        <v>187</v>
      </c>
      <c r="F23" s="49">
        <v>0</v>
      </c>
      <c r="G23" s="49">
        <v>0</v>
      </c>
      <c r="H23" s="50">
        <v>7</v>
      </c>
      <c r="I23" s="51">
        <v>42.46</v>
      </c>
      <c r="J23" s="51">
        <v>0</v>
      </c>
      <c r="K23" s="51">
        <v>14.25</v>
      </c>
      <c r="L23" s="51">
        <v>3.1599999999999997</v>
      </c>
      <c r="M23" s="51">
        <v>0</v>
      </c>
      <c r="N23" s="51">
        <v>0</v>
      </c>
      <c r="O23" s="51">
        <v>0</v>
      </c>
      <c r="P23" s="51">
        <v>0</v>
      </c>
      <c r="Q23" s="51">
        <v>0</v>
      </c>
      <c r="R23" s="51">
        <v>0</v>
      </c>
      <c r="S23" s="51">
        <v>0</v>
      </c>
      <c r="T23" s="51">
        <v>0</v>
      </c>
      <c r="U23" s="51">
        <v>0</v>
      </c>
      <c r="V23" s="51">
        <v>0</v>
      </c>
      <c r="W23" s="51">
        <v>0</v>
      </c>
      <c r="X23" s="51">
        <v>0</v>
      </c>
      <c r="Y23" s="51">
        <v>0</v>
      </c>
      <c r="Z23" s="51">
        <v>0</v>
      </c>
      <c r="AA23" s="51">
        <v>0</v>
      </c>
      <c r="AB23" s="51">
        <v>0</v>
      </c>
      <c r="AC23" s="37"/>
      <c r="AD23" s="51">
        <v>0</v>
      </c>
      <c r="AE23" s="51">
        <v>0</v>
      </c>
      <c r="AF23" s="51">
        <v>0</v>
      </c>
      <c r="AG23" s="51">
        <v>0</v>
      </c>
      <c r="AH23" s="51">
        <v>0</v>
      </c>
      <c r="AI23" s="51">
        <v>0</v>
      </c>
      <c r="AJ23" s="51">
        <v>0</v>
      </c>
      <c r="AK23" s="51">
        <v>0</v>
      </c>
      <c r="AL23" s="51">
        <v>0</v>
      </c>
      <c r="AM23" s="51">
        <v>0</v>
      </c>
      <c r="AN23" s="51">
        <v>0</v>
      </c>
      <c r="AO23" s="51">
        <v>0</v>
      </c>
      <c r="AP23" s="51">
        <v>0</v>
      </c>
      <c r="AQ23" s="51">
        <v>0</v>
      </c>
    </row>
    <row r="24" spans="1:43" hidden="1" outlineLevel="2" x14ac:dyDescent="0.2">
      <c r="A24" s="34"/>
      <c r="B24" s="34"/>
      <c r="C24" s="48">
        <v>0</v>
      </c>
      <c r="D24" s="49">
        <v>0</v>
      </c>
      <c r="E24" s="49">
        <v>0</v>
      </c>
      <c r="F24" s="49">
        <v>0</v>
      </c>
      <c r="G24" s="49">
        <v>0</v>
      </c>
      <c r="H24" s="50">
        <v>0</v>
      </c>
      <c r="I24" s="51">
        <v>0</v>
      </c>
      <c r="J24" s="51">
        <v>0</v>
      </c>
      <c r="K24" s="51">
        <v>0</v>
      </c>
      <c r="L24" s="51">
        <v>0</v>
      </c>
      <c r="M24" s="51">
        <v>0</v>
      </c>
      <c r="N24" s="51">
        <v>0</v>
      </c>
      <c r="O24" s="51">
        <v>0</v>
      </c>
      <c r="P24" s="51">
        <v>0</v>
      </c>
      <c r="Q24" s="51">
        <v>0</v>
      </c>
      <c r="R24" s="51">
        <v>0</v>
      </c>
      <c r="S24" s="51">
        <v>0</v>
      </c>
      <c r="T24" s="51">
        <v>0</v>
      </c>
      <c r="U24" s="51">
        <v>0</v>
      </c>
      <c r="V24" s="51">
        <v>0</v>
      </c>
      <c r="W24" s="51">
        <v>0</v>
      </c>
      <c r="X24" s="51">
        <v>0</v>
      </c>
      <c r="Y24" s="51">
        <v>0</v>
      </c>
      <c r="Z24" s="51">
        <v>0</v>
      </c>
      <c r="AA24" s="51">
        <v>0</v>
      </c>
      <c r="AB24" s="51">
        <v>0</v>
      </c>
      <c r="AC24" s="37"/>
      <c r="AD24" s="51">
        <v>0</v>
      </c>
      <c r="AE24" s="51">
        <v>0</v>
      </c>
      <c r="AF24" s="51">
        <v>0</v>
      </c>
      <c r="AG24" s="51">
        <v>0</v>
      </c>
      <c r="AH24" s="51">
        <v>0</v>
      </c>
      <c r="AI24" s="51">
        <v>0</v>
      </c>
      <c r="AJ24" s="51">
        <v>0</v>
      </c>
      <c r="AK24" s="51">
        <v>0</v>
      </c>
      <c r="AL24" s="51">
        <v>0</v>
      </c>
      <c r="AM24" s="51">
        <v>0</v>
      </c>
      <c r="AN24" s="51">
        <v>0</v>
      </c>
      <c r="AO24" s="51">
        <v>0</v>
      </c>
      <c r="AP24" s="51">
        <v>0</v>
      </c>
      <c r="AQ24" s="51">
        <v>0</v>
      </c>
    </row>
    <row r="25" spans="1:43" hidden="1" outlineLevel="2" x14ac:dyDescent="0.2">
      <c r="A25" s="34"/>
      <c r="B25" s="34"/>
      <c r="C25" s="48">
        <v>0</v>
      </c>
      <c r="D25" s="49">
        <v>0</v>
      </c>
      <c r="E25" s="49">
        <v>0</v>
      </c>
      <c r="F25" s="49">
        <v>0</v>
      </c>
      <c r="G25" s="49">
        <v>0</v>
      </c>
      <c r="H25" s="50">
        <v>0</v>
      </c>
      <c r="I25" s="51">
        <v>0</v>
      </c>
      <c r="J25" s="51">
        <v>0</v>
      </c>
      <c r="K25" s="51">
        <v>0</v>
      </c>
      <c r="L25" s="51">
        <v>0</v>
      </c>
      <c r="M25" s="51">
        <v>0</v>
      </c>
      <c r="N25" s="51">
        <v>0</v>
      </c>
      <c r="O25" s="51">
        <v>0</v>
      </c>
      <c r="P25" s="51">
        <v>0</v>
      </c>
      <c r="Q25" s="51">
        <v>0</v>
      </c>
      <c r="R25" s="51">
        <v>0</v>
      </c>
      <c r="S25" s="51">
        <v>0</v>
      </c>
      <c r="T25" s="51">
        <v>0</v>
      </c>
      <c r="U25" s="51">
        <v>0</v>
      </c>
      <c r="V25" s="51">
        <v>0</v>
      </c>
      <c r="W25" s="51">
        <v>0</v>
      </c>
      <c r="X25" s="51">
        <v>0</v>
      </c>
      <c r="Y25" s="51">
        <v>0</v>
      </c>
      <c r="Z25" s="51">
        <v>0</v>
      </c>
      <c r="AA25" s="51">
        <v>0</v>
      </c>
      <c r="AB25" s="51">
        <v>0</v>
      </c>
      <c r="AC25" s="37"/>
      <c r="AD25" s="51">
        <v>0</v>
      </c>
      <c r="AE25" s="51">
        <v>0</v>
      </c>
      <c r="AF25" s="51">
        <v>0</v>
      </c>
      <c r="AG25" s="51">
        <v>0</v>
      </c>
      <c r="AH25" s="51">
        <v>0</v>
      </c>
      <c r="AI25" s="51">
        <v>0</v>
      </c>
      <c r="AJ25" s="51">
        <v>0</v>
      </c>
      <c r="AK25" s="51">
        <v>0</v>
      </c>
      <c r="AL25" s="51">
        <v>0</v>
      </c>
      <c r="AM25" s="51">
        <v>0</v>
      </c>
      <c r="AN25" s="51">
        <v>0</v>
      </c>
      <c r="AO25" s="51">
        <v>0</v>
      </c>
      <c r="AP25" s="51">
        <v>0</v>
      </c>
      <c r="AQ25" s="51">
        <v>0</v>
      </c>
    </row>
    <row r="26" spans="1:43" hidden="1" outlineLevel="2" x14ac:dyDescent="0.2">
      <c r="A26" s="34"/>
      <c r="B26" s="34"/>
      <c r="C26" s="48">
        <v>0</v>
      </c>
      <c r="D26" s="49">
        <v>0</v>
      </c>
      <c r="E26" s="49">
        <v>0</v>
      </c>
      <c r="F26" s="49">
        <v>0</v>
      </c>
      <c r="G26" s="49">
        <v>0</v>
      </c>
      <c r="H26" s="50">
        <v>0</v>
      </c>
      <c r="I26" s="51">
        <v>0</v>
      </c>
      <c r="J26" s="51">
        <v>0</v>
      </c>
      <c r="K26" s="51">
        <v>0</v>
      </c>
      <c r="L26" s="51">
        <v>0</v>
      </c>
      <c r="M26" s="51">
        <v>0</v>
      </c>
      <c r="N26" s="51">
        <v>0</v>
      </c>
      <c r="O26" s="51">
        <v>0</v>
      </c>
      <c r="P26" s="51">
        <v>0</v>
      </c>
      <c r="Q26" s="51">
        <v>0</v>
      </c>
      <c r="R26" s="51">
        <v>0</v>
      </c>
      <c r="S26" s="51">
        <v>0</v>
      </c>
      <c r="T26" s="51">
        <v>0</v>
      </c>
      <c r="U26" s="51">
        <v>0</v>
      </c>
      <c r="V26" s="51">
        <v>0</v>
      </c>
      <c r="W26" s="51">
        <v>0</v>
      </c>
      <c r="X26" s="51">
        <v>0</v>
      </c>
      <c r="Y26" s="51">
        <v>0</v>
      </c>
      <c r="Z26" s="51">
        <v>0</v>
      </c>
      <c r="AA26" s="51">
        <v>0</v>
      </c>
      <c r="AB26" s="51">
        <v>0</v>
      </c>
      <c r="AC26" s="37"/>
      <c r="AD26" s="51">
        <v>0</v>
      </c>
      <c r="AE26" s="51">
        <v>0</v>
      </c>
      <c r="AF26" s="51">
        <v>0</v>
      </c>
      <c r="AG26" s="51">
        <v>0</v>
      </c>
      <c r="AH26" s="51">
        <v>0</v>
      </c>
      <c r="AI26" s="51">
        <v>0</v>
      </c>
      <c r="AJ26" s="51">
        <v>0</v>
      </c>
      <c r="AK26" s="51">
        <v>0</v>
      </c>
      <c r="AL26" s="51">
        <v>0</v>
      </c>
      <c r="AM26" s="51">
        <v>0</v>
      </c>
      <c r="AN26" s="51">
        <v>0</v>
      </c>
      <c r="AO26" s="51">
        <v>0</v>
      </c>
      <c r="AP26" s="51">
        <v>0</v>
      </c>
      <c r="AQ26" s="51">
        <v>0</v>
      </c>
    </row>
    <row r="27" spans="1:43" hidden="1" outlineLevel="2" x14ac:dyDescent="0.2">
      <c r="A27" s="34"/>
      <c r="B27" s="34"/>
      <c r="C27" s="48">
        <v>0</v>
      </c>
      <c r="D27" s="49">
        <v>0</v>
      </c>
      <c r="E27" s="49">
        <v>0</v>
      </c>
      <c r="F27" s="49">
        <v>0</v>
      </c>
      <c r="G27" s="49">
        <v>0</v>
      </c>
      <c r="H27" s="50">
        <v>0</v>
      </c>
      <c r="I27" s="51">
        <v>0</v>
      </c>
      <c r="J27" s="51">
        <v>0</v>
      </c>
      <c r="K27" s="51">
        <v>0</v>
      </c>
      <c r="L27" s="51">
        <v>0</v>
      </c>
      <c r="M27" s="51">
        <v>0</v>
      </c>
      <c r="N27" s="51">
        <v>0</v>
      </c>
      <c r="O27" s="51">
        <v>0</v>
      </c>
      <c r="P27" s="51">
        <v>0</v>
      </c>
      <c r="Q27" s="51">
        <v>0</v>
      </c>
      <c r="R27" s="51">
        <v>0</v>
      </c>
      <c r="S27" s="51">
        <v>0</v>
      </c>
      <c r="T27" s="51">
        <v>0</v>
      </c>
      <c r="U27" s="51">
        <v>0</v>
      </c>
      <c r="V27" s="51">
        <v>0</v>
      </c>
      <c r="W27" s="51">
        <v>0</v>
      </c>
      <c r="X27" s="51">
        <v>0</v>
      </c>
      <c r="Y27" s="51">
        <v>0</v>
      </c>
      <c r="Z27" s="51">
        <v>0</v>
      </c>
      <c r="AA27" s="51">
        <v>0</v>
      </c>
      <c r="AB27" s="51">
        <v>0</v>
      </c>
      <c r="AC27" s="37"/>
      <c r="AD27" s="51">
        <v>0</v>
      </c>
      <c r="AE27" s="51">
        <v>0</v>
      </c>
      <c r="AF27" s="51">
        <v>0</v>
      </c>
      <c r="AG27" s="51">
        <v>0</v>
      </c>
      <c r="AH27" s="51">
        <v>0</v>
      </c>
      <c r="AI27" s="51">
        <v>0</v>
      </c>
      <c r="AJ27" s="51">
        <v>0</v>
      </c>
      <c r="AK27" s="51">
        <v>0</v>
      </c>
      <c r="AL27" s="51">
        <v>0</v>
      </c>
      <c r="AM27" s="51">
        <v>0</v>
      </c>
      <c r="AN27" s="51">
        <v>0</v>
      </c>
      <c r="AO27" s="51">
        <v>0</v>
      </c>
      <c r="AP27" s="51">
        <v>0</v>
      </c>
      <c r="AQ27" s="51">
        <v>0</v>
      </c>
    </row>
    <row r="28" spans="1:43" hidden="1" outlineLevel="2" x14ac:dyDescent="0.2">
      <c r="A28" s="34"/>
      <c r="B28" s="34"/>
      <c r="C28" s="48">
        <v>0</v>
      </c>
      <c r="D28" s="49">
        <v>0</v>
      </c>
      <c r="E28" s="49">
        <v>0</v>
      </c>
      <c r="F28" s="49">
        <v>0</v>
      </c>
      <c r="G28" s="49">
        <v>0</v>
      </c>
      <c r="H28" s="50">
        <v>0</v>
      </c>
      <c r="I28" s="51">
        <v>0</v>
      </c>
      <c r="J28" s="51">
        <v>0</v>
      </c>
      <c r="K28" s="51">
        <v>0</v>
      </c>
      <c r="L28" s="51">
        <v>0</v>
      </c>
      <c r="M28" s="51">
        <v>0</v>
      </c>
      <c r="N28" s="51">
        <v>0</v>
      </c>
      <c r="O28" s="51">
        <v>0</v>
      </c>
      <c r="P28" s="51">
        <v>0</v>
      </c>
      <c r="Q28" s="51">
        <v>0</v>
      </c>
      <c r="R28" s="51">
        <v>0</v>
      </c>
      <c r="S28" s="51">
        <v>0</v>
      </c>
      <c r="T28" s="51">
        <v>0</v>
      </c>
      <c r="U28" s="51">
        <v>0</v>
      </c>
      <c r="V28" s="51">
        <v>0</v>
      </c>
      <c r="W28" s="51">
        <v>0</v>
      </c>
      <c r="X28" s="51">
        <v>0</v>
      </c>
      <c r="Y28" s="51">
        <v>0</v>
      </c>
      <c r="Z28" s="51">
        <v>0</v>
      </c>
      <c r="AA28" s="51">
        <v>0</v>
      </c>
      <c r="AB28" s="51">
        <v>0</v>
      </c>
      <c r="AC28" s="37"/>
      <c r="AD28" s="51">
        <v>0</v>
      </c>
      <c r="AE28" s="51">
        <v>0</v>
      </c>
      <c r="AF28" s="51">
        <v>0</v>
      </c>
      <c r="AG28" s="51">
        <v>0</v>
      </c>
      <c r="AH28" s="51">
        <v>0</v>
      </c>
      <c r="AI28" s="51">
        <v>0</v>
      </c>
      <c r="AJ28" s="51">
        <v>0</v>
      </c>
      <c r="AK28" s="51">
        <v>0</v>
      </c>
      <c r="AL28" s="51">
        <v>0</v>
      </c>
      <c r="AM28" s="51">
        <v>0</v>
      </c>
      <c r="AN28" s="51">
        <v>0</v>
      </c>
      <c r="AO28" s="51">
        <v>0</v>
      </c>
      <c r="AP28" s="51">
        <v>0</v>
      </c>
      <c r="AQ28" s="51">
        <v>0</v>
      </c>
    </row>
    <row r="29" spans="1:43" hidden="1" outlineLevel="2" x14ac:dyDescent="0.2">
      <c r="A29" s="34"/>
      <c r="B29" s="34"/>
      <c r="C29" s="48">
        <v>0</v>
      </c>
      <c r="D29" s="49">
        <v>0</v>
      </c>
      <c r="E29" s="49">
        <v>0</v>
      </c>
      <c r="F29" s="49">
        <v>0</v>
      </c>
      <c r="G29" s="49">
        <v>0</v>
      </c>
      <c r="H29" s="50">
        <v>0</v>
      </c>
      <c r="I29" s="51">
        <v>0</v>
      </c>
      <c r="J29" s="51">
        <v>0</v>
      </c>
      <c r="K29" s="51">
        <v>0</v>
      </c>
      <c r="L29" s="51">
        <v>0</v>
      </c>
      <c r="M29" s="51">
        <v>0</v>
      </c>
      <c r="N29" s="51">
        <v>0</v>
      </c>
      <c r="O29" s="51">
        <v>0</v>
      </c>
      <c r="P29" s="51">
        <v>0</v>
      </c>
      <c r="Q29" s="51">
        <v>0</v>
      </c>
      <c r="R29" s="51">
        <v>0</v>
      </c>
      <c r="S29" s="51">
        <v>0</v>
      </c>
      <c r="T29" s="51">
        <v>0</v>
      </c>
      <c r="U29" s="51">
        <v>0</v>
      </c>
      <c r="V29" s="51">
        <v>0</v>
      </c>
      <c r="W29" s="51">
        <v>0</v>
      </c>
      <c r="X29" s="51">
        <v>0</v>
      </c>
      <c r="Y29" s="51">
        <v>0</v>
      </c>
      <c r="Z29" s="51">
        <v>0</v>
      </c>
      <c r="AA29" s="51">
        <v>0</v>
      </c>
      <c r="AB29" s="51">
        <v>0</v>
      </c>
      <c r="AC29" s="37"/>
      <c r="AD29" s="51">
        <v>0</v>
      </c>
      <c r="AE29" s="51">
        <v>0</v>
      </c>
      <c r="AF29" s="51">
        <v>0</v>
      </c>
      <c r="AG29" s="51">
        <v>0</v>
      </c>
      <c r="AH29" s="51">
        <v>0</v>
      </c>
      <c r="AI29" s="51">
        <v>0</v>
      </c>
      <c r="AJ29" s="51">
        <v>0</v>
      </c>
      <c r="AK29" s="51">
        <v>0</v>
      </c>
      <c r="AL29" s="51">
        <v>0</v>
      </c>
      <c r="AM29" s="51">
        <v>0</v>
      </c>
      <c r="AN29" s="51">
        <v>0</v>
      </c>
      <c r="AO29" s="51">
        <v>0</v>
      </c>
      <c r="AP29" s="51">
        <v>0</v>
      </c>
      <c r="AQ29" s="51">
        <v>0</v>
      </c>
    </row>
    <row r="30" spans="1:43" hidden="1" outlineLevel="2" x14ac:dyDescent="0.2">
      <c r="A30" s="34"/>
      <c r="B30" s="34"/>
      <c r="C30" s="48">
        <v>0</v>
      </c>
      <c r="D30" s="49">
        <v>0</v>
      </c>
      <c r="E30" s="49">
        <v>0</v>
      </c>
      <c r="F30" s="49">
        <v>0</v>
      </c>
      <c r="G30" s="49">
        <v>0</v>
      </c>
      <c r="H30" s="50">
        <v>0</v>
      </c>
      <c r="I30" s="51">
        <v>0</v>
      </c>
      <c r="J30" s="51">
        <v>0</v>
      </c>
      <c r="K30" s="51">
        <v>0</v>
      </c>
      <c r="L30" s="51">
        <v>0</v>
      </c>
      <c r="M30" s="51">
        <v>0</v>
      </c>
      <c r="N30" s="51">
        <v>0</v>
      </c>
      <c r="O30" s="51">
        <v>0</v>
      </c>
      <c r="P30" s="51">
        <v>0</v>
      </c>
      <c r="Q30" s="51">
        <v>0</v>
      </c>
      <c r="R30" s="51">
        <v>0</v>
      </c>
      <c r="S30" s="51">
        <v>0</v>
      </c>
      <c r="T30" s="51">
        <v>0</v>
      </c>
      <c r="U30" s="51">
        <v>0</v>
      </c>
      <c r="V30" s="51">
        <v>0</v>
      </c>
      <c r="W30" s="51">
        <v>0</v>
      </c>
      <c r="X30" s="51">
        <v>0</v>
      </c>
      <c r="Y30" s="51">
        <v>0</v>
      </c>
      <c r="Z30" s="51">
        <v>0</v>
      </c>
      <c r="AA30" s="51">
        <v>0</v>
      </c>
      <c r="AB30" s="51">
        <v>0</v>
      </c>
      <c r="AC30" s="37"/>
      <c r="AD30" s="51">
        <v>0</v>
      </c>
      <c r="AE30" s="51">
        <v>0</v>
      </c>
      <c r="AF30" s="51">
        <v>0</v>
      </c>
      <c r="AG30" s="51">
        <v>0</v>
      </c>
      <c r="AH30" s="51">
        <v>0</v>
      </c>
      <c r="AI30" s="51">
        <v>0</v>
      </c>
      <c r="AJ30" s="51">
        <v>0</v>
      </c>
      <c r="AK30" s="51">
        <v>0</v>
      </c>
      <c r="AL30" s="51">
        <v>0</v>
      </c>
      <c r="AM30" s="51">
        <v>0</v>
      </c>
      <c r="AN30" s="51">
        <v>0</v>
      </c>
      <c r="AO30" s="51">
        <v>0</v>
      </c>
      <c r="AP30" s="51">
        <v>0</v>
      </c>
      <c r="AQ30" s="51">
        <v>0</v>
      </c>
    </row>
    <row r="31" spans="1:43" hidden="1" outlineLevel="2" x14ac:dyDescent="0.2">
      <c r="A31" s="34"/>
      <c r="B31" s="34"/>
      <c r="C31" s="48">
        <v>0</v>
      </c>
      <c r="D31" s="49">
        <v>0</v>
      </c>
      <c r="E31" s="49">
        <v>0</v>
      </c>
      <c r="F31" s="49">
        <v>0</v>
      </c>
      <c r="G31" s="49">
        <v>0</v>
      </c>
      <c r="H31" s="50">
        <v>0</v>
      </c>
      <c r="I31" s="51">
        <v>0</v>
      </c>
      <c r="J31" s="51">
        <v>0</v>
      </c>
      <c r="K31" s="51">
        <v>0</v>
      </c>
      <c r="L31" s="51">
        <v>0</v>
      </c>
      <c r="M31" s="51">
        <v>0</v>
      </c>
      <c r="N31" s="51">
        <v>0</v>
      </c>
      <c r="O31" s="51">
        <v>0</v>
      </c>
      <c r="P31" s="51">
        <v>0</v>
      </c>
      <c r="Q31" s="51">
        <v>0</v>
      </c>
      <c r="R31" s="51">
        <v>0</v>
      </c>
      <c r="S31" s="51">
        <v>0</v>
      </c>
      <c r="T31" s="51">
        <v>0</v>
      </c>
      <c r="U31" s="51">
        <v>0</v>
      </c>
      <c r="V31" s="51">
        <v>0</v>
      </c>
      <c r="W31" s="51">
        <v>0</v>
      </c>
      <c r="X31" s="51">
        <v>0</v>
      </c>
      <c r="Y31" s="51">
        <v>0</v>
      </c>
      <c r="Z31" s="51">
        <v>0</v>
      </c>
      <c r="AA31" s="51">
        <v>0</v>
      </c>
      <c r="AB31" s="51">
        <v>0</v>
      </c>
      <c r="AC31" s="37"/>
      <c r="AD31" s="51">
        <v>0</v>
      </c>
      <c r="AE31" s="51">
        <v>0</v>
      </c>
      <c r="AF31" s="51">
        <v>0</v>
      </c>
      <c r="AG31" s="51">
        <v>0</v>
      </c>
      <c r="AH31" s="51">
        <v>0</v>
      </c>
      <c r="AI31" s="51">
        <v>0</v>
      </c>
      <c r="AJ31" s="51">
        <v>0</v>
      </c>
      <c r="AK31" s="51">
        <v>0</v>
      </c>
      <c r="AL31" s="51">
        <v>0</v>
      </c>
      <c r="AM31" s="51">
        <v>0</v>
      </c>
      <c r="AN31" s="51">
        <v>0</v>
      </c>
      <c r="AO31" s="51">
        <v>0</v>
      </c>
      <c r="AP31" s="51">
        <v>0</v>
      </c>
      <c r="AQ31" s="51">
        <v>0</v>
      </c>
    </row>
    <row r="32" spans="1:43" hidden="1" outlineLevel="2" x14ac:dyDescent="0.2">
      <c r="A32" s="34"/>
      <c r="B32" s="34"/>
      <c r="C32" s="48">
        <v>0</v>
      </c>
      <c r="D32" s="49">
        <v>0</v>
      </c>
      <c r="E32" s="49">
        <v>0</v>
      </c>
      <c r="F32" s="49">
        <v>0</v>
      </c>
      <c r="G32" s="49">
        <v>0</v>
      </c>
      <c r="H32" s="50">
        <v>0</v>
      </c>
      <c r="I32" s="51">
        <v>0</v>
      </c>
      <c r="J32" s="51">
        <v>0</v>
      </c>
      <c r="K32" s="51">
        <v>0</v>
      </c>
      <c r="L32" s="51">
        <v>0</v>
      </c>
      <c r="M32" s="51">
        <v>0</v>
      </c>
      <c r="N32" s="51">
        <v>0</v>
      </c>
      <c r="O32" s="51">
        <v>0</v>
      </c>
      <c r="P32" s="51">
        <v>0</v>
      </c>
      <c r="Q32" s="51">
        <v>0</v>
      </c>
      <c r="R32" s="51">
        <v>0</v>
      </c>
      <c r="S32" s="51">
        <v>0</v>
      </c>
      <c r="T32" s="51">
        <v>0</v>
      </c>
      <c r="U32" s="51">
        <v>0</v>
      </c>
      <c r="V32" s="51">
        <v>0</v>
      </c>
      <c r="W32" s="51">
        <v>0</v>
      </c>
      <c r="X32" s="51">
        <v>0</v>
      </c>
      <c r="Y32" s="51">
        <v>0</v>
      </c>
      <c r="Z32" s="51">
        <v>0</v>
      </c>
      <c r="AA32" s="51">
        <v>0</v>
      </c>
      <c r="AB32" s="51">
        <v>0</v>
      </c>
      <c r="AC32" s="37"/>
      <c r="AD32" s="51">
        <v>0</v>
      </c>
      <c r="AE32" s="51">
        <v>0</v>
      </c>
      <c r="AF32" s="51">
        <v>0</v>
      </c>
      <c r="AG32" s="51">
        <v>0</v>
      </c>
      <c r="AH32" s="51">
        <v>0</v>
      </c>
      <c r="AI32" s="51">
        <v>0</v>
      </c>
      <c r="AJ32" s="51">
        <v>0</v>
      </c>
      <c r="AK32" s="51">
        <v>0</v>
      </c>
      <c r="AL32" s="51">
        <v>0</v>
      </c>
      <c r="AM32" s="51">
        <v>0</v>
      </c>
      <c r="AN32" s="51">
        <v>0</v>
      </c>
      <c r="AO32" s="51">
        <v>0</v>
      </c>
      <c r="AP32" s="51">
        <v>0</v>
      </c>
      <c r="AQ32" s="51">
        <v>0</v>
      </c>
    </row>
    <row r="33" spans="1:43" outlineLevel="1" collapsed="1" x14ac:dyDescent="0.2">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8"/>
      <c r="AB33" s="34"/>
      <c r="AC33" s="37"/>
      <c r="AD33" s="34"/>
      <c r="AE33" s="34"/>
      <c r="AF33" s="34"/>
      <c r="AG33" s="34"/>
      <c r="AH33" s="34"/>
      <c r="AI33" s="34"/>
    </row>
    <row r="34" spans="1:43" outlineLevel="1" x14ac:dyDescent="0.2">
      <c r="A34" s="34"/>
      <c r="B34" s="34"/>
      <c r="C34" s="47" t="s">
        <v>3</v>
      </c>
      <c r="D34" s="35"/>
      <c r="E34" s="35"/>
      <c r="F34" s="35"/>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row>
    <row r="35" spans="1:43" outlineLevel="1" x14ac:dyDescent="0.2">
      <c r="A35" s="34"/>
      <c r="B35" s="34"/>
      <c r="C35" s="48" t="s">
        <v>51</v>
      </c>
      <c r="D35" s="49" t="s">
        <v>180</v>
      </c>
      <c r="E35" s="49" t="s">
        <v>181</v>
      </c>
      <c r="F35" s="49">
        <v>0</v>
      </c>
      <c r="G35" s="49">
        <v>0</v>
      </c>
      <c r="H35" s="53">
        <v>1</v>
      </c>
      <c r="I35" s="51">
        <v>26.02</v>
      </c>
      <c r="J35" s="51">
        <v>6.73</v>
      </c>
      <c r="K35" s="51">
        <v>0</v>
      </c>
      <c r="L35" s="51">
        <v>0</v>
      </c>
      <c r="M35" s="51">
        <v>0</v>
      </c>
      <c r="N35" s="51">
        <v>0</v>
      </c>
      <c r="O35" s="51">
        <v>0</v>
      </c>
      <c r="P35" s="51">
        <v>0</v>
      </c>
      <c r="Q35" s="51">
        <v>0</v>
      </c>
      <c r="R35" s="51">
        <v>0</v>
      </c>
      <c r="S35" s="51">
        <v>0</v>
      </c>
      <c r="T35" s="51">
        <v>0</v>
      </c>
      <c r="U35" s="51">
        <v>0</v>
      </c>
      <c r="V35" s="51">
        <v>0</v>
      </c>
      <c r="W35" s="51">
        <v>0</v>
      </c>
      <c r="X35" s="51">
        <v>0</v>
      </c>
      <c r="Y35" s="51">
        <v>0</v>
      </c>
      <c r="Z35" s="51">
        <v>0</v>
      </c>
      <c r="AA35" s="51">
        <v>0</v>
      </c>
      <c r="AB35" s="51">
        <v>0</v>
      </c>
      <c r="AC35" s="37"/>
      <c r="AD35" s="51">
        <v>0</v>
      </c>
      <c r="AE35" s="51">
        <v>0</v>
      </c>
      <c r="AF35" s="51">
        <v>0</v>
      </c>
      <c r="AG35" s="51">
        <v>0</v>
      </c>
      <c r="AH35" s="51">
        <v>0</v>
      </c>
      <c r="AI35" s="51">
        <v>0</v>
      </c>
      <c r="AJ35" s="51">
        <v>0</v>
      </c>
      <c r="AK35" s="51">
        <v>0</v>
      </c>
      <c r="AL35" s="51">
        <v>0</v>
      </c>
      <c r="AM35" s="51">
        <v>0</v>
      </c>
      <c r="AN35" s="51">
        <v>0</v>
      </c>
      <c r="AO35" s="51">
        <v>0</v>
      </c>
      <c r="AP35" s="51">
        <v>0</v>
      </c>
      <c r="AQ35" s="51">
        <v>0</v>
      </c>
    </row>
    <row r="36" spans="1:43" outlineLevel="1" x14ac:dyDescent="0.2">
      <c r="A36" s="34"/>
      <c r="B36" s="34"/>
      <c r="C36" s="48" t="s">
        <v>52</v>
      </c>
      <c r="D36" s="49" t="s">
        <v>180</v>
      </c>
      <c r="E36" s="49" t="s">
        <v>182</v>
      </c>
      <c r="F36" s="49">
        <v>0</v>
      </c>
      <c r="G36" s="49">
        <v>0</v>
      </c>
      <c r="H36" s="53">
        <v>2</v>
      </c>
      <c r="I36" s="51">
        <v>26.02</v>
      </c>
      <c r="J36" s="51">
        <v>0</v>
      </c>
      <c r="K36" s="51">
        <v>13.06</v>
      </c>
      <c r="L36" s="51">
        <v>3.26</v>
      </c>
      <c r="M36" s="51">
        <v>0</v>
      </c>
      <c r="N36" s="51">
        <v>0</v>
      </c>
      <c r="O36" s="51">
        <v>0</v>
      </c>
      <c r="P36" s="51">
        <v>0</v>
      </c>
      <c r="Q36" s="51">
        <v>0</v>
      </c>
      <c r="R36" s="51">
        <v>0</v>
      </c>
      <c r="S36" s="51">
        <v>0</v>
      </c>
      <c r="T36" s="51">
        <v>0</v>
      </c>
      <c r="U36" s="51">
        <v>0</v>
      </c>
      <c r="V36" s="51">
        <v>0</v>
      </c>
      <c r="W36" s="51">
        <v>0</v>
      </c>
      <c r="X36" s="51">
        <v>0</v>
      </c>
      <c r="Y36" s="51">
        <v>0</v>
      </c>
      <c r="Z36" s="51">
        <v>0</v>
      </c>
      <c r="AA36" s="51">
        <v>0</v>
      </c>
      <c r="AB36" s="51">
        <v>0</v>
      </c>
      <c r="AC36" s="37"/>
      <c r="AD36" s="51">
        <v>0</v>
      </c>
      <c r="AE36" s="51">
        <v>0</v>
      </c>
      <c r="AF36" s="51">
        <v>0</v>
      </c>
      <c r="AG36" s="51">
        <v>0</v>
      </c>
      <c r="AH36" s="51">
        <v>0</v>
      </c>
      <c r="AI36" s="51">
        <v>0</v>
      </c>
      <c r="AJ36" s="51">
        <v>0</v>
      </c>
      <c r="AK36" s="51">
        <v>0</v>
      </c>
      <c r="AL36" s="51">
        <v>0</v>
      </c>
      <c r="AM36" s="51">
        <v>0</v>
      </c>
      <c r="AN36" s="51">
        <v>0</v>
      </c>
      <c r="AO36" s="51">
        <v>0</v>
      </c>
      <c r="AP36" s="51">
        <v>0</v>
      </c>
      <c r="AQ36" s="51">
        <v>0</v>
      </c>
    </row>
    <row r="37" spans="1:43" outlineLevel="1" x14ac:dyDescent="0.2">
      <c r="A37" s="34"/>
      <c r="B37" s="34"/>
      <c r="C37" s="48" t="s">
        <v>183</v>
      </c>
      <c r="D37" s="49" t="s">
        <v>180</v>
      </c>
      <c r="E37" s="49" t="s">
        <v>184</v>
      </c>
      <c r="F37" s="49">
        <v>0</v>
      </c>
      <c r="G37" s="49">
        <v>0</v>
      </c>
      <c r="H37" s="53">
        <v>4</v>
      </c>
      <c r="I37" s="51">
        <v>0</v>
      </c>
      <c r="J37" s="51">
        <v>0</v>
      </c>
      <c r="K37" s="51">
        <v>0</v>
      </c>
      <c r="L37" s="51">
        <v>1.9</v>
      </c>
      <c r="M37" s="51">
        <v>0</v>
      </c>
      <c r="N37" s="51">
        <v>0</v>
      </c>
      <c r="O37" s="51">
        <v>0</v>
      </c>
      <c r="P37" s="51">
        <v>0</v>
      </c>
      <c r="Q37" s="51">
        <v>0</v>
      </c>
      <c r="R37" s="51">
        <v>0</v>
      </c>
      <c r="S37" s="51">
        <v>0</v>
      </c>
      <c r="T37" s="51">
        <v>0</v>
      </c>
      <c r="U37" s="51">
        <v>0</v>
      </c>
      <c r="V37" s="51">
        <v>0</v>
      </c>
      <c r="W37" s="51">
        <v>0</v>
      </c>
      <c r="X37" s="51">
        <v>0</v>
      </c>
      <c r="Y37" s="51">
        <v>0</v>
      </c>
      <c r="Z37" s="51">
        <v>0</v>
      </c>
      <c r="AA37" s="51">
        <v>0</v>
      </c>
      <c r="AB37" s="51">
        <v>0</v>
      </c>
      <c r="AC37" s="37"/>
      <c r="AD37" s="51">
        <v>0</v>
      </c>
      <c r="AE37" s="51">
        <v>0</v>
      </c>
      <c r="AF37" s="51">
        <v>0</v>
      </c>
      <c r="AG37" s="51">
        <v>0</v>
      </c>
      <c r="AH37" s="51">
        <v>0</v>
      </c>
      <c r="AI37" s="51">
        <v>0</v>
      </c>
      <c r="AJ37" s="51">
        <v>0</v>
      </c>
      <c r="AK37" s="51">
        <v>0</v>
      </c>
      <c r="AL37" s="51">
        <v>0</v>
      </c>
      <c r="AM37" s="51">
        <v>0</v>
      </c>
      <c r="AN37" s="51">
        <v>0</v>
      </c>
      <c r="AO37" s="51">
        <v>0</v>
      </c>
      <c r="AP37" s="51">
        <v>0</v>
      </c>
      <c r="AQ37" s="51">
        <v>0</v>
      </c>
    </row>
    <row r="38" spans="1:43" outlineLevel="1" x14ac:dyDescent="0.2">
      <c r="A38" s="34"/>
      <c r="B38" s="34"/>
      <c r="C38" s="48" t="s">
        <v>53</v>
      </c>
      <c r="D38" s="49" t="s">
        <v>185</v>
      </c>
      <c r="E38" s="49" t="s">
        <v>186</v>
      </c>
      <c r="F38" s="49">
        <v>0</v>
      </c>
      <c r="G38" s="49">
        <v>0</v>
      </c>
      <c r="H38" s="53">
        <v>6</v>
      </c>
      <c r="I38" s="51">
        <v>42.46</v>
      </c>
      <c r="J38" s="51">
        <v>6.87</v>
      </c>
      <c r="K38" s="51">
        <v>0</v>
      </c>
      <c r="L38" s="51">
        <v>0</v>
      </c>
      <c r="M38" s="51">
        <v>0</v>
      </c>
      <c r="N38" s="51">
        <v>0</v>
      </c>
      <c r="O38" s="51">
        <v>0</v>
      </c>
      <c r="P38" s="51">
        <v>0</v>
      </c>
      <c r="Q38" s="51">
        <v>0</v>
      </c>
      <c r="R38" s="51">
        <v>0</v>
      </c>
      <c r="S38" s="51">
        <v>0</v>
      </c>
      <c r="T38" s="51">
        <v>0</v>
      </c>
      <c r="U38" s="51">
        <v>0</v>
      </c>
      <c r="V38" s="51">
        <v>0</v>
      </c>
      <c r="W38" s="51">
        <v>0</v>
      </c>
      <c r="X38" s="51">
        <v>0</v>
      </c>
      <c r="Y38" s="51">
        <v>0</v>
      </c>
      <c r="Z38" s="51">
        <v>0</v>
      </c>
      <c r="AA38" s="51">
        <v>0</v>
      </c>
      <c r="AB38" s="51">
        <v>0</v>
      </c>
      <c r="AC38" s="37"/>
      <c r="AD38" s="51">
        <v>0</v>
      </c>
      <c r="AE38" s="51">
        <v>0</v>
      </c>
      <c r="AF38" s="51">
        <v>0</v>
      </c>
      <c r="AG38" s="51">
        <v>0</v>
      </c>
      <c r="AH38" s="51">
        <v>0</v>
      </c>
      <c r="AI38" s="51">
        <v>0</v>
      </c>
      <c r="AJ38" s="51">
        <v>0</v>
      </c>
      <c r="AK38" s="51">
        <v>0</v>
      </c>
      <c r="AL38" s="51">
        <v>0</v>
      </c>
      <c r="AM38" s="51">
        <v>0</v>
      </c>
      <c r="AN38" s="51">
        <v>0</v>
      </c>
      <c r="AO38" s="51">
        <v>0</v>
      </c>
      <c r="AP38" s="51">
        <v>0</v>
      </c>
      <c r="AQ38" s="51">
        <v>0</v>
      </c>
    </row>
    <row r="39" spans="1:43" outlineLevel="1" x14ac:dyDescent="0.2">
      <c r="A39" s="34"/>
      <c r="B39" s="34"/>
      <c r="C39" s="48" t="s">
        <v>54</v>
      </c>
      <c r="D39" s="49" t="s">
        <v>185</v>
      </c>
      <c r="E39" s="49" t="s">
        <v>187</v>
      </c>
      <c r="F39" s="49">
        <v>0</v>
      </c>
      <c r="G39" s="49">
        <v>0</v>
      </c>
      <c r="H39" s="53">
        <v>7</v>
      </c>
      <c r="I39" s="51">
        <v>42.46</v>
      </c>
      <c r="J39" s="51">
        <v>0</v>
      </c>
      <c r="K39" s="51">
        <v>10.82</v>
      </c>
      <c r="L39" s="51">
        <v>2.39</v>
      </c>
      <c r="M39" s="51">
        <v>0</v>
      </c>
      <c r="N39" s="51">
        <v>0</v>
      </c>
      <c r="O39" s="51">
        <v>0</v>
      </c>
      <c r="P39" s="51">
        <v>0</v>
      </c>
      <c r="Q39" s="51">
        <v>0</v>
      </c>
      <c r="R39" s="51">
        <v>0</v>
      </c>
      <c r="S39" s="51">
        <v>0</v>
      </c>
      <c r="T39" s="51">
        <v>0</v>
      </c>
      <c r="U39" s="51">
        <v>0</v>
      </c>
      <c r="V39" s="51">
        <v>0</v>
      </c>
      <c r="W39" s="51">
        <v>0</v>
      </c>
      <c r="X39" s="51">
        <v>0</v>
      </c>
      <c r="Y39" s="51">
        <v>0</v>
      </c>
      <c r="Z39" s="51">
        <v>0</v>
      </c>
      <c r="AA39" s="51">
        <v>0</v>
      </c>
      <c r="AB39" s="51">
        <v>0</v>
      </c>
      <c r="AC39" s="37"/>
      <c r="AD39" s="51">
        <v>0</v>
      </c>
      <c r="AE39" s="51">
        <v>0</v>
      </c>
      <c r="AF39" s="51">
        <v>0</v>
      </c>
      <c r="AG39" s="51">
        <v>0</v>
      </c>
      <c r="AH39" s="51">
        <v>0</v>
      </c>
      <c r="AI39" s="51">
        <v>0</v>
      </c>
      <c r="AJ39" s="51">
        <v>0</v>
      </c>
      <c r="AK39" s="51">
        <v>0</v>
      </c>
      <c r="AL39" s="51">
        <v>0</v>
      </c>
      <c r="AM39" s="51">
        <v>0</v>
      </c>
      <c r="AN39" s="51">
        <v>0</v>
      </c>
      <c r="AO39" s="51">
        <v>0</v>
      </c>
      <c r="AP39" s="51">
        <v>0</v>
      </c>
      <c r="AQ39" s="51">
        <v>0</v>
      </c>
    </row>
    <row r="40" spans="1:43" hidden="1" outlineLevel="2" x14ac:dyDescent="0.2">
      <c r="A40" s="34"/>
      <c r="B40" s="34"/>
      <c r="C40" s="48">
        <v>0</v>
      </c>
      <c r="D40" s="49">
        <v>0</v>
      </c>
      <c r="E40" s="49">
        <v>0</v>
      </c>
      <c r="F40" s="49">
        <v>0</v>
      </c>
      <c r="G40" s="49">
        <v>0</v>
      </c>
      <c r="H40" s="53">
        <v>0</v>
      </c>
      <c r="I40" s="51">
        <v>0</v>
      </c>
      <c r="J40" s="51">
        <v>0</v>
      </c>
      <c r="K40" s="51">
        <v>0</v>
      </c>
      <c r="L40" s="51">
        <v>0</v>
      </c>
      <c r="M40" s="51">
        <v>0</v>
      </c>
      <c r="N40" s="51">
        <v>0</v>
      </c>
      <c r="O40" s="51">
        <v>0</v>
      </c>
      <c r="P40" s="51">
        <v>0</v>
      </c>
      <c r="Q40" s="51">
        <v>0</v>
      </c>
      <c r="R40" s="51">
        <v>0</v>
      </c>
      <c r="S40" s="51">
        <v>0</v>
      </c>
      <c r="T40" s="51">
        <v>0</v>
      </c>
      <c r="U40" s="51">
        <v>0</v>
      </c>
      <c r="V40" s="51">
        <v>0</v>
      </c>
      <c r="W40" s="51">
        <v>0</v>
      </c>
      <c r="X40" s="51">
        <v>0</v>
      </c>
      <c r="Y40" s="51">
        <v>0</v>
      </c>
      <c r="Z40" s="51">
        <v>0</v>
      </c>
      <c r="AA40" s="51">
        <v>0</v>
      </c>
      <c r="AB40" s="51">
        <v>0</v>
      </c>
      <c r="AC40" s="37"/>
      <c r="AD40" s="51">
        <v>0</v>
      </c>
      <c r="AE40" s="51">
        <v>0</v>
      </c>
      <c r="AF40" s="51">
        <v>0</v>
      </c>
      <c r="AG40" s="51">
        <v>0</v>
      </c>
      <c r="AH40" s="51">
        <v>0</v>
      </c>
      <c r="AI40" s="51">
        <v>0</v>
      </c>
      <c r="AJ40" s="51">
        <v>0</v>
      </c>
      <c r="AK40" s="51">
        <v>0</v>
      </c>
      <c r="AL40" s="51">
        <v>0</v>
      </c>
      <c r="AM40" s="51">
        <v>0</v>
      </c>
      <c r="AN40" s="51">
        <v>0</v>
      </c>
      <c r="AO40" s="51">
        <v>0</v>
      </c>
      <c r="AP40" s="51">
        <v>0</v>
      </c>
      <c r="AQ40" s="51">
        <v>0</v>
      </c>
    </row>
    <row r="41" spans="1:43" hidden="1" outlineLevel="2" x14ac:dyDescent="0.2">
      <c r="A41" s="34"/>
      <c r="B41" s="34"/>
      <c r="C41" s="48">
        <v>0</v>
      </c>
      <c r="D41" s="49">
        <v>0</v>
      </c>
      <c r="E41" s="49">
        <v>0</v>
      </c>
      <c r="F41" s="49">
        <v>0</v>
      </c>
      <c r="G41" s="49">
        <v>0</v>
      </c>
      <c r="H41" s="53">
        <v>0</v>
      </c>
      <c r="I41" s="51">
        <v>0</v>
      </c>
      <c r="J41" s="51">
        <v>0</v>
      </c>
      <c r="K41" s="51">
        <v>0</v>
      </c>
      <c r="L41" s="51">
        <v>0</v>
      </c>
      <c r="M41" s="51">
        <v>0</v>
      </c>
      <c r="N41" s="51">
        <v>0</v>
      </c>
      <c r="O41" s="51">
        <v>0</v>
      </c>
      <c r="P41" s="51">
        <v>0</v>
      </c>
      <c r="Q41" s="51">
        <v>0</v>
      </c>
      <c r="R41" s="51">
        <v>0</v>
      </c>
      <c r="S41" s="51">
        <v>0</v>
      </c>
      <c r="T41" s="51">
        <v>0</v>
      </c>
      <c r="U41" s="51">
        <v>0</v>
      </c>
      <c r="V41" s="51">
        <v>0</v>
      </c>
      <c r="W41" s="51">
        <v>0</v>
      </c>
      <c r="X41" s="51">
        <v>0</v>
      </c>
      <c r="Y41" s="51">
        <v>0</v>
      </c>
      <c r="Z41" s="51">
        <v>0</v>
      </c>
      <c r="AA41" s="51">
        <v>0</v>
      </c>
      <c r="AB41" s="51">
        <v>0</v>
      </c>
      <c r="AC41" s="37"/>
      <c r="AD41" s="51">
        <v>0</v>
      </c>
      <c r="AE41" s="51">
        <v>0</v>
      </c>
      <c r="AF41" s="51">
        <v>0</v>
      </c>
      <c r="AG41" s="51">
        <v>0</v>
      </c>
      <c r="AH41" s="51">
        <v>0</v>
      </c>
      <c r="AI41" s="51">
        <v>0</v>
      </c>
      <c r="AJ41" s="51">
        <v>0</v>
      </c>
      <c r="AK41" s="51">
        <v>0</v>
      </c>
      <c r="AL41" s="51">
        <v>0</v>
      </c>
      <c r="AM41" s="51">
        <v>0</v>
      </c>
      <c r="AN41" s="51">
        <v>0</v>
      </c>
      <c r="AO41" s="51">
        <v>0</v>
      </c>
      <c r="AP41" s="51">
        <v>0</v>
      </c>
      <c r="AQ41" s="51">
        <v>0</v>
      </c>
    </row>
    <row r="42" spans="1:43" hidden="1" outlineLevel="2" x14ac:dyDescent="0.2">
      <c r="A42" s="34"/>
      <c r="B42" s="34"/>
      <c r="C42" s="48">
        <v>0</v>
      </c>
      <c r="D42" s="49">
        <v>0</v>
      </c>
      <c r="E42" s="49">
        <v>0</v>
      </c>
      <c r="F42" s="49">
        <v>0</v>
      </c>
      <c r="G42" s="49">
        <v>0</v>
      </c>
      <c r="H42" s="53">
        <v>0</v>
      </c>
      <c r="I42" s="51">
        <v>0</v>
      </c>
      <c r="J42" s="51">
        <v>0</v>
      </c>
      <c r="K42" s="51">
        <v>0</v>
      </c>
      <c r="L42" s="51">
        <v>0</v>
      </c>
      <c r="M42" s="51">
        <v>0</v>
      </c>
      <c r="N42" s="51">
        <v>0</v>
      </c>
      <c r="O42" s="51">
        <v>0</v>
      </c>
      <c r="P42" s="51">
        <v>0</v>
      </c>
      <c r="Q42" s="51">
        <v>0</v>
      </c>
      <c r="R42" s="51">
        <v>0</v>
      </c>
      <c r="S42" s="51">
        <v>0</v>
      </c>
      <c r="T42" s="51">
        <v>0</v>
      </c>
      <c r="U42" s="51">
        <v>0</v>
      </c>
      <c r="V42" s="51">
        <v>0</v>
      </c>
      <c r="W42" s="51">
        <v>0</v>
      </c>
      <c r="X42" s="51">
        <v>0</v>
      </c>
      <c r="Y42" s="51">
        <v>0</v>
      </c>
      <c r="Z42" s="51">
        <v>0</v>
      </c>
      <c r="AA42" s="51">
        <v>0</v>
      </c>
      <c r="AB42" s="51">
        <v>0</v>
      </c>
      <c r="AC42" s="37"/>
      <c r="AD42" s="51">
        <v>0</v>
      </c>
      <c r="AE42" s="51">
        <v>0</v>
      </c>
      <c r="AF42" s="51">
        <v>0</v>
      </c>
      <c r="AG42" s="51">
        <v>0</v>
      </c>
      <c r="AH42" s="51">
        <v>0</v>
      </c>
      <c r="AI42" s="51">
        <v>0</v>
      </c>
      <c r="AJ42" s="51">
        <v>0</v>
      </c>
      <c r="AK42" s="51">
        <v>0</v>
      </c>
      <c r="AL42" s="51">
        <v>0</v>
      </c>
      <c r="AM42" s="51">
        <v>0</v>
      </c>
      <c r="AN42" s="51">
        <v>0</v>
      </c>
      <c r="AO42" s="51">
        <v>0</v>
      </c>
      <c r="AP42" s="51">
        <v>0</v>
      </c>
      <c r="AQ42" s="51">
        <v>0</v>
      </c>
    </row>
    <row r="43" spans="1:43" hidden="1" outlineLevel="2" x14ac:dyDescent="0.2">
      <c r="A43" s="34"/>
      <c r="B43" s="34"/>
      <c r="C43" s="48">
        <v>0</v>
      </c>
      <c r="D43" s="49">
        <v>0</v>
      </c>
      <c r="E43" s="49">
        <v>0</v>
      </c>
      <c r="F43" s="49">
        <v>0</v>
      </c>
      <c r="G43" s="49">
        <v>0</v>
      </c>
      <c r="H43" s="53">
        <v>0</v>
      </c>
      <c r="I43" s="51">
        <v>0</v>
      </c>
      <c r="J43" s="51">
        <v>0</v>
      </c>
      <c r="K43" s="51">
        <v>0</v>
      </c>
      <c r="L43" s="51">
        <v>0</v>
      </c>
      <c r="M43" s="51">
        <v>0</v>
      </c>
      <c r="N43" s="51">
        <v>0</v>
      </c>
      <c r="O43" s="51">
        <v>0</v>
      </c>
      <c r="P43" s="51">
        <v>0</v>
      </c>
      <c r="Q43" s="51">
        <v>0</v>
      </c>
      <c r="R43" s="51">
        <v>0</v>
      </c>
      <c r="S43" s="51">
        <v>0</v>
      </c>
      <c r="T43" s="51">
        <v>0</v>
      </c>
      <c r="U43" s="51">
        <v>0</v>
      </c>
      <c r="V43" s="51">
        <v>0</v>
      </c>
      <c r="W43" s="51">
        <v>0</v>
      </c>
      <c r="X43" s="51">
        <v>0</v>
      </c>
      <c r="Y43" s="51">
        <v>0</v>
      </c>
      <c r="Z43" s="51">
        <v>0</v>
      </c>
      <c r="AA43" s="51">
        <v>0</v>
      </c>
      <c r="AB43" s="51">
        <v>0</v>
      </c>
      <c r="AC43" s="37"/>
      <c r="AD43" s="51">
        <v>0</v>
      </c>
      <c r="AE43" s="51">
        <v>0</v>
      </c>
      <c r="AF43" s="51">
        <v>0</v>
      </c>
      <c r="AG43" s="51">
        <v>0</v>
      </c>
      <c r="AH43" s="51">
        <v>0</v>
      </c>
      <c r="AI43" s="51">
        <v>0</v>
      </c>
      <c r="AJ43" s="51">
        <v>0</v>
      </c>
      <c r="AK43" s="51">
        <v>0</v>
      </c>
      <c r="AL43" s="51">
        <v>0</v>
      </c>
      <c r="AM43" s="51">
        <v>0</v>
      </c>
      <c r="AN43" s="51">
        <v>0</v>
      </c>
      <c r="AO43" s="51">
        <v>0</v>
      </c>
      <c r="AP43" s="51">
        <v>0</v>
      </c>
      <c r="AQ43" s="51">
        <v>0</v>
      </c>
    </row>
    <row r="44" spans="1:43" hidden="1" outlineLevel="2" x14ac:dyDescent="0.2">
      <c r="A44" s="34"/>
      <c r="B44" s="34"/>
      <c r="C44" s="48">
        <v>0</v>
      </c>
      <c r="D44" s="49">
        <v>0</v>
      </c>
      <c r="E44" s="49">
        <v>0</v>
      </c>
      <c r="F44" s="49">
        <v>0</v>
      </c>
      <c r="G44" s="49">
        <v>0</v>
      </c>
      <c r="H44" s="53">
        <v>0</v>
      </c>
      <c r="I44" s="51">
        <v>0</v>
      </c>
      <c r="J44" s="51">
        <v>0</v>
      </c>
      <c r="K44" s="51">
        <v>0</v>
      </c>
      <c r="L44" s="51">
        <v>0</v>
      </c>
      <c r="M44" s="51">
        <v>0</v>
      </c>
      <c r="N44" s="51">
        <v>0</v>
      </c>
      <c r="O44" s="51">
        <v>0</v>
      </c>
      <c r="P44" s="51">
        <v>0</v>
      </c>
      <c r="Q44" s="51">
        <v>0</v>
      </c>
      <c r="R44" s="51">
        <v>0</v>
      </c>
      <c r="S44" s="51">
        <v>0</v>
      </c>
      <c r="T44" s="51">
        <v>0</v>
      </c>
      <c r="U44" s="51">
        <v>0</v>
      </c>
      <c r="V44" s="51">
        <v>0</v>
      </c>
      <c r="W44" s="51">
        <v>0</v>
      </c>
      <c r="X44" s="51">
        <v>0</v>
      </c>
      <c r="Y44" s="51">
        <v>0</v>
      </c>
      <c r="Z44" s="51">
        <v>0</v>
      </c>
      <c r="AA44" s="51">
        <v>0</v>
      </c>
      <c r="AB44" s="51">
        <v>0</v>
      </c>
      <c r="AC44" s="37"/>
      <c r="AD44" s="51">
        <v>0</v>
      </c>
      <c r="AE44" s="51">
        <v>0</v>
      </c>
      <c r="AF44" s="51">
        <v>0</v>
      </c>
      <c r="AG44" s="51">
        <v>0</v>
      </c>
      <c r="AH44" s="51">
        <v>0</v>
      </c>
      <c r="AI44" s="51">
        <v>0</v>
      </c>
      <c r="AJ44" s="51">
        <v>0</v>
      </c>
      <c r="AK44" s="51">
        <v>0</v>
      </c>
      <c r="AL44" s="51">
        <v>0</v>
      </c>
      <c r="AM44" s="51">
        <v>0</v>
      </c>
      <c r="AN44" s="51">
        <v>0</v>
      </c>
      <c r="AO44" s="51">
        <v>0</v>
      </c>
      <c r="AP44" s="51">
        <v>0</v>
      </c>
      <c r="AQ44" s="51">
        <v>0</v>
      </c>
    </row>
    <row r="45" spans="1:43" hidden="1" outlineLevel="2" x14ac:dyDescent="0.2">
      <c r="A45" s="34"/>
      <c r="B45" s="34"/>
      <c r="C45" s="48">
        <v>0</v>
      </c>
      <c r="D45" s="49">
        <v>0</v>
      </c>
      <c r="E45" s="49">
        <v>0</v>
      </c>
      <c r="F45" s="49">
        <v>0</v>
      </c>
      <c r="G45" s="49">
        <v>0</v>
      </c>
      <c r="H45" s="53">
        <v>0</v>
      </c>
      <c r="I45" s="51">
        <v>0</v>
      </c>
      <c r="J45" s="51">
        <v>0</v>
      </c>
      <c r="K45" s="51">
        <v>0</v>
      </c>
      <c r="L45" s="51">
        <v>0</v>
      </c>
      <c r="M45" s="51">
        <v>0</v>
      </c>
      <c r="N45" s="51">
        <v>0</v>
      </c>
      <c r="O45" s="51">
        <v>0</v>
      </c>
      <c r="P45" s="51">
        <v>0</v>
      </c>
      <c r="Q45" s="51">
        <v>0</v>
      </c>
      <c r="R45" s="51">
        <v>0</v>
      </c>
      <c r="S45" s="51">
        <v>0</v>
      </c>
      <c r="T45" s="51">
        <v>0</v>
      </c>
      <c r="U45" s="51">
        <v>0</v>
      </c>
      <c r="V45" s="51">
        <v>0</v>
      </c>
      <c r="W45" s="51">
        <v>0</v>
      </c>
      <c r="X45" s="51">
        <v>0</v>
      </c>
      <c r="Y45" s="51">
        <v>0</v>
      </c>
      <c r="Z45" s="51">
        <v>0</v>
      </c>
      <c r="AA45" s="51">
        <v>0</v>
      </c>
      <c r="AB45" s="51">
        <v>0</v>
      </c>
      <c r="AC45" s="37"/>
      <c r="AD45" s="51">
        <v>0</v>
      </c>
      <c r="AE45" s="51">
        <v>0</v>
      </c>
      <c r="AF45" s="51">
        <v>0</v>
      </c>
      <c r="AG45" s="51">
        <v>0</v>
      </c>
      <c r="AH45" s="51">
        <v>0</v>
      </c>
      <c r="AI45" s="51">
        <v>0</v>
      </c>
      <c r="AJ45" s="51">
        <v>0</v>
      </c>
      <c r="AK45" s="51">
        <v>0</v>
      </c>
      <c r="AL45" s="51">
        <v>0</v>
      </c>
      <c r="AM45" s="51">
        <v>0</v>
      </c>
      <c r="AN45" s="51">
        <v>0</v>
      </c>
      <c r="AO45" s="51">
        <v>0</v>
      </c>
      <c r="AP45" s="51">
        <v>0</v>
      </c>
      <c r="AQ45" s="51">
        <v>0</v>
      </c>
    </row>
    <row r="46" spans="1:43" hidden="1" outlineLevel="2" x14ac:dyDescent="0.2">
      <c r="A46" s="34"/>
      <c r="B46" s="34"/>
      <c r="C46" s="48">
        <v>0</v>
      </c>
      <c r="D46" s="49">
        <v>0</v>
      </c>
      <c r="E46" s="49">
        <v>0</v>
      </c>
      <c r="F46" s="49">
        <v>0</v>
      </c>
      <c r="G46" s="49">
        <v>0</v>
      </c>
      <c r="H46" s="53">
        <v>0</v>
      </c>
      <c r="I46" s="51">
        <v>0</v>
      </c>
      <c r="J46" s="51">
        <v>0</v>
      </c>
      <c r="K46" s="51">
        <v>0</v>
      </c>
      <c r="L46" s="51">
        <v>0</v>
      </c>
      <c r="M46" s="51">
        <v>0</v>
      </c>
      <c r="N46" s="51">
        <v>0</v>
      </c>
      <c r="O46" s="51">
        <v>0</v>
      </c>
      <c r="P46" s="51">
        <v>0</v>
      </c>
      <c r="Q46" s="51">
        <v>0</v>
      </c>
      <c r="R46" s="51">
        <v>0</v>
      </c>
      <c r="S46" s="51">
        <v>0</v>
      </c>
      <c r="T46" s="51">
        <v>0</v>
      </c>
      <c r="U46" s="51">
        <v>0</v>
      </c>
      <c r="V46" s="51">
        <v>0</v>
      </c>
      <c r="W46" s="51">
        <v>0</v>
      </c>
      <c r="X46" s="51">
        <v>0</v>
      </c>
      <c r="Y46" s="51">
        <v>0</v>
      </c>
      <c r="Z46" s="51">
        <v>0</v>
      </c>
      <c r="AA46" s="51">
        <v>0</v>
      </c>
      <c r="AB46" s="51">
        <v>0</v>
      </c>
      <c r="AC46" s="37"/>
      <c r="AD46" s="51">
        <v>0</v>
      </c>
      <c r="AE46" s="51">
        <v>0</v>
      </c>
      <c r="AF46" s="51">
        <v>0</v>
      </c>
      <c r="AG46" s="51">
        <v>0</v>
      </c>
      <c r="AH46" s="51">
        <v>0</v>
      </c>
      <c r="AI46" s="51">
        <v>0</v>
      </c>
      <c r="AJ46" s="51">
        <v>0</v>
      </c>
      <c r="AK46" s="51">
        <v>0</v>
      </c>
      <c r="AL46" s="51">
        <v>0</v>
      </c>
      <c r="AM46" s="51">
        <v>0</v>
      </c>
      <c r="AN46" s="51">
        <v>0</v>
      </c>
      <c r="AO46" s="51">
        <v>0</v>
      </c>
      <c r="AP46" s="51">
        <v>0</v>
      </c>
      <c r="AQ46" s="51">
        <v>0</v>
      </c>
    </row>
    <row r="47" spans="1:43" hidden="1" outlineLevel="2" x14ac:dyDescent="0.2">
      <c r="A47" s="34"/>
      <c r="B47" s="34"/>
      <c r="C47" s="48">
        <v>0</v>
      </c>
      <c r="D47" s="49">
        <v>0</v>
      </c>
      <c r="E47" s="49">
        <v>0</v>
      </c>
      <c r="F47" s="49">
        <v>0</v>
      </c>
      <c r="G47" s="49">
        <v>0</v>
      </c>
      <c r="H47" s="53">
        <v>0</v>
      </c>
      <c r="I47" s="51">
        <v>0</v>
      </c>
      <c r="J47" s="51">
        <v>0</v>
      </c>
      <c r="K47" s="51">
        <v>0</v>
      </c>
      <c r="L47" s="51">
        <v>0</v>
      </c>
      <c r="M47" s="51">
        <v>0</v>
      </c>
      <c r="N47" s="51">
        <v>0</v>
      </c>
      <c r="O47" s="51">
        <v>0</v>
      </c>
      <c r="P47" s="51">
        <v>0</v>
      </c>
      <c r="Q47" s="51">
        <v>0</v>
      </c>
      <c r="R47" s="51">
        <v>0</v>
      </c>
      <c r="S47" s="51">
        <v>0</v>
      </c>
      <c r="T47" s="51">
        <v>0</v>
      </c>
      <c r="U47" s="51">
        <v>0</v>
      </c>
      <c r="V47" s="51">
        <v>0</v>
      </c>
      <c r="W47" s="51">
        <v>0</v>
      </c>
      <c r="X47" s="51">
        <v>0</v>
      </c>
      <c r="Y47" s="51">
        <v>0</v>
      </c>
      <c r="Z47" s="51">
        <v>0</v>
      </c>
      <c r="AA47" s="51">
        <v>0</v>
      </c>
      <c r="AB47" s="51">
        <v>0</v>
      </c>
      <c r="AC47" s="37"/>
      <c r="AD47" s="51">
        <v>0</v>
      </c>
      <c r="AE47" s="51">
        <v>0</v>
      </c>
      <c r="AF47" s="51">
        <v>0</v>
      </c>
      <c r="AG47" s="51">
        <v>0</v>
      </c>
      <c r="AH47" s="51">
        <v>0</v>
      </c>
      <c r="AI47" s="51">
        <v>0</v>
      </c>
      <c r="AJ47" s="51">
        <v>0</v>
      </c>
      <c r="AK47" s="51">
        <v>0</v>
      </c>
      <c r="AL47" s="51">
        <v>0</v>
      </c>
      <c r="AM47" s="51">
        <v>0</v>
      </c>
      <c r="AN47" s="51">
        <v>0</v>
      </c>
      <c r="AO47" s="51">
        <v>0</v>
      </c>
      <c r="AP47" s="51">
        <v>0</v>
      </c>
      <c r="AQ47" s="51">
        <v>0</v>
      </c>
    </row>
    <row r="48" spans="1:43" hidden="1" outlineLevel="2" x14ac:dyDescent="0.2">
      <c r="A48" s="34"/>
      <c r="B48" s="34"/>
      <c r="C48" s="48">
        <v>0</v>
      </c>
      <c r="D48" s="49">
        <v>0</v>
      </c>
      <c r="E48" s="49">
        <v>0</v>
      </c>
      <c r="F48" s="49">
        <v>0</v>
      </c>
      <c r="G48" s="49">
        <v>0</v>
      </c>
      <c r="H48" s="53">
        <v>0</v>
      </c>
      <c r="I48" s="51">
        <v>0</v>
      </c>
      <c r="J48" s="51">
        <v>0</v>
      </c>
      <c r="K48" s="51">
        <v>0</v>
      </c>
      <c r="L48" s="51">
        <v>0</v>
      </c>
      <c r="M48" s="51">
        <v>0</v>
      </c>
      <c r="N48" s="51">
        <v>0</v>
      </c>
      <c r="O48" s="51">
        <v>0</v>
      </c>
      <c r="P48" s="51">
        <v>0</v>
      </c>
      <c r="Q48" s="51">
        <v>0</v>
      </c>
      <c r="R48" s="51">
        <v>0</v>
      </c>
      <c r="S48" s="51">
        <v>0</v>
      </c>
      <c r="T48" s="51">
        <v>0</v>
      </c>
      <c r="U48" s="51">
        <v>0</v>
      </c>
      <c r="V48" s="51">
        <v>0</v>
      </c>
      <c r="W48" s="51">
        <v>0</v>
      </c>
      <c r="X48" s="51">
        <v>0</v>
      </c>
      <c r="Y48" s="51">
        <v>0</v>
      </c>
      <c r="Z48" s="51">
        <v>0</v>
      </c>
      <c r="AA48" s="51">
        <v>0</v>
      </c>
      <c r="AB48" s="51">
        <v>0</v>
      </c>
      <c r="AC48" s="37"/>
      <c r="AD48" s="51">
        <v>0</v>
      </c>
      <c r="AE48" s="51">
        <v>0</v>
      </c>
      <c r="AF48" s="51">
        <v>0</v>
      </c>
      <c r="AG48" s="51">
        <v>0</v>
      </c>
      <c r="AH48" s="51">
        <v>0</v>
      </c>
      <c r="AI48" s="51">
        <v>0</v>
      </c>
      <c r="AJ48" s="51">
        <v>0</v>
      </c>
      <c r="AK48" s="51">
        <v>0</v>
      </c>
      <c r="AL48" s="51">
        <v>0</v>
      </c>
      <c r="AM48" s="51">
        <v>0</v>
      </c>
      <c r="AN48" s="51">
        <v>0</v>
      </c>
      <c r="AO48" s="51">
        <v>0</v>
      </c>
      <c r="AP48" s="51">
        <v>0</v>
      </c>
      <c r="AQ48" s="51">
        <v>0</v>
      </c>
    </row>
    <row r="49" spans="1:43" outlineLevel="1" collapsed="1" x14ac:dyDescent="0.2">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8"/>
      <c r="AB49" s="34"/>
      <c r="AC49" s="37"/>
      <c r="AD49" s="34"/>
      <c r="AE49" s="34"/>
      <c r="AF49" s="34"/>
      <c r="AG49" s="34"/>
      <c r="AH49" s="34"/>
      <c r="AI49" s="34"/>
    </row>
    <row r="50" spans="1:43" outlineLevel="1" x14ac:dyDescent="0.2">
      <c r="A50" s="34"/>
      <c r="B50" s="34"/>
      <c r="C50" s="47" t="s">
        <v>4</v>
      </c>
      <c r="D50" s="35"/>
      <c r="E50" s="35"/>
      <c r="F50" s="35"/>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row>
    <row r="51" spans="1:43" outlineLevel="1" x14ac:dyDescent="0.2">
      <c r="A51" s="34"/>
      <c r="B51" s="34"/>
      <c r="C51" s="48" t="s">
        <v>51</v>
      </c>
      <c r="D51" s="49" t="s">
        <v>180</v>
      </c>
      <c r="E51" s="49" t="s">
        <v>181</v>
      </c>
      <c r="F51" s="49">
        <v>0</v>
      </c>
      <c r="G51" s="49">
        <v>0</v>
      </c>
      <c r="H51" s="53">
        <v>1</v>
      </c>
      <c r="I51" s="51">
        <v>0</v>
      </c>
      <c r="J51" s="51">
        <v>1.29</v>
      </c>
      <c r="K51" s="51">
        <v>0</v>
      </c>
      <c r="L51" s="51">
        <v>0</v>
      </c>
      <c r="M51" s="51">
        <v>0</v>
      </c>
      <c r="N51" s="51">
        <v>0</v>
      </c>
      <c r="O51" s="51">
        <v>0</v>
      </c>
      <c r="P51" s="51">
        <v>0</v>
      </c>
      <c r="Q51" s="51">
        <v>0</v>
      </c>
      <c r="R51" s="51">
        <v>0</v>
      </c>
      <c r="S51" s="51">
        <v>0</v>
      </c>
      <c r="T51" s="51">
        <v>0</v>
      </c>
      <c r="U51" s="51">
        <v>0</v>
      </c>
      <c r="V51" s="51">
        <v>0</v>
      </c>
      <c r="W51" s="51">
        <v>0</v>
      </c>
      <c r="X51" s="51">
        <v>0</v>
      </c>
      <c r="Y51" s="51">
        <v>0</v>
      </c>
      <c r="Z51" s="51">
        <v>0</v>
      </c>
      <c r="AA51" s="51">
        <v>0</v>
      </c>
      <c r="AB51" s="51">
        <v>0</v>
      </c>
      <c r="AC51" s="37"/>
      <c r="AD51" s="51">
        <v>0</v>
      </c>
      <c r="AE51" s="51">
        <v>0</v>
      </c>
      <c r="AF51" s="51">
        <v>0</v>
      </c>
      <c r="AG51" s="51">
        <v>0</v>
      </c>
      <c r="AH51" s="51">
        <v>0</v>
      </c>
      <c r="AI51" s="51">
        <v>0</v>
      </c>
      <c r="AJ51" s="51">
        <v>0</v>
      </c>
      <c r="AK51" s="51">
        <v>0</v>
      </c>
      <c r="AL51" s="51">
        <v>0</v>
      </c>
      <c r="AM51" s="51">
        <v>0</v>
      </c>
      <c r="AN51" s="51">
        <v>0</v>
      </c>
      <c r="AO51" s="51">
        <v>0</v>
      </c>
      <c r="AP51" s="51">
        <v>0</v>
      </c>
      <c r="AQ51" s="51">
        <v>0</v>
      </c>
    </row>
    <row r="52" spans="1:43" outlineLevel="1" x14ac:dyDescent="0.2">
      <c r="A52" s="34"/>
      <c r="B52" s="34"/>
      <c r="C52" s="48" t="s">
        <v>52</v>
      </c>
      <c r="D52" s="49" t="s">
        <v>180</v>
      </c>
      <c r="E52" s="49" t="s">
        <v>182</v>
      </c>
      <c r="F52" s="49">
        <v>0</v>
      </c>
      <c r="G52" s="49">
        <v>0</v>
      </c>
      <c r="H52" s="53">
        <v>2</v>
      </c>
      <c r="I52" s="51">
        <v>0</v>
      </c>
      <c r="J52" s="51">
        <v>0</v>
      </c>
      <c r="K52" s="51">
        <v>2.46</v>
      </c>
      <c r="L52" s="51">
        <v>0.61</v>
      </c>
      <c r="M52" s="51">
        <v>0</v>
      </c>
      <c r="N52" s="51">
        <v>0</v>
      </c>
      <c r="O52" s="51">
        <v>0</v>
      </c>
      <c r="P52" s="51">
        <v>0</v>
      </c>
      <c r="Q52" s="51">
        <v>0</v>
      </c>
      <c r="R52" s="51">
        <v>0</v>
      </c>
      <c r="S52" s="51">
        <v>0</v>
      </c>
      <c r="T52" s="51">
        <v>0</v>
      </c>
      <c r="U52" s="51">
        <v>0</v>
      </c>
      <c r="V52" s="51">
        <v>0</v>
      </c>
      <c r="W52" s="51">
        <v>0</v>
      </c>
      <c r="X52" s="51">
        <v>0</v>
      </c>
      <c r="Y52" s="51">
        <v>0</v>
      </c>
      <c r="Z52" s="51">
        <v>0</v>
      </c>
      <c r="AA52" s="51">
        <v>0</v>
      </c>
      <c r="AB52" s="51">
        <v>0</v>
      </c>
      <c r="AC52" s="37"/>
      <c r="AD52" s="51">
        <v>0</v>
      </c>
      <c r="AE52" s="51">
        <v>0</v>
      </c>
      <c r="AF52" s="51">
        <v>0</v>
      </c>
      <c r="AG52" s="51">
        <v>0</v>
      </c>
      <c r="AH52" s="51">
        <v>0</v>
      </c>
      <c r="AI52" s="51">
        <v>0</v>
      </c>
      <c r="AJ52" s="51">
        <v>0</v>
      </c>
      <c r="AK52" s="51">
        <v>0</v>
      </c>
      <c r="AL52" s="51">
        <v>0</v>
      </c>
      <c r="AM52" s="51">
        <v>0</v>
      </c>
      <c r="AN52" s="51">
        <v>0</v>
      </c>
      <c r="AO52" s="51">
        <v>0</v>
      </c>
      <c r="AP52" s="51">
        <v>0</v>
      </c>
      <c r="AQ52" s="51">
        <v>0</v>
      </c>
    </row>
    <row r="53" spans="1:43" outlineLevel="1" x14ac:dyDescent="0.2">
      <c r="A53" s="34"/>
      <c r="B53" s="34"/>
      <c r="C53" s="48" t="s">
        <v>183</v>
      </c>
      <c r="D53" s="49" t="s">
        <v>180</v>
      </c>
      <c r="E53" s="49" t="s">
        <v>184</v>
      </c>
      <c r="F53" s="49">
        <v>0</v>
      </c>
      <c r="G53" s="49">
        <v>0</v>
      </c>
      <c r="H53" s="53">
        <v>4</v>
      </c>
      <c r="I53" s="51">
        <v>0</v>
      </c>
      <c r="J53" s="51">
        <v>0</v>
      </c>
      <c r="K53" s="51">
        <v>0</v>
      </c>
      <c r="L53" s="51">
        <v>0.33999999999999997</v>
      </c>
      <c r="M53" s="51">
        <v>0</v>
      </c>
      <c r="N53" s="51">
        <v>0</v>
      </c>
      <c r="O53" s="51">
        <v>0</v>
      </c>
      <c r="P53" s="51">
        <v>0</v>
      </c>
      <c r="Q53" s="51">
        <v>0</v>
      </c>
      <c r="R53" s="51">
        <v>0</v>
      </c>
      <c r="S53" s="51">
        <v>0</v>
      </c>
      <c r="T53" s="51">
        <v>0</v>
      </c>
      <c r="U53" s="51">
        <v>0</v>
      </c>
      <c r="V53" s="51">
        <v>0</v>
      </c>
      <c r="W53" s="51">
        <v>0</v>
      </c>
      <c r="X53" s="51">
        <v>0</v>
      </c>
      <c r="Y53" s="51">
        <v>0</v>
      </c>
      <c r="Z53" s="51">
        <v>0</v>
      </c>
      <c r="AA53" s="51">
        <v>0</v>
      </c>
      <c r="AB53" s="51">
        <v>0</v>
      </c>
      <c r="AC53" s="37"/>
      <c r="AD53" s="51">
        <v>0</v>
      </c>
      <c r="AE53" s="51">
        <v>0</v>
      </c>
      <c r="AF53" s="51">
        <v>0</v>
      </c>
      <c r="AG53" s="51">
        <v>0</v>
      </c>
      <c r="AH53" s="51">
        <v>0</v>
      </c>
      <c r="AI53" s="51">
        <v>0</v>
      </c>
      <c r="AJ53" s="51">
        <v>0</v>
      </c>
      <c r="AK53" s="51">
        <v>0</v>
      </c>
      <c r="AL53" s="51">
        <v>0</v>
      </c>
      <c r="AM53" s="51">
        <v>0</v>
      </c>
      <c r="AN53" s="51">
        <v>0</v>
      </c>
      <c r="AO53" s="51">
        <v>0</v>
      </c>
      <c r="AP53" s="51">
        <v>0</v>
      </c>
      <c r="AQ53" s="51">
        <v>0</v>
      </c>
    </row>
    <row r="54" spans="1:43" outlineLevel="1" x14ac:dyDescent="0.2">
      <c r="A54" s="34"/>
      <c r="B54" s="34"/>
      <c r="C54" s="48" t="s">
        <v>53</v>
      </c>
      <c r="D54" s="49" t="s">
        <v>185</v>
      </c>
      <c r="E54" s="49" t="s">
        <v>186</v>
      </c>
      <c r="F54" s="49">
        <v>0</v>
      </c>
      <c r="G54" s="49">
        <v>0</v>
      </c>
      <c r="H54" s="53">
        <v>6</v>
      </c>
      <c r="I54" s="51">
        <v>0</v>
      </c>
      <c r="J54" s="51">
        <v>2</v>
      </c>
      <c r="K54" s="51">
        <v>0</v>
      </c>
      <c r="L54" s="51">
        <v>0</v>
      </c>
      <c r="M54" s="51">
        <v>0</v>
      </c>
      <c r="N54" s="51">
        <v>0</v>
      </c>
      <c r="O54" s="51">
        <v>0</v>
      </c>
      <c r="P54" s="51">
        <v>0</v>
      </c>
      <c r="Q54" s="51">
        <v>0</v>
      </c>
      <c r="R54" s="51">
        <v>0</v>
      </c>
      <c r="S54" s="51">
        <v>0</v>
      </c>
      <c r="T54" s="51">
        <v>0</v>
      </c>
      <c r="U54" s="51">
        <v>0</v>
      </c>
      <c r="V54" s="51">
        <v>0</v>
      </c>
      <c r="W54" s="51">
        <v>0</v>
      </c>
      <c r="X54" s="51">
        <v>0</v>
      </c>
      <c r="Y54" s="51">
        <v>0</v>
      </c>
      <c r="Z54" s="51">
        <v>0</v>
      </c>
      <c r="AA54" s="51">
        <v>0</v>
      </c>
      <c r="AB54" s="51">
        <v>0</v>
      </c>
      <c r="AC54" s="37"/>
      <c r="AD54" s="51">
        <v>0</v>
      </c>
      <c r="AE54" s="51">
        <v>0</v>
      </c>
      <c r="AF54" s="51">
        <v>0</v>
      </c>
      <c r="AG54" s="51">
        <v>0</v>
      </c>
      <c r="AH54" s="51">
        <v>0</v>
      </c>
      <c r="AI54" s="51">
        <v>0</v>
      </c>
      <c r="AJ54" s="51">
        <v>0</v>
      </c>
      <c r="AK54" s="51">
        <v>0</v>
      </c>
      <c r="AL54" s="51">
        <v>0</v>
      </c>
      <c r="AM54" s="51">
        <v>0</v>
      </c>
      <c r="AN54" s="51">
        <v>0</v>
      </c>
      <c r="AO54" s="51">
        <v>0</v>
      </c>
      <c r="AP54" s="51">
        <v>0</v>
      </c>
      <c r="AQ54" s="51">
        <v>0</v>
      </c>
    </row>
    <row r="55" spans="1:43" outlineLevel="1" x14ac:dyDescent="0.2">
      <c r="A55" s="34"/>
      <c r="B55" s="34"/>
      <c r="C55" s="48" t="s">
        <v>54</v>
      </c>
      <c r="D55" s="49" t="s">
        <v>185</v>
      </c>
      <c r="E55" s="49" t="s">
        <v>187</v>
      </c>
      <c r="F55" s="49">
        <v>0</v>
      </c>
      <c r="G55" s="49">
        <v>0</v>
      </c>
      <c r="H55" s="53">
        <v>7</v>
      </c>
      <c r="I55" s="51">
        <v>0</v>
      </c>
      <c r="J55" s="51">
        <v>0</v>
      </c>
      <c r="K55" s="51">
        <v>3.35</v>
      </c>
      <c r="L55" s="51">
        <v>0.74</v>
      </c>
      <c r="M55" s="51">
        <v>0</v>
      </c>
      <c r="N55" s="51">
        <v>0</v>
      </c>
      <c r="O55" s="51">
        <v>0</v>
      </c>
      <c r="P55" s="51">
        <v>0</v>
      </c>
      <c r="Q55" s="51">
        <v>0</v>
      </c>
      <c r="R55" s="51">
        <v>0</v>
      </c>
      <c r="S55" s="51">
        <v>0</v>
      </c>
      <c r="T55" s="51">
        <v>0</v>
      </c>
      <c r="U55" s="51">
        <v>0</v>
      </c>
      <c r="V55" s="51">
        <v>0</v>
      </c>
      <c r="W55" s="51">
        <v>0</v>
      </c>
      <c r="X55" s="51">
        <v>0</v>
      </c>
      <c r="Y55" s="51">
        <v>0</v>
      </c>
      <c r="Z55" s="51">
        <v>0</v>
      </c>
      <c r="AA55" s="51">
        <v>0</v>
      </c>
      <c r="AB55" s="51">
        <v>0</v>
      </c>
      <c r="AC55" s="37"/>
      <c r="AD55" s="51">
        <v>0</v>
      </c>
      <c r="AE55" s="51">
        <v>0</v>
      </c>
      <c r="AF55" s="51">
        <v>0</v>
      </c>
      <c r="AG55" s="51">
        <v>0</v>
      </c>
      <c r="AH55" s="51">
        <v>0</v>
      </c>
      <c r="AI55" s="51">
        <v>0</v>
      </c>
      <c r="AJ55" s="51">
        <v>0</v>
      </c>
      <c r="AK55" s="51">
        <v>0</v>
      </c>
      <c r="AL55" s="51">
        <v>0</v>
      </c>
      <c r="AM55" s="51">
        <v>0</v>
      </c>
      <c r="AN55" s="51">
        <v>0</v>
      </c>
      <c r="AO55" s="51">
        <v>0</v>
      </c>
      <c r="AP55" s="51">
        <v>0</v>
      </c>
      <c r="AQ55" s="51">
        <v>0</v>
      </c>
    </row>
    <row r="56" spans="1:43" hidden="1" outlineLevel="2" x14ac:dyDescent="0.2">
      <c r="A56" s="34"/>
      <c r="B56" s="34"/>
      <c r="C56" s="48">
        <v>0</v>
      </c>
      <c r="D56" s="49">
        <v>0</v>
      </c>
      <c r="E56" s="49">
        <v>0</v>
      </c>
      <c r="F56" s="49">
        <v>0</v>
      </c>
      <c r="G56" s="49">
        <v>0</v>
      </c>
      <c r="H56" s="53">
        <v>0</v>
      </c>
      <c r="I56" s="51">
        <v>0</v>
      </c>
      <c r="J56" s="51">
        <v>0</v>
      </c>
      <c r="K56" s="51">
        <v>0</v>
      </c>
      <c r="L56" s="51">
        <v>0</v>
      </c>
      <c r="M56" s="51">
        <v>0</v>
      </c>
      <c r="N56" s="51">
        <v>0</v>
      </c>
      <c r="O56" s="51">
        <v>0</v>
      </c>
      <c r="P56" s="51">
        <v>0</v>
      </c>
      <c r="Q56" s="51">
        <v>0</v>
      </c>
      <c r="R56" s="51">
        <v>0</v>
      </c>
      <c r="S56" s="51">
        <v>0</v>
      </c>
      <c r="T56" s="51">
        <v>0</v>
      </c>
      <c r="U56" s="51">
        <v>0</v>
      </c>
      <c r="V56" s="51">
        <v>0</v>
      </c>
      <c r="W56" s="51">
        <v>0</v>
      </c>
      <c r="X56" s="51">
        <v>0</v>
      </c>
      <c r="Y56" s="51">
        <v>0</v>
      </c>
      <c r="Z56" s="51">
        <v>0</v>
      </c>
      <c r="AA56" s="51">
        <v>0</v>
      </c>
      <c r="AB56" s="51">
        <v>0</v>
      </c>
      <c r="AC56" s="37"/>
      <c r="AD56" s="51">
        <v>0</v>
      </c>
      <c r="AE56" s="51">
        <v>0</v>
      </c>
      <c r="AF56" s="51">
        <v>0</v>
      </c>
      <c r="AG56" s="51">
        <v>0</v>
      </c>
      <c r="AH56" s="51">
        <v>0</v>
      </c>
      <c r="AI56" s="51">
        <v>0</v>
      </c>
      <c r="AJ56" s="51">
        <v>0</v>
      </c>
      <c r="AK56" s="51">
        <v>0</v>
      </c>
      <c r="AL56" s="51">
        <v>0</v>
      </c>
      <c r="AM56" s="51">
        <v>0</v>
      </c>
      <c r="AN56" s="51">
        <v>0</v>
      </c>
      <c r="AO56" s="51">
        <v>0</v>
      </c>
      <c r="AP56" s="51">
        <v>0</v>
      </c>
      <c r="AQ56" s="51">
        <v>0</v>
      </c>
    </row>
    <row r="57" spans="1:43" hidden="1" outlineLevel="2" x14ac:dyDescent="0.2">
      <c r="A57" s="34"/>
      <c r="B57" s="34"/>
      <c r="C57" s="48">
        <v>0</v>
      </c>
      <c r="D57" s="49">
        <v>0</v>
      </c>
      <c r="E57" s="49">
        <v>0</v>
      </c>
      <c r="F57" s="49">
        <v>0</v>
      </c>
      <c r="G57" s="49">
        <v>0</v>
      </c>
      <c r="H57" s="53">
        <v>0</v>
      </c>
      <c r="I57" s="51">
        <v>0</v>
      </c>
      <c r="J57" s="51">
        <v>0</v>
      </c>
      <c r="K57" s="51">
        <v>0</v>
      </c>
      <c r="L57" s="51">
        <v>0</v>
      </c>
      <c r="M57" s="51">
        <v>0</v>
      </c>
      <c r="N57" s="51">
        <v>0</v>
      </c>
      <c r="O57" s="51">
        <v>0</v>
      </c>
      <c r="P57" s="51">
        <v>0</v>
      </c>
      <c r="Q57" s="51">
        <v>0</v>
      </c>
      <c r="R57" s="51">
        <v>0</v>
      </c>
      <c r="S57" s="51">
        <v>0</v>
      </c>
      <c r="T57" s="51">
        <v>0</v>
      </c>
      <c r="U57" s="51">
        <v>0</v>
      </c>
      <c r="V57" s="51">
        <v>0</v>
      </c>
      <c r="W57" s="51">
        <v>0</v>
      </c>
      <c r="X57" s="51">
        <v>0</v>
      </c>
      <c r="Y57" s="51">
        <v>0</v>
      </c>
      <c r="Z57" s="51">
        <v>0</v>
      </c>
      <c r="AA57" s="51">
        <v>0</v>
      </c>
      <c r="AB57" s="51">
        <v>0</v>
      </c>
      <c r="AC57" s="37"/>
      <c r="AD57" s="51">
        <v>0</v>
      </c>
      <c r="AE57" s="51">
        <v>0</v>
      </c>
      <c r="AF57" s="51">
        <v>0</v>
      </c>
      <c r="AG57" s="51">
        <v>0</v>
      </c>
      <c r="AH57" s="51">
        <v>0</v>
      </c>
      <c r="AI57" s="51">
        <v>0</v>
      </c>
      <c r="AJ57" s="51">
        <v>0</v>
      </c>
      <c r="AK57" s="51">
        <v>0</v>
      </c>
      <c r="AL57" s="51">
        <v>0</v>
      </c>
      <c r="AM57" s="51">
        <v>0</v>
      </c>
      <c r="AN57" s="51">
        <v>0</v>
      </c>
      <c r="AO57" s="51">
        <v>0</v>
      </c>
      <c r="AP57" s="51">
        <v>0</v>
      </c>
      <c r="AQ57" s="51">
        <v>0</v>
      </c>
    </row>
    <row r="58" spans="1:43" hidden="1" outlineLevel="2" x14ac:dyDescent="0.2">
      <c r="A58" s="34"/>
      <c r="B58" s="34"/>
      <c r="C58" s="48">
        <v>0</v>
      </c>
      <c r="D58" s="49">
        <v>0</v>
      </c>
      <c r="E58" s="49">
        <v>0</v>
      </c>
      <c r="F58" s="49">
        <v>0</v>
      </c>
      <c r="G58" s="49">
        <v>0</v>
      </c>
      <c r="H58" s="53">
        <v>0</v>
      </c>
      <c r="I58" s="51">
        <v>0</v>
      </c>
      <c r="J58" s="51">
        <v>0</v>
      </c>
      <c r="K58" s="51">
        <v>0</v>
      </c>
      <c r="L58" s="51">
        <v>0</v>
      </c>
      <c r="M58" s="51">
        <v>0</v>
      </c>
      <c r="N58" s="51">
        <v>0</v>
      </c>
      <c r="O58" s="51">
        <v>0</v>
      </c>
      <c r="P58" s="51">
        <v>0</v>
      </c>
      <c r="Q58" s="51">
        <v>0</v>
      </c>
      <c r="R58" s="51">
        <v>0</v>
      </c>
      <c r="S58" s="51">
        <v>0</v>
      </c>
      <c r="T58" s="51">
        <v>0</v>
      </c>
      <c r="U58" s="51">
        <v>0</v>
      </c>
      <c r="V58" s="51">
        <v>0</v>
      </c>
      <c r="W58" s="51">
        <v>0</v>
      </c>
      <c r="X58" s="51">
        <v>0</v>
      </c>
      <c r="Y58" s="51">
        <v>0</v>
      </c>
      <c r="Z58" s="51">
        <v>0</v>
      </c>
      <c r="AA58" s="51">
        <v>0</v>
      </c>
      <c r="AB58" s="51">
        <v>0</v>
      </c>
      <c r="AC58" s="37"/>
      <c r="AD58" s="51">
        <v>0</v>
      </c>
      <c r="AE58" s="51">
        <v>0</v>
      </c>
      <c r="AF58" s="51">
        <v>0</v>
      </c>
      <c r="AG58" s="51">
        <v>0</v>
      </c>
      <c r="AH58" s="51">
        <v>0</v>
      </c>
      <c r="AI58" s="51">
        <v>0</v>
      </c>
      <c r="AJ58" s="51">
        <v>0</v>
      </c>
      <c r="AK58" s="51">
        <v>0</v>
      </c>
      <c r="AL58" s="51">
        <v>0</v>
      </c>
      <c r="AM58" s="51">
        <v>0</v>
      </c>
      <c r="AN58" s="51">
        <v>0</v>
      </c>
      <c r="AO58" s="51">
        <v>0</v>
      </c>
      <c r="AP58" s="51">
        <v>0</v>
      </c>
      <c r="AQ58" s="51">
        <v>0</v>
      </c>
    </row>
    <row r="59" spans="1:43" hidden="1" outlineLevel="2" x14ac:dyDescent="0.2">
      <c r="A59" s="34"/>
      <c r="B59" s="34"/>
      <c r="C59" s="48">
        <v>0</v>
      </c>
      <c r="D59" s="49">
        <v>0</v>
      </c>
      <c r="E59" s="49">
        <v>0</v>
      </c>
      <c r="F59" s="49">
        <v>0</v>
      </c>
      <c r="G59" s="49">
        <v>0</v>
      </c>
      <c r="H59" s="53">
        <v>0</v>
      </c>
      <c r="I59" s="51">
        <v>0</v>
      </c>
      <c r="J59" s="51">
        <v>0</v>
      </c>
      <c r="K59" s="51">
        <v>0</v>
      </c>
      <c r="L59" s="51">
        <v>0</v>
      </c>
      <c r="M59" s="51">
        <v>0</v>
      </c>
      <c r="N59" s="51">
        <v>0</v>
      </c>
      <c r="O59" s="51">
        <v>0</v>
      </c>
      <c r="P59" s="51">
        <v>0</v>
      </c>
      <c r="Q59" s="51">
        <v>0</v>
      </c>
      <c r="R59" s="51">
        <v>0</v>
      </c>
      <c r="S59" s="51">
        <v>0</v>
      </c>
      <c r="T59" s="51">
        <v>0</v>
      </c>
      <c r="U59" s="51">
        <v>0</v>
      </c>
      <c r="V59" s="51">
        <v>0</v>
      </c>
      <c r="W59" s="51">
        <v>0</v>
      </c>
      <c r="X59" s="51">
        <v>0</v>
      </c>
      <c r="Y59" s="51">
        <v>0</v>
      </c>
      <c r="Z59" s="51">
        <v>0</v>
      </c>
      <c r="AA59" s="51">
        <v>0</v>
      </c>
      <c r="AB59" s="51">
        <v>0</v>
      </c>
      <c r="AC59" s="37"/>
      <c r="AD59" s="51">
        <v>0</v>
      </c>
      <c r="AE59" s="51">
        <v>0</v>
      </c>
      <c r="AF59" s="51">
        <v>0</v>
      </c>
      <c r="AG59" s="51">
        <v>0</v>
      </c>
      <c r="AH59" s="51">
        <v>0</v>
      </c>
      <c r="AI59" s="51">
        <v>0</v>
      </c>
      <c r="AJ59" s="51">
        <v>0</v>
      </c>
      <c r="AK59" s="51">
        <v>0</v>
      </c>
      <c r="AL59" s="51">
        <v>0</v>
      </c>
      <c r="AM59" s="51">
        <v>0</v>
      </c>
      <c r="AN59" s="51">
        <v>0</v>
      </c>
      <c r="AO59" s="51">
        <v>0</v>
      </c>
      <c r="AP59" s="51">
        <v>0</v>
      </c>
      <c r="AQ59" s="51">
        <v>0</v>
      </c>
    </row>
    <row r="60" spans="1:43" hidden="1" outlineLevel="2" x14ac:dyDescent="0.2">
      <c r="A60" s="34"/>
      <c r="B60" s="34"/>
      <c r="C60" s="48">
        <v>0</v>
      </c>
      <c r="D60" s="49">
        <v>0</v>
      </c>
      <c r="E60" s="49">
        <v>0</v>
      </c>
      <c r="F60" s="49">
        <v>0</v>
      </c>
      <c r="G60" s="49">
        <v>0</v>
      </c>
      <c r="H60" s="53">
        <v>0</v>
      </c>
      <c r="I60" s="51">
        <v>0</v>
      </c>
      <c r="J60" s="51">
        <v>0</v>
      </c>
      <c r="K60" s="51">
        <v>0</v>
      </c>
      <c r="L60" s="51">
        <v>0</v>
      </c>
      <c r="M60" s="51">
        <v>0</v>
      </c>
      <c r="N60" s="51">
        <v>0</v>
      </c>
      <c r="O60" s="51">
        <v>0</v>
      </c>
      <c r="P60" s="51">
        <v>0</v>
      </c>
      <c r="Q60" s="51">
        <v>0</v>
      </c>
      <c r="R60" s="51">
        <v>0</v>
      </c>
      <c r="S60" s="51">
        <v>0</v>
      </c>
      <c r="T60" s="51">
        <v>0</v>
      </c>
      <c r="U60" s="51">
        <v>0</v>
      </c>
      <c r="V60" s="51">
        <v>0</v>
      </c>
      <c r="W60" s="51">
        <v>0</v>
      </c>
      <c r="X60" s="51">
        <v>0</v>
      </c>
      <c r="Y60" s="51">
        <v>0</v>
      </c>
      <c r="Z60" s="51">
        <v>0</v>
      </c>
      <c r="AA60" s="51">
        <v>0</v>
      </c>
      <c r="AB60" s="51">
        <v>0</v>
      </c>
      <c r="AC60" s="37"/>
      <c r="AD60" s="51">
        <v>0</v>
      </c>
      <c r="AE60" s="51">
        <v>0</v>
      </c>
      <c r="AF60" s="51">
        <v>0</v>
      </c>
      <c r="AG60" s="51">
        <v>0</v>
      </c>
      <c r="AH60" s="51">
        <v>0</v>
      </c>
      <c r="AI60" s="51">
        <v>0</v>
      </c>
      <c r="AJ60" s="51">
        <v>0</v>
      </c>
      <c r="AK60" s="51">
        <v>0</v>
      </c>
      <c r="AL60" s="51">
        <v>0</v>
      </c>
      <c r="AM60" s="51">
        <v>0</v>
      </c>
      <c r="AN60" s="51">
        <v>0</v>
      </c>
      <c r="AO60" s="51">
        <v>0</v>
      </c>
      <c r="AP60" s="51">
        <v>0</v>
      </c>
      <c r="AQ60" s="51">
        <v>0</v>
      </c>
    </row>
    <row r="61" spans="1:43" hidden="1" outlineLevel="2" x14ac:dyDescent="0.2">
      <c r="A61" s="34"/>
      <c r="B61" s="34"/>
      <c r="C61" s="48">
        <v>0</v>
      </c>
      <c r="D61" s="49">
        <v>0</v>
      </c>
      <c r="E61" s="49">
        <v>0</v>
      </c>
      <c r="F61" s="49">
        <v>0</v>
      </c>
      <c r="G61" s="49">
        <v>0</v>
      </c>
      <c r="H61" s="53">
        <v>0</v>
      </c>
      <c r="I61" s="51">
        <v>0</v>
      </c>
      <c r="J61" s="51">
        <v>0</v>
      </c>
      <c r="K61" s="51">
        <v>0</v>
      </c>
      <c r="L61" s="51">
        <v>0</v>
      </c>
      <c r="M61" s="51">
        <v>0</v>
      </c>
      <c r="N61" s="51">
        <v>0</v>
      </c>
      <c r="O61" s="51">
        <v>0</v>
      </c>
      <c r="P61" s="51">
        <v>0</v>
      </c>
      <c r="Q61" s="51">
        <v>0</v>
      </c>
      <c r="R61" s="51">
        <v>0</v>
      </c>
      <c r="S61" s="51">
        <v>0</v>
      </c>
      <c r="T61" s="51">
        <v>0</v>
      </c>
      <c r="U61" s="51">
        <v>0</v>
      </c>
      <c r="V61" s="51">
        <v>0</v>
      </c>
      <c r="W61" s="51">
        <v>0</v>
      </c>
      <c r="X61" s="51">
        <v>0</v>
      </c>
      <c r="Y61" s="51">
        <v>0</v>
      </c>
      <c r="Z61" s="51">
        <v>0</v>
      </c>
      <c r="AA61" s="51">
        <v>0</v>
      </c>
      <c r="AB61" s="51">
        <v>0</v>
      </c>
      <c r="AC61" s="37"/>
      <c r="AD61" s="51">
        <v>0</v>
      </c>
      <c r="AE61" s="51">
        <v>0</v>
      </c>
      <c r="AF61" s="51">
        <v>0</v>
      </c>
      <c r="AG61" s="51">
        <v>0</v>
      </c>
      <c r="AH61" s="51">
        <v>0</v>
      </c>
      <c r="AI61" s="51">
        <v>0</v>
      </c>
      <c r="AJ61" s="51">
        <v>0</v>
      </c>
      <c r="AK61" s="51">
        <v>0</v>
      </c>
      <c r="AL61" s="51">
        <v>0</v>
      </c>
      <c r="AM61" s="51">
        <v>0</v>
      </c>
      <c r="AN61" s="51">
        <v>0</v>
      </c>
      <c r="AO61" s="51">
        <v>0</v>
      </c>
      <c r="AP61" s="51">
        <v>0</v>
      </c>
      <c r="AQ61" s="51">
        <v>0</v>
      </c>
    </row>
    <row r="62" spans="1:43" hidden="1" outlineLevel="2" x14ac:dyDescent="0.2">
      <c r="A62" s="34"/>
      <c r="B62" s="34"/>
      <c r="C62" s="48">
        <v>0</v>
      </c>
      <c r="D62" s="49">
        <v>0</v>
      </c>
      <c r="E62" s="49">
        <v>0</v>
      </c>
      <c r="F62" s="49">
        <v>0</v>
      </c>
      <c r="G62" s="49">
        <v>0</v>
      </c>
      <c r="H62" s="53">
        <v>0</v>
      </c>
      <c r="I62" s="51">
        <v>0</v>
      </c>
      <c r="J62" s="51">
        <v>0</v>
      </c>
      <c r="K62" s="51">
        <v>0</v>
      </c>
      <c r="L62" s="51">
        <v>0</v>
      </c>
      <c r="M62" s="51">
        <v>0</v>
      </c>
      <c r="N62" s="51">
        <v>0</v>
      </c>
      <c r="O62" s="51">
        <v>0</v>
      </c>
      <c r="P62" s="51">
        <v>0</v>
      </c>
      <c r="Q62" s="51">
        <v>0</v>
      </c>
      <c r="R62" s="51">
        <v>0</v>
      </c>
      <c r="S62" s="51">
        <v>0</v>
      </c>
      <c r="T62" s="51">
        <v>0</v>
      </c>
      <c r="U62" s="51">
        <v>0</v>
      </c>
      <c r="V62" s="51">
        <v>0</v>
      </c>
      <c r="W62" s="51">
        <v>0</v>
      </c>
      <c r="X62" s="51">
        <v>0</v>
      </c>
      <c r="Y62" s="51">
        <v>0</v>
      </c>
      <c r="Z62" s="51">
        <v>0</v>
      </c>
      <c r="AA62" s="51">
        <v>0</v>
      </c>
      <c r="AB62" s="51">
        <v>0</v>
      </c>
      <c r="AC62" s="37"/>
      <c r="AD62" s="51">
        <v>0</v>
      </c>
      <c r="AE62" s="51">
        <v>0</v>
      </c>
      <c r="AF62" s="51">
        <v>0</v>
      </c>
      <c r="AG62" s="51">
        <v>0</v>
      </c>
      <c r="AH62" s="51">
        <v>0</v>
      </c>
      <c r="AI62" s="51">
        <v>0</v>
      </c>
      <c r="AJ62" s="51">
        <v>0</v>
      </c>
      <c r="AK62" s="51">
        <v>0</v>
      </c>
      <c r="AL62" s="51">
        <v>0</v>
      </c>
      <c r="AM62" s="51">
        <v>0</v>
      </c>
      <c r="AN62" s="51">
        <v>0</v>
      </c>
      <c r="AO62" s="51">
        <v>0</v>
      </c>
      <c r="AP62" s="51">
        <v>0</v>
      </c>
      <c r="AQ62" s="51">
        <v>0</v>
      </c>
    </row>
    <row r="63" spans="1:43" hidden="1" outlineLevel="2" x14ac:dyDescent="0.2">
      <c r="A63" s="34"/>
      <c r="B63" s="34"/>
      <c r="C63" s="48">
        <v>0</v>
      </c>
      <c r="D63" s="49">
        <v>0</v>
      </c>
      <c r="E63" s="49">
        <v>0</v>
      </c>
      <c r="F63" s="49">
        <v>0</v>
      </c>
      <c r="G63" s="49">
        <v>0</v>
      </c>
      <c r="H63" s="53">
        <v>0</v>
      </c>
      <c r="I63" s="51">
        <v>0</v>
      </c>
      <c r="J63" s="51">
        <v>0</v>
      </c>
      <c r="K63" s="51">
        <v>0</v>
      </c>
      <c r="L63" s="51">
        <v>0</v>
      </c>
      <c r="M63" s="51">
        <v>0</v>
      </c>
      <c r="N63" s="51">
        <v>0</v>
      </c>
      <c r="O63" s="51">
        <v>0</v>
      </c>
      <c r="P63" s="51">
        <v>0</v>
      </c>
      <c r="Q63" s="51">
        <v>0</v>
      </c>
      <c r="R63" s="51">
        <v>0</v>
      </c>
      <c r="S63" s="51">
        <v>0</v>
      </c>
      <c r="T63" s="51">
        <v>0</v>
      </c>
      <c r="U63" s="51">
        <v>0</v>
      </c>
      <c r="V63" s="51">
        <v>0</v>
      </c>
      <c r="W63" s="51">
        <v>0</v>
      </c>
      <c r="X63" s="51">
        <v>0</v>
      </c>
      <c r="Y63" s="51">
        <v>0</v>
      </c>
      <c r="Z63" s="51">
        <v>0</v>
      </c>
      <c r="AA63" s="51">
        <v>0</v>
      </c>
      <c r="AB63" s="51">
        <v>0</v>
      </c>
      <c r="AC63" s="37"/>
      <c r="AD63" s="51">
        <v>0</v>
      </c>
      <c r="AE63" s="51">
        <v>0</v>
      </c>
      <c r="AF63" s="51">
        <v>0</v>
      </c>
      <c r="AG63" s="51">
        <v>0</v>
      </c>
      <c r="AH63" s="51">
        <v>0</v>
      </c>
      <c r="AI63" s="51">
        <v>0</v>
      </c>
      <c r="AJ63" s="51">
        <v>0</v>
      </c>
      <c r="AK63" s="51">
        <v>0</v>
      </c>
      <c r="AL63" s="51">
        <v>0</v>
      </c>
      <c r="AM63" s="51">
        <v>0</v>
      </c>
      <c r="AN63" s="51">
        <v>0</v>
      </c>
      <c r="AO63" s="51">
        <v>0</v>
      </c>
      <c r="AP63" s="51">
        <v>0</v>
      </c>
      <c r="AQ63" s="51">
        <v>0</v>
      </c>
    </row>
    <row r="64" spans="1:43" hidden="1" outlineLevel="2" x14ac:dyDescent="0.2">
      <c r="A64" s="34"/>
      <c r="B64" s="34"/>
      <c r="C64" s="48">
        <v>0</v>
      </c>
      <c r="D64" s="49">
        <v>0</v>
      </c>
      <c r="E64" s="49">
        <v>0</v>
      </c>
      <c r="F64" s="49">
        <v>0</v>
      </c>
      <c r="G64" s="49">
        <v>0</v>
      </c>
      <c r="H64" s="53">
        <v>0</v>
      </c>
      <c r="I64" s="51">
        <v>0</v>
      </c>
      <c r="J64" s="51">
        <v>0</v>
      </c>
      <c r="K64" s="51">
        <v>0</v>
      </c>
      <c r="L64" s="51">
        <v>0</v>
      </c>
      <c r="M64" s="51">
        <v>0</v>
      </c>
      <c r="N64" s="51">
        <v>0</v>
      </c>
      <c r="O64" s="51">
        <v>0</v>
      </c>
      <c r="P64" s="51">
        <v>0</v>
      </c>
      <c r="Q64" s="51">
        <v>0</v>
      </c>
      <c r="R64" s="51">
        <v>0</v>
      </c>
      <c r="S64" s="51">
        <v>0</v>
      </c>
      <c r="T64" s="51">
        <v>0</v>
      </c>
      <c r="U64" s="51">
        <v>0</v>
      </c>
      <c r="V64" s="51">
        <v>0</v>
      </c>
      <c r="W64" s="51">
        <v>0</v>
      </c>
      <c r="X64" s="51">
        <v>0</v>
      </c>
      <c r="Y64" s="51">
        <v>0</v>
      </c>
      <c r="Z64" s="51">
        <v>0</v>
      </c>
      <c r="AA64" s="51">
        <v>0</v>
      </c>
      <c r="AB64" s="51">
        <v>0</v>
      </c>
      <c r="AC64" s="37"/>
      <c r="AD64" s="51">
        <v>0</v>
      </c>
      <c r="AE64" s="51">
        <v>0</v>
      </c>
      <c r="AF64" s="51">
        <v>0</v>
      </c>
      <c r="AG64" s="51">
        <v>0</v>
      </c>
      <c r="AH64" s="51">
        <v>0</v>
      </c>
      <c r="AI64" s="51">
        <v>0</v>
      </c>
      <c r="AJ64" s="51">
        <v>0</v>
      </c>
      <c r="AK64" s="51">
        <v>0</v>
      </c>
      <c r="AL64" s="51">
        <v>0</v>
      </c>
      <c r="AM64" s="51">
        <v>0</v>
      </c>
      <c r="AN64" s="51">
        <v>0</v>
      </c>
      <c r="AO64" s="51">
        <v>0</v>
      </c>
      <c r="AP64" s="51">
        <v>0</v>
      </c>
      <c r="AQ64" s="51">
        <v>0</v>
      </c>
    </row>
    <row r="65" spans="1:43" outlineLevel="1" collapsed="1" x14ac:dyDescent="0.2">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8"/>
      <c r="AB65" s="34"/>
      <c r="AC65" s="37"/>
      <c r="AD65" s="34"/>
      <c r="AE65" s="34"/>
      <c r="AF65" s="34"/>
      <c r="AG65" s="34"/>
      <c r="AH65" s="34"/>
      <c r="AI65" s="34"/>
    </row>
    <row r="66" spans="1:43" outlineLevel="1" x14ac:dyDescent="0.2">
      <c r="A66" s="34"/>
      <c r="B66" s="34"/>
      <c r="C66" s="47" t="s">
        <v>5</v>
      </c>
      <c r="D66" s="35"/>
      <c r="E66" s="35"/>
      <c r="F66" s="35"/>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row>
    <row r="67" spans="1:43" outlineLevel="1" x14ac:dyDescent="0.2">
      <c r="A67" s="34"/>
      <c r="B67" s="34"/>
      <c r="C67" s="48" t="s">
        <v>51</v>
      </c>
      <c r="D67" s="49" t="s">
        <v>180</v>
      </c>
      <c r="E67" s="49" t="s">
        <v>181</v>
      </c>
      <c r="F67" s="49">
        <v>0</v>
      </c>
      <c r="G67" s="49">
        <v>0</v>
      </c>
      <c r="H67" s="53">
        <v>1</v>
      </c>
      <c r="I67" s="51">
        <v>0</v>
      </c>
      <c r="J67" s="51">
        <v>0.08</v>
      </c>
      <c r="K67" s="51">
        <v>0</v>
      </c>
      <c r="L67" s="51">
        <v>0</v>
      </c>
      <c r="M67" s="51">
        <v>0</v>
      </c>
      <c r="N67" s="51">
        <v>0</v>
      </c>
      <c r="O67" s="51">
        <v>0</v>
      </c>
      <c r="P67" s="51">
        <v>0</v>
      </c>
      <c r="Q67" s="51">
        <v>0</v>
      </c>
      <c r="R67" s="51">
        <v>0</v>
      </c>
      <c r="S67" s="51">
        <v>0</v>
      </c>
      <c r="T67" s="51">
        <v>0</v>
      </c>
      <c r="U67" s="51">
        <v>0</v>
      </c>
      <c r="V67" s="51">
        <v>0</v>
      </c>
      <c r="W67" s="51">
        <v>0</v>
      </c>
      <c r="X67" s="51">
        <v>0</v>
      </c>
      <c r="Y67" s="51">
        <v>0</v>
      </c>
      <c r="Z67" s="51">
        <v>0</v>
      </c>
      <c r="AA67" s="51">
        <v>0</v>
      </c>
      <c r="AB67" s="51">
        <v>0</v>
      </c>
      <c r="AC67" s="37"/>
      <c r="AD67" s="51">
        <v>0</v>
      </c>
      <c r="AE67" s="51">
        <v>0</v>
      </c>
      <c r="AF67" s="51">
        <v>0</v>
      </c>
      <c r="AG67" s="51">
        <v>0</v>
      </c>
      <c r="AH67" s="51">
        <v>0</v>
      </c>
      <c r="AI67" s="51">
        <v>0</v>
      </c>
      <c r="AJ67" s="51">
        <v>0</v>
      </c>
      <c r="AK67" s="51">
        <v>0</v>
      </c>
      <c r="AL67" s="51">
        <v>0</v>
      </c>
      <c r="AM67" s="51">
        <v>0</v>
      </c>
      <c r="AN67" s="51">
        <v>0</v>
      </c>
      <c r="AO67" s="51">
        <v>0</v>
      </c>
      <c r="AP67" s="51">
        <v>0</v>
      </c>
      <c r="AQ67" s="51">
        <v>0</v>
      </c>
    </row>
    <row r="68" spans="1:43" outlineLevel="1" x14ac:dyDescent="0.2">
      <c r="A68" s="34"/>
      <c r="B68" s="34"/>
      <c r="C68" s="48" t="s">
        <v>52</v>
      </c>
      <c r="D68" s="49" t="s">
        <v>180</v>
      </c>
      <c r="E68" s="49" t="s">
        <v>182</v>
      </c>
      <c r="F68" s="49">
        <v>0</v>
      </c>
      <c r="G68" s="49">
        <v>0</v>
      </c>
      <c r="H68" s="53">
        <v>2</v>
      </c>
      <c r="I68" s="51">
        <v>0</v>
      </c>
      <c r="J68" s="51">
        <v>0</v>
      </c>
      <c r="K68" s="51">
        <v>0.08</v>
      </c>
      <c r="L68" s="51">
        <v>0.03</v>
      </c>
      <c r="M68" s="51">
        <v>0</v>
      </c>
      <c r="N68" s="51">
        <v>0</v>
      </c>
      <c r="O68" s="51">
        <v>0</v>
      </c>
      <c r="P68" s="51">
        <v>0</v>
      </c>
      <c r="Q68" s="51">
        <v>0</v>
      </c>
      <c r="R68" s="51">
        <v>0</v>
      </c>
      <c r="S68" s="51">
        <v>0</v>
      </c>
      <c r="T68" s="51">
        <v>0</v>
      </c>
      <c r="U68" s="51">
        <v>0</v>
      </c>
      <c r="V68" s="51">
        <v>0</v>
      </c>
      <c r="W68" s="51">
        <v>0</v>
      </c>
      <c r="X68" s="51">
        <v>0</v>
      </c>
      <c r="Y68" s="51">
        <v>0</v>
      </c>
      <c r="Z68" s="51">
        <v>0</v>
      </c>
      <c r="AA68" s="51">
        <v>0</v>
      </c>
      <c r="AB68" s="51">
        <v>0</v>
      </c>
      <c r="AC68" s="37"/>
      <c r="AD68" s="51">
        <v>0</v>
      </c>
      <c r="AE68" s="51">
        <v>0</v>
      </c>
      <c r="AF68" s="51">
        <v>0</v>
      </c>
      <c r="AG68" s="51">
        <v>0</v>
      </c>
      <c r="AH68" s="51">
        <v>0</v>
      </c>
      <c r="AI68" s="51">
        <v>0</v>
      </c>
      <c r="AJ68" s="51">
        <v>0</v>
      </c>
      <c r="AK68" s="51">
        <v>0</v>
      </c>
      <c r="AL68" s="51">
        <v>0</v>
      </c>
      <c r="AM68" s="51">
        <v>0</v>
      </c>
      <c r="AN68" s="51">
        <v>0</v>
      </c>
      <c r="AO68" s="51">
        <v>0</v>
      </c>
      <c r="AP68" s="51">
        <v>0</v>
      </c>
      <c r="AQ68" s="51">
        <v>0</v>
      </c>
    </row>
    <row r="69" spans="1:43" outlineLevel="1" x14ac:dyDescent="0.2">
      <c r="A69" s="34"/>
      <c r="B69" s="34"/>
      <c r="C69" s="48" t="s">
        <v>183</v>
      </c>
      <c r="D69" s="49" t="s">
        <v>180</v>
      </c>
      <c r="E69" s="49" t="s">
        <v>184</v>
      </c>
      <c r="F69" s="49">
        <v>0</v>
      </c>
      <c r="G69" s="49">
        <v>0</v>
      </c>
      <c r="H69" s="53">
        <v>4</v>
      </c>
      <c r="I69" s="51">
        <v>0</v>
      </c>
      <c r="J69" s="51">
        <v>0</v>
      </c>
      <c r="K69" s="51">
        <v>0</v>
      </c>
      <c r="L69" s="51">
        <v>6.0000000000000005E-2</v>
      </c>
      <c r="M69" s="51">
        <v>0</v>
      </c>
      <c r="N69" s="51">
        <v>0</v>
      </c>
      <c r="O69" s="51">
        <v>0</v>
      </c>
      <c r="P69" s="51">
        <v>0</v>
      </c>
      <c r="Q69" s="51">
        <v>0</v>
      </c>
      <c r="R69" s="51">
        <v>0</v>
      </c>
      <c r="S69" s="51">
        <v>0</v>
      </c>
      <c r="T69" s="51">
        <v>0</v>
      </c>
      <c r="U69" s="51">
        <v>0</v>
      </c>
      <c r="V69" s="51">
        <v>0</v>
      </c>
      <c r="W69" s="51">
        <v>0</v>
      </c>
      <c r="X69" s="51">
        <v>0</v>
      </c>
      <c r="Y69" s="51">
        <v>0</v>
      </c>
      <c r="Z69" s="51">
        <v>0</v>
      </c>
      <c r="AA69" s="51">
        <v>0</v>
      </c>
      <c r="AB69" s="51">
        <v>0</v>
      </c>
      <c r="AC69" s="37"/>
      <c r="AD69" s="51">
        <v>0</v>
      </c>
      <c r="AE69" s="51">
        <v>0</v>
      </c>
      <c r="AF69" s="51">
        <v>0</v>
      </c>
      <c r="AG69" s="51">
        <v>0</v>
      </c>
      <c r="AH69" s="51">
        <v>0</v>
      </c>
      <c r="AI69" s="51">
        <v>0</v>
      </c>
      <c r="AJ69" s="51">
        <v>0</v>
      </c>
      <c r="AK69" s="51">
        <v>0</v>
      </c>
      <c r="AL69" s="51">
        <v>0</v>
      </c>
      <c r="AM69" s="51">
        <v>0</v>
      </c>
      <c r="AN69" s="51">
        <v>0</v>
      </c>
      <c r="AO69" s="51">
        <v>0</v>
      </c>
      <c r="AP69" s="51">
        <v>0</v>
      </c>
      <c r="AQ69" s="51">
        <v>0</v>
      </c>
    </row>
    <row r="70" spans="1:43" outlineLevel="1" x14ac:dyDescent="0.2">
      <c r="A70" s="34"/>
      <c r="B70" s="34"/>
      <c r="C70" s="48" t="s">
        <v>53</v>
      </c>
      <c r="D70" s="49" t="s">
        <v>185</v>
      </c>
      <c r="E70" s="49" t="s">
        <v>186</v>
      </c>
      <c r="F70" s="49">
        <v>0</v>
      </c>
      <c r="G70" s="49">
        <v>0</v>
      </c>
      <c r="H70" s="53">
        <v>6</v>
      </c>
      <c r="I70" s="51">
        <v>0</v>
      </c>
      <c r="J70" s="51">
        <v>0.08</v>
      </c>
      <c r="K70" s="51">
        <v>0</v>
      </c>
      <c r="L70" s="51">
        <v>0</v>
      </c>
      <c r="M70" s="51">
        <v>0</v>
      </c>
      <c r="N70" s="51">
        <v>0</v>
      </c>
      <c r="O70" s="51">
        <v>0</v>
      </c>
      <c r="P70" s="51">
        <v>0</v>
      </c>
      <c r="Q70" s="51">
        <v>0</v>
      </c>
      <c r="R70" s="51">
        <v>0</v>
      </c>
      <c r="S70" s="51">
        <v>0</v>
      </c>
      <c r="T70" s="51">
        <v>0</v>
      </c>
      <c r="U70" s="51">
        <v>0</v>
      </c>
      <c r="V70" s="51">
        <v>0</v>
      </c>
      <c r="W70" s="51">
        <v>0</v>
      </c>
      <c r="X70" s="51">
        <v>0</v>
      </c>
      <c r="Y70" s="51">
        <v>0</v>
      </c>
      <c r="Z70" s="51">
        <v>0</v>
      </c>
      <c r="AA70" s="51">
        <v>0</v>
      </c>
      <c r="AB70" s="51">
        <v>0</v>
      </c>
      <c r="AC70" s="37"/>
      <c r="AD70" s="51">
        <v>0</v>
      </c>
      <c r="AE70" s="51">
        <v>0</v>
      </c>
      <c r="AF70" s="51">
        <v>0</v>
      </c>
      <c r="AG70" s="51">
        <v>0</v>
      </c>
      <c r="AH70" s="51">
        <v>0</v>
      </c>
      <c r="AI70" s="51">
        <v>0</v>
      </c>
      <c r="AJ70" s="51">
        <v>0</v>
      </c>
      <c r="AK70" s="51">
        <v>0</v>
      </c>
      <c r="AL70" s="51">
        <v>0</v>
      </c>
      <c r="AM70" s="51">
        <v>0</v>
      </c>
      <c r="AN70" s="51">
        <v>0</v>
      </c>
      <c r="AO70" s="51">
        <v>0</v>
      </c>
      <c r="AP70" s="51">
        <v>0</v>
      </c>
      <c r="AQ70" s="51">
        <v>0</v>
      </c>
    </row>
    <row r="71" spans="1:43" outlineLevel="1" x14ac:dyDescent="0.2">
      <c r="A71" s="34"/>
      <c r="B71" s="34"/>
      <c r="C71" s="48" t="s">
        <v>54</v>
      </c>
      <c r="D71" s="49" t="s">
        <v>185</v>
      </c>
      <c r="E71" s="49" t="s">
        <v>187</v>
      </c>
      <c r="F71" s="49">
        <v>0</v>
      </c>
      <c r="G71" s="49">
        <v>0</v>
      </c>
      <c r="H71" s="53">
        <v>7</v>
      </c>
      <c r="I71" s="51">
        <v>0</v>
      </c>
      <c r="J71" s="51">
        <v>0</v>
      </c>
      <c r="K71" s="51">
        <v>0.08</v>
      </c>
      <c r="L71" s="51">
        <v>0.03</v>
      </c>
      <c r="M71" s="51">
        <v>0</v>
      </c>
      <c r="N71" s="51">
        <v>0</v>
      </c>
      <c r="O71" s="51">
        <v>0</v>
      </c>
      <c r="P71" s="51">
        <v>0</v>
      </c>
      <c r="Q71" s="51">
        <v>0</v>
      </c>
      <c r="R71" s="51">
        <v>0</v>
      </c>
      <c r="S71" s="51">
        <v>0</v>
      </c>
      <c r="T71" s="51">
        <v>0</v>
      </c>
      <c r="U71" s="51">
        <v>0</v>
      </c>
      <c r="V71" s="51">
        <v>0</v>
      </c>
      <c r="W71" s="51">
        <v>0</v>
      </c>
      <c r="X71" s="51">
        <v>0</v>
      </c>
      <c r="Y71" s="51">
        <v>0</v>
      </c>
      <c r="Z71" s="51">
        <v>0</v>
      </c>
      <c r="AA71" s="51">
        <v>0</v>
      </c>
      <c r="AB71" s="51">
        <v>0</v>
      </c>
      <c r="AC71" s="37"/>
      <c r="AD71" s="51">
        <v>0</v>
      </c>
      <c r="AE71" s="51">
        <v>0</v>
      </c>
      <c r="AF71" s="51">
        <v>0</v>
      </c>
      <c r="AG71" s="51">
        <v>0</v>
      </c>
      <c r="AH71" s="51">
        <v>0</v>
      </c>
      <c r="AI71" s="51">
        <v>0</v>
      </c>
      <c r="AJ71" s="51">
        <v>0</v>
      </c>
      <c r="AK71" s="51">
        <v>0</v>
      </c>
      <c r="AL71" s="51">
        <v>0</v>
      </c>
      <c r="AM71" s="51">
        <v>0</v>
      </c>
      <c r="AN71" s="51">
        <v>0</v>
      </c>
      <c r="AO71" s="51">
        <v>0</v>
      </c>
      <c r="AP71" s="51">
        <v>0</v>
      </c>
      <c r="AQ71" s="51">
        <v>0</v>
      </c>
    </row>
    <row r="72" spans="1:43" hidden="1" outlineLevel="2" x14ac:dyDescent="0.2">
      <c r="A72" s="34"/>
      <c r="B72" s="34"/>
      <c r="C72" s="48">
        <v>0</v>
      </c>
      <c r="D72" s="49">
        <v>0</v>
      </c>
      <c r="E72" s="49">
        <v>0</v>
      </c>
      <c r="F72" s="49">
        <v>0</v>
      </c>
      <c r="G72" s="49">
        <v>0</v>
      </c>
      <c r="H72" s="53">
        <v>0</v>
      </c>
      <c r="I72" s="51">
        <v>0</v>
      </c>
      <c r="J72" s="51">
        <v>0</v>
      </c>
      <c r="K72" s="51">
        <v>0</v>
      </c>
      <c r="L72" s="51">
        <v>0</v>
      </c>
      <c r="M72" s="51">
        <v>0</v>
      </c>
      <c r="N72" s="51">
        <v>0</v>
      </c>
      <c r="O72" s="51">
        <v>0</v>
      </c>
      <c r="P72" s="51">
        <v>0</v>
      </c>
      <c r="Q72" s="51">
        <v>0</v>
      </c>
      <c r="R72" s="51">
        <v>0</v>
      </c>
      <c r="S72" s="51">
        <v>0</v>
      </c>
      <c r="T72" s="51">
        <v>0</v>
      </c>
      <c r="U72" s="51">
        <v>0</v>
      </c>
      <c r="V72" s="51">
        <v>0</v>
      </c>
      <c r="W72" s="51">
        <v>0</v>
      </c>
      <c r="X72" s="51">
        <v>0</v>
      </c>
      <c r="Y72" s="51">
        <v>0</v>
      </c>
      <c r="Z72" s="51">
        <v>0</v>
      </c>
      <c r="AA72" s="51">
        <v>0</v>
      </c>
      <c r="AB72" s="51">
        <v>0</v>
      </c>
      <c r="AC72" s="37">
        <v>0</v>
      </c>
      <c r="AD72" s="51">
        <v>0</v>
      </c>
      <c r="AE72" s="51">
        <v>0</v>
      </c>
      <c r="AF72" s="51">
        <v>0</v>
      </c>
      <c r="AG72" s="51">
        <v>0</v>
      </c>
      <c r="AH72" s="51">
        <v>0</v>
      </c>
      <c r="AI72" s="51">
        <v>0</v>
      </c>
      <c r="AJ72" s="51">
        <v>0</v>
      </c>
      <c r="AK72" s="51">
        <v>0</v>
      </c>
      <c r="AL72" s="51">
        <v>0</v>
      </c>
      <c r="AM72" s="51">
        <v>0</v>
      </c>
      <c r="AN72" s="51">
        <v>0</v>
      </c>
      <c r="AO72" s="51">
        <v>0</v>
      </c>
      <c r="AP72" s="51">
        <v>0</v>
      </c>
      <c r="AQ72" s="51">
        <v>0</v>
      </c>
    </row>
    <row r="73" spans="1:43" hidden="1" outlineLevel="2" x14ac:dyDescent="0.2">
      <c r="A73" s="34"/>
      <c r="B73" s="34"/>
      <c r="C73" s="48">
        <v>0</v>
      </c>
      <c r="D73" s="49">
        <v>0</v>
      </c>
      <c r="E73" s="49">
        <v>0</v>
      </c>
      <c r="F73" s="49">
        <v>0</v>
      </c>
      <c r="G73" s="49">
        <v>0</v>
      </c>
      <c r="H73" s="53">
        <v>0</v>
      </c>
      <c r="I73" s="51">
        <v>0</v>
      </c>
      <c r="J73" s="51">
        <v>0</v>
      </c>
      <c r="K73" s="51">
        <v>0</v>
      </c>
      <c r="L73" s="51">
        <v>0</v>
      </c>
      <c r="M73" s="51">
        <v>0</v>
      </c>
      <c r="N73" s="51">
        <v>0</v>
      </c>
      <c r="O73" s="51">
        <v>0</v>
      </c>
      <c r="P73" s="51">
        <v>0</v>
      </c>
      <c r="Q73" s="51">
        <v>0</v>
      </c>
      <c r="R73" s="51">
        <v>0</v>
      </c>
      <c r="S73" s="51">
        <v>0</v>
      </c>
      <c r="T73" s="51">
        <v>0</v>
      </c>
      <c r="U73" s="51">
        <v>0</v>
      </c>
      <c r="V73" s="51">
        <v>0</v>
      </c>
      <c r="W73" s="51">
        <v>0</v>
      </c>
      <c r="X73" s="51">
        <v>0</v>
      </c>
      <c r="Y73" s="51">
        <v>0</v>
      </c>
      <c r="Z73" s="51">
        <v>0</v>
      </c>
      <c r="AA73" s="51">
        <v>0</v>
      </c>
      <c r="AB73" s="51">
        <v>0</v>
      </c>
      <c r="AC73" s="37">
        <v>0</v>
      </c>
      <c r="AD73" s="51">
        <v>0</v>
      </c>
      <c r="AE73" s="51">
        <v>0</v>
      </c>
      <c r="AF73" s="51">
        <v>0</v>
      </c>
      <c r="AG73" s="51">
        <v>0</v>
      </c>
      <c r="AH73" s="51">
        <v>0</v>
      </c>
      <c r="AI73" s="51">
        <v>0</v>
      </c>
      <c r="AJ73" s="51">
        <v>0</v>
      </c>
      <c r="AK73" s="51">
        <v>0</v>
      </c>
      <c r="AL73" s="51">
        <v>0</v>
      </c>
      <c r="AM73" s="51">
        <v>0</v>
      </c>
      <c r="AN73" s="51">
        <v>0</v>
      </c>
      <c r="AO73" s="51">
        <v>0</v>
      </c>
      <c r="AP73" s="51">
        <v>0</v>
      </c>
      <c r="AQ73" s="51">
        <v>0</v>
      </c>
    </row>
    <row r="74" spans="1:43" hidden="1" outlineLevel="2" x14ac:dyDescent="0.2">
      <c r="A74" s="34"/>
      <c r="B74" s="34"/>
      <c r="C74" s="48">
        <v>0</v>
      </c>
      <c r="D74" s="49">
        <v>0</v>
      </c>
      <c r="E74" s="49">
        <v>0</v>
      </c>
      <c r="F74" s="49">
        <v>0</v>
      </c>
      <c r="G74" s="49">
        <v>0</v>
      </c>
      <c r="H74" s="53">
        <v>0</v>
      </c>
      <c r="I74" s="51">
        <v>0</v>
      </c>
      <c r="J74" s="51">
        <v>0</v>
      </c>
      <c r="K74" s="51">
        <v>0</v>
      </c>
      <c r="L74" s="51">
        <v>0</v>
      </c>
      <c r="M74" s="51">
        <v>0</v>
      </c>
      <c r="N74" s="51">
        <v>0</v>
      </c>
      <c r="O74" s="51">
        <v>0</v>
      </c>
      <c r="P74" s="51">
        <v>0</v>
      </c>
      <c r="Q74" s="51">
        <v>0</v>
      </c>
      <c r="R74" s="51">
        <v>0</v>
      </c>
      <c r="S74" s="51">
        <v>0</v>
      </c>
      <c r="T74" s="51">
        <v>0</v>
      </c>
      <c r="U74" s="51">
        <v>0</v>
      </c>
      <c r="V74" s="51">
        <v>0</v>
      </c>
      <c r="W74" s="51">
        <v>0</v>
      </c>
      <c r="X74" s="51">
        <v>0</v>
      </c>
      <c r="Y74" s="51">
        <v>0</v>
      </c>
      <c r="Z74" s="51">
        <v>0</v>
      </c>
      <c r="AA74" s="51">
        <v>0</v>
      </c>
      <c r="AB74" s="51">
        <v>0</v>
      </c>
      <c r="AC74" s="37">
        <v>0</v>
      </c>
      <c r="AD74" s="51">
        <v>0</v>
      </c>
      <c r="AE74" s="51">
        <v>0</v>
      </c>
      <c r="AF74" s="51">
        <v>0</v>
      </c>
      <c r="AG74" s="51">
        <v>0</v>
      </c>
      <c r="AH74" s="51">
        <v>0</v>
      </c>
      <c r="AI74" s="51">
        <v>0</v>
      </c>
      <c r="AJ74" s="51">
        <v>0</v>
      </c>
      <c r="AK74" s="51">
        <v>0</v>
      </c>
      <c r="AL74" s="51">
        <v>0</v>
      </c>
      <c r="AM74" s="51">
        <v>0</v>
      </c>
      <c r="AN74" s="51">
        <v>0</v>
      </c>
      <c r="AO74" s="51">
        <v>0</v>
      </c>
      <c r="AP74" s="51">
        <v>0</v>
      </c>
      <c r="AQ74" s="51">
        <v>0</v>
      </c>
    </row>
    <row r="75" spans="1:43" hidden="1" outlineLevel="2" x14ac:dyDescent="0.2">
      <c r="A75" s="34"/>
      <c r="B75" s="34"/>
      <c r="C75" s="48">
        <v>0</v>
      </c>
      <c r="D75" s="49">
        <v>0</v>
      </c>
      <c r="E75" s="49">
        <v>0</v>
      </c>
      <c r="F75" s="49">
        <v>0</v>
      </c>
      <c r="G75" s="49">
        <v>0</v>
      </c>
      <c r="H75" s="53">
        <v>0</v>
      </c>
      <c r="I75" s="51">
        <v>0</v>
      </c>
      <c r="J75" s="51">
        <v>0</v>
      </c>
      <c r="K75" s="51">
        <v>0</v>
      </c>
      <c r="L75" s="51">
        <v>0</v>
      </c>
      <c r="M75" s="51">
        <v>0</v>
      </c>
      <c r="N75" s="51">
        <v>0</v>
      </c>
      <c r="O75" s="51">
        <v>0</v>
      </c>
      <c r="P75" s="51">
        <v>0</v>
      </c>
      <c r="Q75" s="51">
        <v>0</v>
      </c>
      <c r="R75" s="51">
        <v>0</v>
      </c>
      <c r="S75" s="51">
        <v>0</v>
      </c>
      <c r="T75" s="51">
        <v>0</v>
      </c>
      <c r="U75" s="51">
        <v>0</v>
      </c>
      <c r="V75" s="51">
        <v>0</v>
      </c>
      <c r="W75" s="51">
        <v>0</v>
      </c>
      <c r="X75" s="51">
        <v>0</v>
      </c>
      <c r="Y75" s="51">
        <v>0</v>
      </c>
      <c r="Z75" s="51">
        <v>0</v>
      </c>
      <c r="AA75" s="51">
        <v>0</v>
      </c>
      <c r="AB75" s="51">
        <v>0</v>
      </c>
      <c r="AC75" s="37">
        <v>0</v>
      </c>
      <c r="AD75" s="51">
        <v>0</v>
      </c>
      <c r="AE75" s="51">
        <v>0</v>
      </c>
      <c r="AF75" s="51">
        <v>0</v>
      </c>
      <c r="AG75" s="51">
        <v>0</v>
      </c>
      <c r="AH75" s="51">
        <v>0</v>
      </c>
      <c r="AI75" s="51">
        <v>0</v>
      </c>
      <c r="AJ75" s="51">
        <v>0</v>
      </c>
      <c r="AK75" s="51">
        <v>0</v>
      </c>
      <c r="AL75" s="51">
        <v>0</v>
      </c>
      <c r="AM75" s="51">
        <v>0</v>
      </c>
      <c r="AN75" s="51">
        <v>0</v>
      </c>
      <c r="AO75" s="51">
        <v>0</v>
      </c>
      <c r="AP75" s="51">
        <v>0</v>
      </c>
      <c r="AQ75" s="51">
        <v>0</v>
      </c>
    </row>
    <row r="76" spans="1:43" hidden="1" outlineLevel="2" x14ac:dyDescent="0.2">
      <c r="A76" s="34"/>
      <c r="B76" s="34"/>
      <c r="C76" s="48">
        <v>0</v>
      </c>
      <c r="D76" s="49">
        <v>0</v>
      </c>
      <c r="E76" s="49">
        <v>0</v>
      </c>
      <c r="F76" s="49">
        <v>0</v>
      </c>
      <c r="G76" s="49">
        <v>0</v>
      </c>
      <c r="H76" s="53">
        <v>0</v>
      </c>
      <c r="I76" s="51">
        <v>0</v>
      </c>
      <c r="J76" s="51">
        <v>0</v>
      </c>
      <c r="K76" s="51">
        <v>0</v>
      </c>
      <c r="L76" s="51">
        <v>0</v>
      </c>
      <c r="M76" s="51">
        <v>0</v>
      </c>
      <c r="N76" s="51">
        <v>0</v>
      </c>
      <c r="O76" s="51">
        <v>0</v>
      </c>
      <c r="P76" s="51">
        <v>0</v>
      </c>
      <c r="Q76" s="51">
        <v>0</v>
      </c>
      <c r="R76" s="51">
        <v>0</v>
      </c>
      <c r="S76" s="51">
        <v>0</v>
      </c>
      <c r="T76" s="51">
        <v>0</v>
      </c>
      <c r="U76" s="51">
        <v>0</v>
      </c>
      <c r="V76" s="51">
        <v>0</v>
      </c>
      <c r="W76" s="51">
        <v>0</v>
      </c>
      <c r="X76" s="51">
        <v>0</v>
      </c>
      <c r="Y76" s="51">
        <v>0</v>
      </c>
      <c r="Z76" s="51">
        <v>0</v>
      </c>
      <c r="AA76" s="51">
        <v>0</v>
      </c>
      <c r="AB76" s="51">
        <v>0</v>
      </c>
      <c r="AC76" s="37">
        <v>0</v>
      </c>
      <c r="AD76" s="51">
        <v>0</v>
      </c>
      <c r="AE76" s="51">
        <v>0</v>
      </c>
      <c r="AF76" s="51">
        <v>0</v>
      </c>
      <c r="AG76" s="51">
        <v>0</v>
      </c>
      <c r="AH76" s="51">
        <v>0</v>
      </c>
      <c r="AI76" s="51">
        <v>0</v>
      </c>
      <c r="AJ76" s="51">
        <v>0</v>
      </c>
      <c r="AK76" s="51">
        <v>0</v>
      </c>
      <c r="AL76" s="51">
        <v>0</v>
      </c>
      <c r="AM76" s="51">
        <v>0</v>
      </c>
      <c r="AN76" s="51">
        <v>0</v>
      </c>
      <c r="AO76" s="51">
        <v>0</v>
      </c>
      <c r="AP76" s="51">
        <v>0</v>
      </c>
      <c r="AQ76" s="51">
        <v>0</v>
      </c>
    </row>
    <row r="77" spans="1:43" hidden="1" outlineLevel="2" x14ac:dyDescent="0.2">
      <c r="A77" s="34"/>
      <c r="B77" s="34"/>
      <c r="C77" s="48">
        <v>0</v>
      </c>
      <c r="D77" s="49">
        <v>0</v>
      </c>
      <c r="E77" s="49">
        <v>0</v>
      </c>
      <c r="F77" s="49">
        <v>0</v>
      </c>
      <c r="G77" s="49">
        <v>0</v>
      </c>
      <c r="H77" s="53">
        <v>0</v>
      </c>
      <c r="I77" s="51">
        <v>0</v>
      </c>
      <c r="J77" s="51">
        <v>0</v>
      </c>
      <c r="K77" s="51">
        <v>0</v>
      </c>
      <c r="L77" s="51">
        <v>0</v>
      </c>
      <c r="M77" s="51">
        <v>0</v>
      </c>
      <c r="N77" s="51">
        <v>0</v>
      </c>
      <c r="O77" s="51">
        <v>0</v>
      </c>
      <c r="P77" s="51">
        <v>0</v>
      </c>
      <c r="Q77" s="51">
        <v>0</v>
      </c>
      <c r="R77" s="51">
        <v>0</v>
      </c>
      <c r="S77" s="51">
        <v>0</v>
      </c>
      <c r="T77" s="51">
        <v>0</v>
      </c>
      <c r="U77" s="51">
        <v>0</v>
      </c>
      <c r="V77" s="51">
        <v>0</v>
      </c>
      <c r="W77" s="51">
        <v>0</v>
      </c>
      <c r="X77" s="51">
        <v>0</v>
      </c>
      <c r="Y77" s="51">
        <v>0</v>
      </c>
      <c r="Z77" s="51">
        <v>0</v>
      </c>
      <c r="AA77" s="51">
        <v>0</v>
      </c>
      <c r="AB77" s="51">
        <v>0</v>
      </c>
      <c r="AC77" s="37">
        <v>0</v>
      </c>
      <c r="AD77" s="51">
        <v>0</v>
      </c>
      <c r="AE77" s="51">
        <v>0</v>
      </c>
      <c r="AF77" s="51">
        <v>0</v>
      </c>
      <c r="AG77" s="51">
        <v>0</v>
      </c>
      <c r="AH77" s="51">
        <v>0</v>
      </c>
      <c r="AI77" s="51">
        <v>0</v>
      </c>
      <c r="AJ77" s="51">
        <v>0</v>
      </c>
      <c r="AK77" s="51">
        <v>0</v>
      </c>
      <c r="AL77" s="51">
        <v>0</v>
      </c>
      <c r="AM77" s="51">
        <v>0</v>
      </c>
      <c r="AN77" s="51">
        <v>0</v>
      </c>
      <c r="AO77" s="51">
        <v>0</v>
      </c>
      <c r="AP77" s="51">
        <v>0</v>
      </c>
      <c r="AQ77" s="51">
        <v>0</v>
      </c>
    </row>
    <row r="78" spans="1:43" hidden="1" outlineLevel="2" x14ac:dyDescent="0.2">
      <c r="A78" s="34"/>
      <c r="B78" s="34"/>
      <c r="C78" s="48">
        <v>0</v>
      </c>
      <c r="D78" s="49">
        <v>0</v>
      </c>
      <c r="E78" s="49">
        <v>0</v>
      </c>
      <c r="F78" s="49">
        <v>0</v>
      </c>
      <c r="G78" s="49">
        <v>0</v>
      </c>
      <c r="H78" s="53">
        <v>0</v>
      </c>
      <c r="I78" s="51">
        <v>0</v>
      </c>
      <c r="J78" s="51">
        <v>0</v>
      </c>
      <c r="K78" s="51">
        <v>0</v>
      </c>
      <c r="L78" s="51">
        <v>0</v>
      </c>
      <c r="M78" s="51">
        <v>0</v>
      </c>
      <c r="N78" s="51">
        <v>0</v>
      </c>
      <c r="O78" s="51">
        <v>0</v>
      </c>
      <c r="P78" s="51">
        <v>0</v>
      </c>
      <c r="Q78" s="51">
        <v>0</v>
      </c>
      <c r="R78" s="51">
        <v>0</v>
      </c>
      <c r="S78" s="51">
        <v>0</v>
      </c>
      <c r="T78" s="51">
        <v>0</v>
      </c>
      <c r="U78" s="51">
        <v>0</v>
      </c>
      <c r="V78" s="51">
        <v>0</v>
      </c>
      <c r="W78" s="51">
        <v>0</v>
      </c>
      <c r="X78" s="51">
        <v>0</v>
      </c>
      <c r="Y78" s="51">
        <v>0</v>
      </c>
      <c r="Z78" s="51">
        <v>0</v>
      </c>
      <c r="AA78" s="51">
        <v>0</v>
      </c>
      <c r="AB78" s="51">
        <v>0</v>
      </c>
      <c r="AC78" s="37">
        <v>0</v>
      </c>
      <c r="AD78" s="51">
        <v>0</v>
      </c>
      <c r="AE78" s="51">
        <v>0</v>
      </c>
      <c r="AF78" s="51">
        <v>0</v>
      </c>
      <c r="AG78" s="51">
        <v>0</v>
      </c>
      <c r="AH78" s="51">
        <v>0</v>
      </c>
      <c r="AI78" s="51">
        <v>0</v>
      </c>
      <c r="AJ78" s="51">
        <v>0</v>
      </c>
      <c r="AK78" s="51">
        <v>0</v>
      </c>
      <c r="AL78" s="51">
        <v>0</v>
      </c>
      <c r="AM78" s="51">
        <v>0</v>
      </c>
      <c r="AN78" s="51">
        <v>0</v>
      </c>
      <c r="AO78" s="51">
        <v>0</v>
      </c>
      <c r="AP78" s="51">
        <v>0</v>
      </c>
      <c r="AQ78" s="51">
        <v>0</v>
      </c>
    </row>
    <row r="79" spans="1:43" hidden="1" outlineLevel="2" x14ac:dyDescent="0.2">
      <c r="A79" s="34"/>
      <c r="B79" s="34"/>
      <c r="C79" s="48">
        <v>0</v>
      </c>
      <c r="D79" s="49">
        <v>0</v>
      </c>
      <c r="E79" s="49">
        <v>0</v>
      </c>
      <c r="F79" s="49">
        <v>0</v>
      </c>
      <c r="G79" s="49">
        <v>0</v>
      </c>
      <c r="H79" s="53">
        <v>0</v>
      </c>
      <c r="I79" s="51">
        <v>0</v>
      </c>
      <c r="J79" s="51">
        <v>0</v>
      </c>
      <c r="K79" s="51">
        <v>0</v>
      </c>
      <c r="L79" s="51">
        <v>0</v>
      </c>
      <c r="M79" s="51">
        <v>0</v>
      </c>
      <c r="N79" s="51">
        <v>0</v>
      </c>
      <c r="O79" s="51">
        <v>0</v>
      </c>
      <c r="P79" s="51">
        <v>0</v>
      </c>
      <c r="Q79" s="51">
        <v>0</v>
      </c>
      <c r="R79" s="51">
        <v>0</v>
      </c>
      <c r="S79" s="51">
        <v>0</v>
      </c>
      <c r="T79" s="51">
        <v>0</v>
      </c>
      <c r="U79" s="51">
        <v>0</v>
      </c>
      <c r="V79" s="51">
        <v>0</v>
      </c>
      <c r="W79" s="51">
        <v>0</v>
      </c>
      <c r="X79" s="51">
        <v>0</v>
      </c>
      <c r="Y79" s="51">
        <v>0</v>
      </c>
      <c r="Z79" s="51">
        <v>0</v>
      </c>
      <c r="AA79" s="51">
        <v>0</v>
      </c>
      <c r="AB79" s="51">
        <v>0</v>
      </c>
      <c r="AC79" s="37">
        <v>0</v>
      </c>
      <c r="AD79" s="51">
        <v>0</v>
      </c>
      <c r="AE79" s="51">
        <v>0</v>
      </c>
      <c r="AF79" s="51">
        <v>0</v>
      </c>
      <c r="AG79" s="51">
        <v>0</v>
      </c>
      <c r="AH79" s="51">
        <v>0</v>
      </c>
      <c r="AI79" s="51">
        <v>0</v>
      </c>
      <c r="AJ79" s="51">
        <v>0</v>
      </c>
      <c r="AK79" s="51">
        <v>0</v>
      </c>
      <c r="AL79" s="51">
        <v>0</v>
      </c>
      <c r="AM79" s="51">
        <v>0</v>
      </c>
      <c r="AN79" s="51">
        <v>0</v>
      </c>
      <c r="AO79" s="51">
        <v>0</v>
      </c>
      <c r="AP79" s="51">
        <v>0</v>
      </c>
      <c r="AQ79" s="51">
        <v>0</v>
      </c>
    </row>
    <row r="80" spans="1:43" hidden="1" outlineLevel="2" x14ac:dyDescent="0.2">
      <c r="A80" s="34"/>
      <c r="B80" s="34"/>
      <c r="C80" s="48">
        <v>0</v>
      </c>
      <c r="D80" s="49">
        <v>0</v>
      </c>
      <c r="E80" s="49">
        <v>0</v>
      </c>
      <c r="F80" s="49">
        <v>0</v>
      </c>
      <c r="G80" s="49">
        <v>0</v>
      </c>
      <c r="H80" s="53">
        <v>0</v>
      </c>
      <c r="I80" s="51">
        <v>0</v>
      </c>
      <c r="J80" s="51">
        <v>0</v>
      </c>
      <c r="K80" s="51">
        <v>0</v>
      </c>
      <c r="L80" s="51">
        <v>0</v>
      </c>
      <c r="M80" s="51">
        <v>0</v>
      </c>
      <c r="N80" s="51">
        <v>0</v>
      </c>
      <c r="O80" s="51">
        <v>0</v>
      </c>
      <c r="P80" s="51">
        <v>0</v>
      </c>
      <c r="Q80" s="51">
        <v>0</v>
      </c>
      <c r="R80" s="51">
        <v>0</v>
      </c>
      <c r="S80" s="51">
        <v>0</v>
      </c>
      <c r="T80" s="51">
        <v>0</v>
      </c>
      <c r="U80" s="51">
        <v>0</v>
      </c>
      <c r="V80" s="51">
        <v>0</v>
      </c>
      <c r="W80" s="51">
        <v>0</v>
      </c>
      <c r="X80" s="51">
        <v>0</v>
      </c>
      <c r="Y80" s="51">
        <v>0</v>
      </c>
      <c r="Z80" s="51">
        <v>0</v>
      </c>
      <c r="AA80" s="51">
        <v>0</v>
      </c>
      <c r="AB80" s="51">
        <v>0</v>
      </c>
      <c r="AC80" s="37">
        <v>0</v>
      </c>
      <c r="AD80" s="51">
        <v>0</v>
      </c>
      <c r="AE80" s="51">
        <v>0</v>
      </c>
      <c r="AF80" s="51">
        <v>0</v>
      </c>
      <c r="AG80" s="51">
        <v>0</v>
      </c>
      <c r="AH80" s="51">
        <v>0</v>
      </c>
      <c r="AI80" s="51">
        <v>0</v>
      </c>
      <c r="AJ80" s="51">
        <v>0</v>
      </c>
      <c r="AK80" s="51">
        <v>0</v>
      </c>
      <c r="AL80" s="51">
        <v>0</v>
      </c>
      <c r="AM80" s="51">
        <v>0</v>
      </c>
      <c r="AN80" s="51">
        <v>0</v>
      </c>
      <c r="AO80" s="51">
        <v>0</v>
      </c>
      <c r="AP80" s="51">
        <v>0</v>
      </c>
      <c r="AQ80" s="51">
        <v>0</v>
      </c>
    </row>
    <row r="81" spans="1:35" outlineLevel="1" collapsed="1" x14ac:dyDescent="0.2">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8"/>
      <c r="AB81" s="34"/>
      <c r="AC81" s="37"/>
      <c r="AD81" s="34"/>
      <c r="AE81" s="34"/>
      <c r="AF81" s="34"/>
      <c r="AG81" s="34"/>
      <c r="AH81" s="34"/>
      <c r="AI81" s="34"/>
    </row>
    <row r="82" spans="1:35" x14ac:dyDescent="0.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8"/>
      <c r="AB82" s="34"/>
      <c r="AC82" s="37"/>
      <c r="AD82" s="34"/>
      <c r="AE82" s="34"/>
      <c r="AF82" s="34"/>
      <c r="AG82" s="34"/>
      <c r="AH82" s="34"/>
      <c r="AI82" s="34"/>
    </row>
    <row r="83" spans="1:35" ht="12.75" x14ac:dyDescent="0.2">
      <c r="A83" s="26"/>
      <c r="B83" s="27" t="s">
        <v>188</v>
      </c>
      <c r="C83" s="26"/>
      <c r="D83" s="43" t="s">
        <v>1</v>
      </c>
      <c r="E83" s="43" t="s">
        <v>164</v>
      </c>
      <c r="F83" s="43" t="s">
        <v>165</v>
      </c>
      <c r="G83" s="29" t="s">
        <v>165</v>
      </c>
      <c r="H83" s="29"/>
      <c r="I83" s="44" t="s">
        <v>166</v>
      </c>
      <c r="J83" s="44" t="s">
        <v>130</v>
      </c>
      <c r="K83" s="44" t="s">
        <v>135</v>
      </c>
      <c r="L83" s="44" t="s">
        <v>137</v>
      </c>
      <c r="M83" s="44" t="s">
        <v>167</v>
      </c>
      <c r="N83" s="44" t="s">
        <v>168</v>
      </c>
      <c r="O83" s="44" t="s">
        <v>169</v>
      </c>
      <c r="P83" s="44" t="s">
        <v>170</v>
      </c>
      <c r="Q83" s="44" t="s">
        <v>171</v>
      </c>
      <c r="R83" s="44" t="s">
        <v>131</v>
      </c>
      <c r="S83" s="44" t="s">
        <v>172</v>
      </c>
      <c r="T83" s="44" t="s">
        <v>173</v>
      </c>
      <c r="U83" s="44">
        <v>0</v>
      </c>
      <c r="V83" s="44">
        <v>0</v>
      </c>
      <c r="W83" s="44">
        <v>0</v>
      </c>
      <c r="X83" s="44">
        <v>0</v>
      </c>
      <c r="Y83" s="44">
        <v>0</v>
      </c>
      <c r="Z83" s="44">
        <v>0</v>
      </c>
      <c r="AA83" s="44">
        <v>0</v>
      </c>
      <c r="AB83" s="44">
        <v>0</v>
      </c>
      <c r="AC83" s="54"/>
      <c r="AD83" s="33"/>
      <c r="AE83" s="33"/>
      <c r="AF83" s="33"/>
    </row>
    <row r="84" spans="1:35" outlineLevel="1" x14ac:dyDescent="0.2">
      <c r="A84" s="34"/>
      <c r="B84" s="34"/>
      <c r="C84" s="45"/>
      <c r="D84" s="35"/>
      <c r="E84" s="35"/>
      <c r="F84" s="35"/>
      <c r="G84" s="37"/>
      <c r="H84" s="37"/>
      <c r="I84" s="46" t="s">
        <v>174</v>
      </c>
      <c r="J84" s="46" t="s">
        <v>175</v>
      </c>
      <c r="K84" s="46" t="s">
        <v>175</v>
      </c>
      <c r="L84" s="46" t="s">
        <v>175</v>
      </c>
      <c r="M84" s="46" t="s">
        <v>176</v>
      </c>
      <c r="N84" s="46" t="s">
        <v>176</v>
      </c>
      <c r="O84" s="46" t="s">
        <v>177</v>
      </c>
      <c r="P84" s="46" t="s">
        <v>177</v>
      </c>
      <c r="Q84" s="46" t="s">
        <v>175</v>
      </c>
      <c r="R84" s="46" t="s">
        <v>175</v>
      </c>
      <c r="S84" s="46" t="s">
        <v>175</v>
      </c>
      <c r="T84" s="46" t="s">
        <v>178</v>
      </c>
      <c r="U84" s="46" t="s">
        <v>179</v>
      </c>
      <c r="V84" s="46" t="s">
        <v>179</v>
      </c>
      <c r="W84" s="46" t="s">
        <v>179</v>
      </c>
      <c r="X84" s="46" t="s">
        <v>179</v>
      </c>
      <c r="Y84" s="46" t="s">
        <v>179</v>
      </c>
      <c r="Z84" s="46" t="s">
        <v>179</v>
      </c>
      <c r="AA84" s="46" t="s">
        <v>179</v>
      </c>
      <c r="AB84" s="46" t="s">
        <v>179</v>
      </c>
      <c r="AC84" s="34"/>
      <c r="AD84" s="34"/>
      <c r="AE84" s="34"/>
      <c r="AF84" s="34"/>
    </row>
    <row r="85" spans="1:35" outlineLevel="1" x14ac:dyDescent="0.2">
      <c r="A85" s="34"/>
      <c r="B85" s="34"/>
      <c r="C85" s="47" t="s">
        <v>2</v>
      </c>
      <c r="D85" s="35"/>
      <c r="E85" s="35"/>
      <c r="F85" s="35"/>
      <c r="G85" s="37"/>
      <c r="H85" s="37"/>
      <c r="I85" s="37"/>
      <c r="J85" s="37"/>
      <c r="K85" s="37"/>
      <c r="L85" s="37"/>
      <c r="M85" s="37"/>
      <c r="N85" s="37"/>
      <c r="O85" s="37"/>
      <c r="P85" s="37"/>
      <c r="Q85" s="37"/>
      <c r="R85" s="37"/>
      <c r="S85" s="37"/>
      <c r="T85" s="37"/>
      <c r="U85" s="37"/>
      <c r="V85" s="37"/>
      <c r="W85" s="37"/>
      <c r="X85" s="37"/>
      <c r="Y85" s="37"/>
      <c r="Z85" s="37"/>
      <c r="AA85" s="37"/>
      <c r="AB85" s="37"/>
      <c r="AC85" s="34"/>
      <c r="AD85" s="34"/>
      <c r="AE85" s="34"/>
      <c r="AF85" s="34"/>
    </row>
    <row r="86" spans="1:35" outlineLevel="2" x14ac:dyDescent="0.2">
      <c r="A86" s="34"/>
      <c r="B86" s="34"/>
      <c r="C86" s="48" t="s">
        <v>51</v>
      </c>
      <c r="D86" s="49" t="s">
        <v>180</v>
      </c>
      <c r="E86" s="49" t="s">
        <v>181</v>
      </c>
      <c r="F86" s="49">
        <v>0</v>
      </c>
      <c r="G86" s="49">
        <v>0</v>
      </c>
      <c r="H86" s="37"/>
      <c r="I86" s="51">
        <v>26.02</v>
      </c>
      <c r="J86" s="51">
        <v>8.1</v>
      </c>
      <c r="K86" s="51">
        <v>0</v>
      </c>
      <c r="L86" s="51">
        <v>0</v>
      </c>
      <c r="M86" s="51">
        <v>0</v>
      </c>
      <c r="N86" s="51">
        <v>0</v>
      </c>
      <c r="O86" s="51">
        <v>0</v>
      </c>
      <c r="P86" s="51">
        <v>0</v>
      </c>
      <c r="Q86" s="51">
        <v>0</v>
      </c>
      <c r="R86" s="51">
        <v>0</v>
      </c>
      <c r="S86" s="51">
        <v>0</v>
      </c>
      <c r="T86" s="51">
        <v>0</v>
      </c>
      <c r="U86" s="51">
        <v>0</v>
      </c>
      <c r="V86" s="51">
        <v>0</v>
      </c>
      <c r="W86" s="51">
        <v>0</v>
      </c>
      <c r="X86" s="51">
        <v>0</v>
      </c>
      <c r="Y86" s="51">
        <v>0</v>
      </c>
      <c r="Z86" s="51">
        <v>0</v>
      </c>
      <c r="AA86" s="51">
        <v>0</v>
      </c>
      <c r="AB86" s="51">
        <v>0</v>
      </c>
      <c r="AC86" s="55"/>
      <c r="AD86" s="34"/>
      <c r="AE86" s="34"/>
      <c r="AF86" s="34"/>
    </row>
    <row r="87" spans="1:35" s="57" customFormat="1" outlineLevel="2" x14ac:dyDescent="0.2">
      <c r="A87" s="52"/>
      <c r="B87" s="52"/>
      <c r="C87" s="48" t="s">
        <v>52</v>
      </c>
      <c r="D87" s="49" t="s">
        <v>180</v>
      </c>
      <c r="E87" s="49" t="s">
        <v>182</v>
      </c>
      <c r="F87" s="49">
        <v>0</v>
      </c>
      <c r="G87" s="49">
        <v>0</v>
      </c>
      <c r="H87" s="56"/>
      <c r="I87" s="51">
        <v>26.02</v>
      </c>
      <c r="J87" s="51">
        <v>0</v>
      </c>
      <c r="K87" s="51">
        <v>15.6</v>
      </c>
      <c r="L87" s="51">
        <v>3.8999999999999995</v>
      </c>
      <c r="M87" s="51">
        <v>0</v>
      </c>
      <c r="N87" s="51">
        <v>0</v>
      </c>
      <c r="O87" s="51">
        <v>0</v>
      </c>
      <c r="P87" s="51">
        <v>0</v>
      </c>
      <c r="Q87" s="51">
        <v>0</v>
      </c>
      <c r="R87" s="51">
        <v>0</v>
      </c>
      <c r="S87" s="51">
        <v>0</v>
      </c>
      <c r="T87" s="51">
        <v>0</v>
      </c>
      <c r="U87" s="51">
        <v>0</v>
      </c>
      <c r="V87" s="51">
        <v>0</v>
      </c>
      <c r="W87" s="51">
        <v>0</v>
      </c>
      <c r="X87" s="51">
        <v>0</v>
      </c>
      <c r="Y87" s="51">
        <v>0</v>
      </c>
      <c r="Z87" s="51">
        <v>0</v>
      </c>
      <c r="AA87" s="51">
        <v>0</v>
      </c>
      <c r="AB87" s="51">
        <v>0</v>
      </c>
      <c r="AC87" s="55"/>
      <c r="AD87" s="52"/>
      <c r="AE87" s="52"/>
      <c r="AF87" s="52"/>
    </row>
    <row r="88" spans="1:35" outlineLevel="2" x14ac:dyDescent="0.2">
      <c r="A88" s="34"/>
      <c r="B88" s="34"/>
      <c r="C88" s="48" t="s">
        <v>189</v>
      </c>
      <c r="D88" s="49" t="s">
        <v>180</v>
      </c>
      <c r="E88" s="49" t="s">
        <v>190</v>
      </c>
      <c r="F88" s="49">
        <v>0</v>
      </c>
      <c r="G88" s="49">
        <v>0</v>
      </c>
      <c r="H88" s="56"/>
      <c r="I88" s="51">
        <v>26.02</v>
      </c>
      <c r="J88" s="51">
        <v>4.38</v>
      </c>
      <c r="K88" s="51">
        <v>0</v>
      </c>
      <c r="L88" s="51">
        <v>0</v>
      </c>
      <c r="M88" s="51">
        <v>10.84</v>
      </c>
      <c r="N88" s="51">
        <v>3.21</v>
      </c>
      <c r="O88" s="51">
        <v>0</v>
      </c>
      <c r="P88" s="51">
        <v>0</v>
      </c>
      <c r="Q88" s="51">
        <v>0</v>
      </c>
      <c r="R88" s="51">
        <v>0</v>
      </c>
      <c r="S88" s="51">
        <v>0</v>
      </c>
      <c r="T88" s="51">
        <v>0</v>
      </c>
      <c r="U88" s="51">
        <v>0</v>
      </c>
      <c r="V88" s="51">
        <v>0</v>
      </c>
      <c r="W88" s="51">
        <v>0</v>
      </c>
      <c r="X88" s="51">
        <v>0</v>
      </c>
      <c r="Y88" s="51">
        <v>0</v>
      </c>
      <c r="Z88" s="51">
        <v>0</v>
      </c>
      <c r="AA88" s="51">
        <v>0</v>
      </c>
      <c r="AB88" s="51">
        <v>0</v>
      </c>
      <c r="AC88" s="55"/>
      <c r="AD88" s="34"/>
      <c r="AE88" s="34"/>
      <c r="AF88" s="34"/>
    </row>
    <row r="89" spans="1:35" outlineLevel="2" x14ac:dyDescent="0.2">
      <c r="A89" s="34"/>
      <c r="B89" s="34"/>
      <c r="C89" s="48" t="s">
        <v>183</v>
      </c>
      <c r="D89" s="49" t="s">
        <v>180</v>
      </c>
      <c r="E89" s="49" t="s">
        <v>184</v>
      </c>
      <c r="F89" s="49">
        <v>0</v>
      </c>
      <c r="G89" s="49">
        <v>0</v>
      </c>
      <c r="H89" s="56"/>
      <c r="I89" s="51">
        <v>0</v>
      </c>
      <c r="J89" s="51">
        <v>0</v>
      </c>
      <c r="K89" s="51">
        <v>0</v>
      </c>
      <c r="L89" s="51">
        <v>2.2999999999999998</v>
      </c>
      <c r="M89" s="51">
        <v>0</v>
      </c>
      <c r="N89" s="51">
        <v>0</v>
      </c>
      <c r="O89" s="51">
        <v>0</v>
      </c>
      <c r="P89" s="51">
        <v>0</v>
      </c>
      <c r="Q89" s="51">
        <v>0</v>
      </c>
      <c r="R89" s="51">
        <v>0</v>
      </c>
      <c r="S89" s="51">
        <v>0</v>
      </c>
      <c r="T89" s="51">
        <v>0</v>
      </c>
      <c r="U89" s="51">
        <v>0</v>
      </c>
      <c r="V89" s="51">
        <v>0</v>
      </c>
      <c r="W89" s="51">
        <v>0</v>
      </c>
      <c r="X89" s="51">
        <v>0</v>
      </c>
      <c r="Y89" s="51">
        <v>0</v>
      </c>
      <c r="Z89" s="51">
        <v>0</v>
      </c>
      <c r="AA89" s="51">
        <v>0</v>
      </c>
      <c r="AB89" s="51">
        <v>0</v>
      </c>
      <c r="AC89" s="55"/>
      <c r="AD89" s="34"/>
      <c r="AE89" s="34"/>
      <c r="AF89" s="34"/>
    </row>
    <row r="90" spans="1:35" outlineLevel="2" x14ac:dyDescent="0.2">
      <c r="A90" s="34"/>
      <c r="B90" s="34"/>
      <c r="C90" s="48">
        <v>0</v>
      </c>
      <c r="D90" s="49">
        <v>0</v>
      </c>
      <c r="E90" s="49">
        <v>0</v>
      </c>
      <c r="F90" s="49">
        <v>0</v>
      </c>
      <c r="G90" s="49">
        <v>0</v>
      </c>
      <c r="H90" s="56"/>
      <c r="I90" s="51">
        <v>0</v>
      </c>
      <c r="J90" s="51">
        <v>0</v>
      </c>
      <c r="K90" s="51">
        <v>0</v>
      </c>
      <c r="L90" s="51">
        <v>0</v>
      </c>
      <c r="M90" s="51">
        <v>0</v>
      </c>
      <c r="N90" s="51">
        <v>0</v>
      </c>
      <c r="O90" s="51">
        <v>0</v>
      </c>
      <c r="P90" s="51">
        <v>0</v>
      </c>
      <c r="Q90" s="51">
        <v>0</v>
      </c>
      <c r="R90" s="51">
        <v>0</v>
      </c>
      <c r="S90" s="51">
        <v>0</v>
      </c>
      <c r="T90" s="51">
        <v>0</v>
      </c>
      <c r="U90" s="51">
        <v>0</v>
      </c>
      <c r="V90" s="51">
        <v>0</v>
      </c>
      <c r="W90" s="51">
        <v>0</v>
      </c>
      <c r="X90" s="51">
        <v>0</v>
      </c>
      <c r="Y90" s="51">
        <v>0</v>
      </c>
      <c r="Z90" s="51">
        <v>0</v>
      </c>
      <c r="AA90" s="51">
        <v>0</v>
      </c>
      <c r="AB90" s="51">
        <v>0</v>
      </c>
      <c r="AC90" s="55"/>
      <c r="AD90" s="34"/>
      <c r="AE90" s="34"/>
      <c r="AF90" s="34"/>
    </row>
    <row r="91" spans="1:35" outlineLevel="2" x14ac:dyDescent="0.2">
      <c r="A91" s="34"/>
      <c r="B91" s="34"/>
      <c r="C91" s="48" t="s">
        <v>53</v>
      </c>
      <c r="D91" s="49" t="s">
        <v>185</v>
      </c>
      <c r="E91" s="49" t="s">
        <v>186</v>
      </c>
      <c r="F91" s="49">
        <v>0</v>
      </c>
      <c r="G91" s="49">
        <v>0</v>
      </c>
      <c r="H91" s="56"/>
      <c r="I91" s="51">
        <v>42.46</v>
      </c>
      <c r="J91" s="51">
        <v>8.9500000000000011</v>
      </c>
      <c r="K91" s="51">
        <v>0</v>
      </c>
      <c r="L91" s="51">
        <v>0</v>
      </c>
      <c r="M91" s="51">
        <v>0</v>
      </c>
      <c r="N91" s="51">
        <v>0</v>
      </c>
      <c r="O91" s="51">
        <v>0</v>
      </c>
      <c r="P91" s="51">
        <v>0</v>
      </c>
      <c r="Q91" s="51">
        <v>0</v>
      </c>
      <c r="R91" s="51">
        <v>0</v>
      </c>
      <c r="S91" s="51">
        <v>0</v>
      </c>
      <c r="T91" s="51">
        <v>0</v>
      </c>
      <c r="U91" s="51">
        <v>0</v>
      </c>
      <c r="V91" s="51">
        <v>0</v>
      </c>
      <c r="W91" s="51">
        <v>0</v>
      </c>
      <c r="X91" s="51">
        <v>0</v>
      </c>
      <c r="Y91" s="51">
        <v>0</v>
      </c>
      <c r="Z91" s="51">
        <v>0</v>
      </c>
      <c r="AA91" s="51">
        <v>0</v>
      </c>
      <c r="AB91" s="51">
        <v>0</v>
      </c>
      <c r="AC91" s="55"/>
      <c r="AD91" s="34"/>
      <c r="AE91" s="34"/>
      <c r="AF91" s="34"/>
    </row>
    <row r="92" spans="1:35" outlineLevel="2" x14ac:dyDescent="0.2">
      <c r="A92" s="34"/>
      <c r="B92" s="34"/>
      <c r="C92" s="48" t="s">
        <v>54</v>
      </c>
      <c r="D92" s="49" t="s">
        <v>185</v>
      </c>
      <c r="E92" s="49" t="s">
        <v>187</v>
      </c>
      <c r="F92" s="49">
        <v>0</v>
      </c>
      <c r="G92" s="49">
        <v>0</v>
      </c>
      <c r="H92" s="56"/>
      <c r="I92" s="51">
        <v>42.46</v>
      </c>
      <c r="J92" s="51">
        <v>0</v>
      </c>
      <c r="K92" s="51">
        <v>14.25</v>
      </c>
      <c r="L92" s="51">
        <v>3.1599999999999997</v>
      </c>
      <c r="M92" s="51">
        <v>0</v>
      </c>
      <c r="N92" s="51">
        <v>0</v>
      </c>
      <c r="O92" s="51">
        <v>0</v>
      </c>
      <c r="P92" s="51">
        <v>0</v>
      </c>
      <c r="Q92" s="51">
        <v>0</v>
      </c>
      <c r="R92" s="51">
        <v>0</v>
      </c>
      <c r="S92" s="51">
        <v>0</v>
      </c>
      <c r="T92" s="51">
        <v>0</v>
      </c>
      <c r="U92" s="51">
        <v>0</v>
      </c>
      <c r="V92" s="51">
        <v>0</v>
      </c>
      <c r="W92" s="51">
        <v>0</v>
      </c>
      <c r="X92" s="51">
        <v>0</v>
      </c>
      <c r="Y92" s="51">
        <v>0</v>
      </c>
      <c r="Z92" s="51">
        <v>0</v>
      </c>
      <c r="AA92" s="51">
        <v>0</v>
      </c>
      <c r="AB92" s="51">
        <v>0</v>
      </c>
      <c r="AC92" s="55"/>
      <c r="AD92" s="34"/>
      <c r="AE92" s="34"/>
      <c r="AF92" s="34"/>
    </row>
    <row r="93" spans="1:35" outlineLevel="2" x14ac:dyDescent="0.2">
      <c r="A93" s="34"/>
      <c r="B93" s="34"/>
      <c r="C93" s="48" t="s">
        <v>191</v>
      </c>
      <c r="D93" s="49" t="s">
        <v>185</v>
      </c>
      <c r="E93" s="49" t="s">
        <v>192</v>
      </c>
      <c r="F93" s="49">
        <v>0</v>
      </c>
      <c r="G93" s="49">
        <v>0</v>
      </c>
      <c r="H93" s="56"/>
      <c r="I93" s="51">
        <v>42.46</v>
      </c>
      <c r="J93" s="51">
        <v>4.8599999999999994</v>
      </c>
      <c r="K93" s="51">
        <v>0</v>
      </c>
      <c r="L93" s="51">
        <v>0</v>
      </c>
      <c r="M93" s="51">
        <v>16.850000000000001</v>
      </c>
      <c r="N93" s="51">
        <v>5.72</v>
      </c>
      <c r="O93" s="51">
        <v>0</v>
      </c>
      <c r="P93" s="51">
        <v>0</v>
      </c>
      <c r="Q93" s="51">
        <v>0</v>
      </c>
      <c r="R93" s="51">
        <v>0</v>
      </c>
      <c r="S93" s="51">
        <v>0</v>
      </c>
      <c r="T93" s="51">
        <v>0</v>
      </c>
      <c r="U93" s="51">
        <v>0</v>
      </c>
      <c r="V93" s="51">
        <v>0</v>
      </c>
      <c r="W93" s="51">
        <v>0</v>
      </c>
      <c r="X93" s="51">
        <v>0</v>
      </c>
      <c r="Y93" s="51">
        <v>0</v>
      </c>
      <c r="Z93" s="51">
        <v>0</v>
      </c>
      <c r="AA93" s="51">
        <v>0</v>
      </c>
      <c r="AB93" s="51">
        <v>0</v>
      </c>
      <c r="AC93" s="55"/>
      <c r="AD93" s="34"/>
      <c r="AE93" s="34"/>
      <c r="AF93" s="34"/>
    </row>
    <row r="94" spans="1:35" outlineLevel="2" x14ac:dyDescent="0.2">
      <c r="A94" s="34"/>
      <c r="B94" s="34"/>
      <c r="C94" s="48" t="s">
        <v>193</v>
      </c>
      <c r="D94" s="49" t="s">
        <v>185</v>
      </c>
      <c r="E94" s="49" t="s">
        <v>194</v>
      </c>
      <c r="F94" s="49">
        <v>0</v>
      </c>
      <c r="G94" s="49">
        <v>0</v>
      </c>
      <c r="H94" s="56"/>
      <c r="I94" s="51">
        <v>356.16</v>
      </c>
      <c r="J94" s="51">
        <v>4.8600000000000003</v>
      </c>
      <c r="K94" s="51">
        <v>0</v>
      </c>
      <c r="L94" s="51">
        <v>0</v>
      </c>
      <c r="M94" s="51">
        <v>16.850000000000001</v>
      </c>
      <c r="N94" s="51">
        <v>5.7200000000000006</v>
      </c>
      <c r="O94" s="51">
        <v>0</v>
      </c>
      <c r="P94" s="51">
        <v>0</v>
      </c>
      <c r="Q94" s="51">
        <v>0</v>
      </c>
      <c r="R94" s="51">
        <v>0</v>
      </c>
      <c r="S94" s="51">
        <v>0</v>
      </c>
      <c r="T94" s="51">
        <v>0</v>
      </c>
      <c r="U94" s="51">
        <v>0</v>
      </c>
      <c r="V94" s="51">
        <v>0</v>
      </c>
      <c r="W94" s="51">
        <v>0</v>
      </c>
      <c r="X94" s="51">
        <v>0</v>
      </c>
      <c r="Y94" s="51">
        <v>0</v>
      </c>
      <c r="Z94" s="51">
        <v>0</v>
      </c>
      <c r="AA94" s="51">
        <v>0</v>
      </c>
      <c r="AB94" s="51">
        <v>0</v>
      </c>
      <c r="AC94" s="55"/>
      <c r="AD94" s="34"/>
      <c r="AE94" s="34"/>
      <c r="AF94" s="34"/>
    </row>
    <row r="95" spans="1:35" outlineLevel="2" x14ac:dyDescent="0.2">
      <c r="A95" s="34"/>
      <c r="B95" s="34"/>
      <c r="C95" s="48" t="s">
        <v>195</v>
      </c>
      <c r="D95" s="49" t="s">
        <v>185</v>
      </c>
      <c r="E95" s="49" t="s">
        <v>196</v>
      </c>
      <c r="F95" s="49">
        <v>0</v>
      </c>
      <c r="G95" s="49">
        <v>0</v>
      </c>
      <c r="H95" s="56"/>
      <c r="I95" s="51">
        <v>356.16</v>
      </c>
      <c r="J95" s="51">
        <v>0</v>
      </c>
      <c r="K95" s="51">
        <v>15.75</v>
      </c>
      <c r="L95" s="51">
        <v>4.0699999999999994</v>
      </c>
      <c r="M95" s="51">
        <v>0</v>
      </c>
      <c r="N95" s="51">
        <v>0</v>
      </c>
      <c r="O95" s="51">
        <v>0</v>
      </c>
      <c r="P95" s="51">
        <v>0</v>
      </c>
      <c r="Q95" s="51">
        <v>0</v>
      </c>
      <c r="R95" s="51">
        <v>0</v>
      </c>
      <c r="S95" s="51">
        <v>0</v>
      </c>
      <c r="T95" s="51">
        <v>0</v>
      </c>
      <c r="U95" s="51">
        <v>0</v>
      </c>
      <c r="V95" s="51">
        <v>0</v>
      </c>
      <c r="W95" s="51">
        <v>0</v>
      </c>
      <c r="X95" s="51">
        <v>0</v>
      </c>
      <c r="Y95" s="51">
        <v>0</v>
      </c>
      <c r="Z95" s="51">
        <v>0</v>
      </c>
      <c r="AA95" s="51">
        <v>0</v>
      </c>
      <c r="AB95" s="51">
        <v>0</v>
      </c>
      <c r="AC95" s="55"/>
      <c r="AD95" s="34"/>
      <c r="AE95" s="34"/>
      <c r="AF95" s="34"/>
    </row>
    <row r="96" spans="1:35" outlineLevel="2" x14ac:dyDescent="0.2">
      <c r="A96" s="34"/>
      <c r="B96" s="34"/>
      <c r="C96" s="48" t="s">
        <v>197</v>
      </c>
      <c r="D96" s="49" t="s">
        <v>185</v>
      </c>
      <c r="E96" s="49" t="s">
        <v>198</v>
      </c>
      <c r="F96" s="49">
        <v>0</v>
      </c>
      <c r="G96" s="49">
        <v>0</v>
      </c>
      <c r="H96" s="56"/>
      <c r="I96" s="51">
        <v>0</v>
      </c>
      <c r="J96" s="51">
        <v>0</v>
      </c>
      <c r="K96" s="51">
        <v>16.18</v>
      </c>
      <c r="L96" s="51">
        <v>4.6399999999999997</v>
      </c>
      <c r="M96" s="51">
        <v>0</v>
      </c>
      <c r="N96" s="51">
        <v>0</v>
      </c>
      <c r="O96" s="51">
        <v>0</v>
      </c>
      <c r="P96" s="51">
        <v>0</v>
      </c>
      <c r="Q96" s="51">
        <v>0</v>
      </c>
      <c r="R96" s="51">
        <v>0</v>
      </c>
      <c r="S96" s="51">
        <v>0</v>
      </c>
      <c r="T96" s="51">
        <v>0</v>
      </c>
      <c r="U96" s="51">
        <v>0</v>
      </c>
      <c r="V96" s="51">
        <v>0</v>
      </c>
      <c r="W96" s="51">
        <v>0</v>
      </c>
      <c r="X96" s="51">
        <v>0</v>
      </c>
      <c r="Y96" s="51">
        <v>0</v>
      </c>
      <c r="Z96" s="51">
        <v>0</v>
      </c>
      <c r="AA96" s="51">
        <v>0</v>
      </c>
      <c r="AB96" s="51">
        <v>0</v>
      </c>
      <c r="AC96" s="55"/>
      <c r="AD96" s="34"/>
      <c r="AE96" s="34"/>
      <c r="AF96" s="34"/>
    </row>
    <row r="97" spans="1:32" outlineLevel="2" x14ac:dyDescent="0.2">
      <c r="A97" s="34"/>
      <c r="B97" s="34"/>
      <c r="C97" s="48">
        <v>0</v>
      </c>
      <c r="D97" s="49">
        <v>0</v>
      </c>
      <c r="E97" s="49">
        <v>0</v>
      </c>
      <c r="F97" s="49">
        <v>0</v>
      </c>
      <c r="G97" s="49">
        <v>0</v>
      </c>
      <c r="H97" s="56"/>
      <c r="I97" s="51">
        <v>0</v>
      </c>
      <c r="J97" s="51">
        <v>0</v>
      </c>
      <c r="K97" s="51">
        <v>0</v>
      </c>
      <c r="L97" s="51">
        <v>0</v>
      </c>
      <c r="M97" s="51">
        <v>0</v>
      </c>
      <c r="N97" s="51">
        <v>0</v>
      </c>
      <c r="O97" s="51">
        <v>0</v>
      </c>
      <c r="P97" s="51">
        <v>0</v>
      </c>
      <c r="Q97" s="51">
        <v>0</v>
      </c>
      <c r="R97" s="51">
        <v>0</v>
      </c>
      <c r="S97" s="51">
        <v>0</v>
      </c>
      <c r="T97" s="51">
        <v>0</v>
      </c>
      <c r="U97" s="51">
        <v>0</v>
      </c>
      <c r="V97" s="51">
        <v>0</v>
      </c>
      <c r="W97" s="51">
        <v>0</v>
      </c>
      <c r="X97" s="51">
        <v>0</v>
      </c>
      <c r="Y97" s="51">
        <v>0</v>
      </c>
      <c r="Z97" s="51">
        <v>0</v>
      </c>
      <c r="AA97" s="51">
        <v>0</v>
      </c>
      <c r="AB97" s="51">
        <v>0</v>
      </c>
      <c r="AC97" s="55"/>
      <c r="AD97" s="34"/>
      <c r="AE97" s="34"/>
      <c r="AF97" s="34"/>
    </row>
    <row r="98" spans="1:32" outlineLevel="2" x14ac:dyDescent="0.2">
      <c r="A98" s="34"/>
      <c r="B98" s="34"/>
      <c r="C98" s="48" t="s">
        <v>199</v>
      </c>
      <c r="D98" s="49" t="s">
        <v>200</v>
      </c>
      <c r="E98" s="49" t="s">
        <v>201</v>
      </c>
      <c r="F98" s="49">
        <v>0</v>
      </c>
      <c r="G98" s="49">
        <v>0</v>
      </c>
      <c r="H98" s="56"/>
      <c r="I98" s="51">
        <v>0</v>
      </c>
      <c r="J98" s="51">
        <v>0</v>
      </c>
      <c r="K98" s="51">
        <v>3.68</v>
      </c>
      <c r="L98" s="51">
        <v>2.63</v>
      </c>
      <c r="M98" s="51">
        <v>0</v>
      </c>
      <c r="N98" s="51">
        <v>0</v>
      </c>
      <c r="O98" s="51">
        <v>11.25</v>
      </c>
      <c r="P98" s="51">
        <v>10.95</v>
      </c>
      <c r="Q98" s="51">
        <v>0</v>
      </c>
      <c r="R98" s="51">
        <v>0</v>
      </c>
      <c r="S98" s="51">
        <v>0</v>
      </c>
      <c r="T98" s="51">
        <v>0</v>
      </c>
      <c r="U98" s="51">
        <v>0</v>
      </c>
      <c r="V98" s="51">
        <v>0</v>
      </c>
      <c r="W98" s="51">
        <v>0</v>
      </c>
      <c r="X98" s="51">
        <v>0</v>
      </c>
      <c r="Y98" s="51">
        <v>0</v>
      </c>
      <c r="Z98" s="51">
        <v>0</v>
      </c>
      <c r="AA98" s="51">
        <v>0</v>
      </c>
      <c r="AB98" s="51">
        <v>0</v>
      </c>
      <c r="AC98" s="55"/>
      <c r="AD98" s="34"/>
      <c r="AE98" s="34"/>
      <c r="AF98" s="34"/>
    </row>
    <row r="99" spans="1:32" outlineLevel="2" x14ac:dyDescent="0.2">
      <c r="A99" s="34"/>
      <c r="B99" s="34"/>
      <c r="C99" s="48" t="s">
        <v>202</v>
      </c>
      <c r="D99" s="49" t="s">
        <v>200</v>
      </c>
      <c r="E99" s="49" t="s">
        <v>203</v>
      </c>
      <c r="F99" s="49">
        <v>0</v>
      </c>
      <c r="G99" s="49">
        <v>0</v>
      </c>
      <c r="H99" s="56"/>
      <c r="I99" s="51">
        <v>0</v>
      </c>
      <c r="J99" s="51">
        <v>0</v>
      </c>
      <c r="K99" s="51">
        <v>3.68</v>
      </c>
      <c r="L99" s="51">
        <v>2.63</v>
      </c>
      <c r="M99" s="51">
        <v>0</v>
      </c>
      <c r="N99" s="51">
        <v>0</v>
      </c>
      <c r="O99" s="51">
        <v>11.25</v>
      </c>
      <c r="P99" s="51">
        <v>10.95</v>
      </c>
      <c r="Q99" s="51">
        <v>0</v>
      </c>
      <c r="R99" s="51">
        <v>0</v>
      </c>
      <c r="S99" s="51">
        <v>0</v>
      </c>
      <c r="T99" s="51">
        <v>0</v>
      </c>
      <c r="U99" s="51">
        <v>0</v>
      </c>
      <c r="V99" s="51">
        <v>0</v>
      </c>
      <c r="W99" s="51">
        <v>0</v>
      </c>
      <c r="X99" s="51">
        <v>0</v>
      </c>
      <c r="Y99" s="51">
        <v>0</v>
      </c>
      <c r="Z99" s="51">
        <v>0</v>
      </c>
      <c r="AA99" s="51">
        <v>0</v>
      </c>
      <c r="AB99" s="51">
        <v>0</v>
      </c>
      <c r="AC99" s="55"/>
      <c r="AD99" s="34"/>
      <c r="AE99" s="34"/>
      <c r="AF99" s="34"/>
    </row>
    <row r="100" spans="1:32" outlineLevel="2" x14ac:dyDescent="0.2">
      <c r="A100" s="34"/>
      <c r="B100" s="34"/>
      <c r="C100" s="48">
        <v>0</v>
      </c>
      <c r="D100" s="49">
        <v>0</v>
      </c>
      <c r="E100" s="49">
        <v>0</v>
      </c>
      <c r="F100" s="49">
        <v>0</v>
      </c>
      <c r="G100" s="49">
        <v>0</v>
      </c>
      <c r="H100" s="56"/>
      <c r="I100" s="51">
        <v>0</v>
      </c>
      <c r="J100" s="51">
        <v>0</v>
      </c>
      <c r="K100" s="51">
        <v>0</v>
      </c>
      <c r="L100" s="51">
        <v>0</v>
      </c>
      <c r="M100" s="51">
        <v>0</v>
      </c>
      <c r="N100" s="51">
        <v>0</v>
      </c>
      <c r="O100" s="51">
        <v>0</v>
      </c>
      <c r="P100" s="51">
        <v>0</v>
      </c>
      <c r="Q100" s="51">
        <v>0</v>
      </c>
      <c r="R100" s="51">
        <v>0</v>
      </c>
      <c r="S100" s="51">
        <v>0</v>
      </c>
      <c r="T100" s="51">
        <v>0</v>
      </c>
      <c r="U100" s="51">
        <v>0</v>
      </c>
      <c r="V100" s="51">
        <v>0</v>
      </c>
      <c r="W100" s="51">
        <v>0</v>
      </c>
      <c r="X100" s="51">
        <v>0</v>
      </c>
      <c r="Y100" s="51">
        <v>0</v>
      </c>
      <c r="Z100" s="51">
        <v>0</v>
      </c>
      <c r="AA100" s="51">
        <v>0</v>
      </c>
      <c r="AB100" s="51">
        <v>0</v>
      </c>
      <c r="AC100" s="55"/>
      <c r="AD100" s="34"/>
      <c r="AE100" s="34"/>
      <c r="AF100" s="34"/>
    </row>
    <row r="101" spans="1:32" outlineLevel="2" x14ac:dyDescent="0.2">
      <c r="A101" s="34"/>
      <c r="B101" s="34"/>
      <c r="C101" s="48" t="s">
        <v>204</v>
      </c>
      <c r="D101" s="49" t="s">
        <v>205</v>
      </c>
      <c r="E101" s="49" t="s">
        <v>206</v>
      </c>
      <c r="F101" s="49">
        <v>0</v>
      </c>
      <c r="G101" s="49">
        <v>0</v>
      </c>
      <c r="H101" s="56"/>
      <c r="I101" s="51">
        <v>0</v>
      </c>
      <c r="J101" s="51">
        <v>0</v>
      </c>
      <c r="K101" s="51">
        <v>2.52</v>
      </c>
      <c r="L101" s="51">
        <v>1.51</v>
      </c>
      <c r="M101" s="51">
        <v>0</v>
      </c>
      <c r="N101" s="51">
        <v>0</v>
      </c>
      <c r="O101" s="51">
        <v>7.19</v>
      </c>
      <c r="P101" s="51">
        <v>6.57</v>
      </c>
      <c r="Q101" s="51">
        <v>0</v>
      </c>
      <c r="R101" s="51">
        <v>0</v>
      </c>
      <c r="S101" s="51">
        <v>0</v>
      </c>
      <c r="T101" s="51">
        <v>0</v>
      </c>
      <c r="U101" s="51">
        <v>0</v>
      </c>
      <c r="V101" s="51">
        <v>0</v>
      </c>
      <c r="W101" s="51">
        <v>0</v>
      </c>
      <c r="X101" s="51">
        <v>0</v>
      </c>
      <c r="Y101" s="51">
        <v>0</v>
      </c>
      <c r="Z101" s="51">
        <v>0</v>
      </c>
      <c r="AA101" s="51">
        <v>0</v>
      </c>
      <c r="AB101" s="51">
        <v>0</v>
      </c>
      <c r="AC101" s="55"/>
      <c r="AD101" s="34"/>
      <c r="AE101" s="34"/>
      <c r="AF101" s="34"/>
    </row>
    <row r="102" spans="1:32" outlineLevel="2" x14ac:dyDescent="0.2">
      <c r="A102" s="34"/>
      <c r="B102" s="34"/>
      <c r="C102" s="48" t="s">
        <v>207</v>
      </c>
      <c r="D102" s="49" t="s">
        <v>205</v>
      </c>
      <c r="E102" s="49" t="s">
        <v>208</v>
      </c>
      <c r="F102" s="49">
        <v>0</v>
      </c>
      <c r="G102" s="49">
        <v>0</v>
      </c>
      <c r="H102" s="56"/>
      <c r="I102" s="51">
        <v>0</v>
      </c>
      <c r="J102" s="51">
        <v>0</v>
      </c>
      <c r="K102" s="51">
        <v>2.52</v>
      </c>
      <c r="L102" s="51">
        <v>1.51</v>
      </c>
      <c r="M102" s="51">
        <v>0</v>
      </c>
      <c r="N102" s="51">
        <v>0</v>
      </c>
      <c r="O102" s="51">
        <v>7.19</v>
      </c>
      <c r="P102" s="51">
        <v>6.57</v>
      </c>
      <c r="Q102" s="51">
        <v>0</v>
      </c>
      <c r="R102" s="51">
        <v>0</v>
      </c>
      <c r="S102" s="51">
        <v>0</v>
      </c>
      <c r="T102" s="51">
        <v>0</v>
      </c>
      <c r="U102" s="51">
        <v>0</v>
      </c>
      <c r="V102" s="51">
        <v>0</v>
      </c>
      <c r="W102" s="51">
        <v>0</v>
      </c>
      <c r="X102" s="51">
        <v>0</v>
      </c>
      <c r="Y102" s="51">
        <v>0</v>
      </c>
      <c r="Z102" s="51">
        <v>0</v>
      </c>
      <c r="AA102" s="51">
        <v>0</v>
      </c>
      <c r="AB102" s="51">
        <v>0</v>
      </c>
      <c r="AC102" s="55"/>
      <c r="AD102" s="34"/>
      <c r="AE102" s="34"/>
      <c r="AF102" s="34"/>
    </row>
    <row r="103" spans="1:32" outlineLevel="2" x14ac:dyDescent="0.2">
      <c r="A103" s="34"/>
      <c r="B103" s="34"/>
      <c r="C103" s="48">
        <v>0</v>
      </c>
      <c r="D103" s="49">
        <v>0</v>
      </c>
      <c r="E103" s="49">
        <v>0</v>
      </c>
      <c r="F103" s="49">
        <v>0</v>
      </c>
      <c r="G103" s="49">
        <v>0</v>
      </c>
      <c r="H103" s="56"/>
      <c r="I103" s="51">
        <v>0</v>
      </c>
      <c r="J103" s="51">
        <v>0</v>
      </c>
      <c r="K103" s="51">
        <v>0</v>
      </c>
      <c r="L103" s="51">
        <v>0</v>
      </c>
      <c r="M103" s="51">
        <v>0</v>
      </c>
      <c r="N103" s="51">
        <v>0</v>
      </c>
      <c r="O103" s="51">
        <v>0</v>
      </c>
      <c r="P103" s="51">
        <v>0</v>
      </c>
      <c r="Q103" s="51">
        <v>0</v>
      </c>
      <c r="R103" s="51">
        <v>0</v>
      </c>
      <c r="S103" s="51">
        <v>0</v>
      </c>
      <c r="T103" s="51">
        <v>0</v>
      </c>
      <c r="U103" s="51">
        <v>0</v>
      </c>
      <c r="V103" s="51">
        <v>0</v>
      </c>
      <c r="W103" s="51">
        <v>0</v>
      </c>
      <c r="X103" s="51">
        <v>0</v>
      </c>
      <c r="Y103" s="51">
        <v>0</v>
      </c>
      <c r="Z103" s="51">
        <v>0</v>
      </c>
      <c r="AA103" s="51">
        <v>0</v>
      </c>
      <c r="AB103" s="51">
        <v>0</v>
      </c>
      <c r="AC103" s="55"/>
      <c r="AD103" s="34"/>
      <c r="AE103" s="34"/>
      <c r="AF103" s="34"/>
    </row>
    <row r="104" spans="1:32" outlineLevel="2" x14ac:dyDescent="0.2">
      <c r="A104" s="34"/>
      <c r="B104" s="34"/>
      <c r="C104" s="48" t="s">
        <v>209</v>
      </c>
      <c r="D104" s="49" t="s">
        <v>210</v>
      </c>
      <c r="E104" s="49" t="s">
        <v>211</v>
      </c>
      <c r="F104" s="49">
        <v>0</v>
      </c>
      <c r="G104" s="49">
        <v>0</v>
      </c>
      <c r="H104" s="56"/>
      <c r="I104" s="51">
        <v>0</v>
      </c>
      <c r="J104" s="51">
        <v>0</v>
      </c>
      <c r="K104" s="51">
        <v>2.02</v>
      </c>
      <c r="L104" s="51">
        <v>1.02</v>
      </c>
      <c r="M104" s="51">
        <v>0</v>
      </c>
      <c r="N104" s="51">
        <v>0</v>
      </c>
      <c r="O104" s="51">
        <v>2.67</v>
      </c>
      <c r="P104" s="51">
        <v>0</v>
      </c>
      <c r="Q104" s="51">
        <v>0</v>
      </c>
      <c r="R104" s="51">
        <v>0</v>
      </c>
      <c r="S104" s="51">
        <v>0</v>
      </c>
      <c r="T104" s="51">
        <v>0</v>
      </c>
      <c r="U104" s="51">
        <v>0</v>
      </c>
      <c r="V104" s="51">
        <v>0</v>
      </c>
      <c r="W104" s="51">
        <v>0</v>
      </c>
      <c r="X104" s="51">
        <v>0</v>
      </c>
      <c r="Y104" s="51">
        <v>0</v>
      </c>
      <c r="Z104" s="51">
        <v>0</v>
      </c>
      <c r="AA104" s="51">
        <v>0</v>
      </c>
      <c r="AB104" s="51">
        <v>0</v>
      </c>
      <c r="AC104" s="55"/>
      <c r="AD104" s="34"/>
      <c r="AE104" s="34"/>
      <c r="AF104" s="34"/>
    </row>
    <row r="105" spans="1:32" outlineLevel="2" x14ac:dyDescent="0.2">
      <c r="A105" s="34"/>
      <c r="B105" s="34"/>
      <c r="C105" s="48">
        <v>0</v>
      </c>
      <c r="D105" s="49">
        <v>0</v>
      </c>
      <c r="E105" s="49">
        <v>0</v>
      </c>
      <c r="F105" s="49">
        <v>0</v>
      </c>
      <c r="G105" s="49">
        <v>0</v>
      </c>
      <c r="H105" s="56"/>
      <c r="I105" s="51">
        <v>0</v>
      </c>
      <c r="J105" s="51">
        <v>0</v>
      </c>
      <c r="K105" s="51">
        <v>0</v>
      </c>
      <c r="L105" s="51">
        <v>0</v>
      </c>
      <c r="M105" s="51">
        <v>0</v>
      </c>
      <c r="N105" s="51">
        <v>0</v>
      </c>
      <c r="O105" s="51">
        <v>0</v>
      </c>
      <c r="P105" s="51">
        <v>0</v>
      </c>
      <c r="Q105" s="51">
        <v>0</v>
      </c>
      <c r="R105" s="51">
        <v>0</v>
      </c>
      <c r="S105" s="51">
        <v>0</v>
      </c>
      <c r="T105" s="51">
        <v>0</v>
      </c>
      <c r="U105" s="51">
        <v>0</v>
      </c>
      <c r="V105" s="51">
        <v>0</v>
      </c>
      <c r="W105" s="51">
        <v>0</v>
      </c>
      <c r="X105" s="51">
        <v>0</v>
      </c>
      <c r="Y105" s="51">
        <v>0</v>
      </c>
      <c r="Z105" s="51">
        <v>0</v>
      </c>
      <c r="AA105" s="51">
        <v>0</v>
      </c>
      <c r="AB105" s="51">
        <v>0</v>
      </c>
      <c r="AC105" s="55"/>
      <c r="AD105" s="34"/>
      <c r="AE105" s="34"/>
      <c r="AF105" s="34"/>
    </row>
    <row r="106" spans="1:32" hidden="1" outlineLevel="3" x14ac:dyDescent="0.2">
      <c r="A106" s="34"/>
      <c r="B106" s="34"/>
      <c r="C106" s="48">
        <v>0</v>
      </c>
      <c r="D106" s="49">
        <v>0</v>
      </c>
      <c r="E106" s="49">
        <v>0</v>
      </c>
      <c r="F106" s="49">
        <v>0</v>
      </c>
      <c r="G106" s="49">
        <v>0</v>
      </c>
      <c r="H106" s="56"/>
      <c r="I106" s="51">
        <v>0</v>
      </c>
      <c r="J106" s="51">
        <v>0</v>
      </c>
      <c r="K106" s="51">
        <v>0</v>
      </c>
      <c r="L106" s="51">
        <v>0</v>
      </c>
      <c r="M106" s="51">
        <v>0</v>
      </c>
      <c r="N106" s="51">
        <v>0</v>
      </c>
      <c r="O106" s="51">
        <v>0</v>
      </c>
      <c r="P106" s="51">
        <v>0</v>
      </c>
      <c r="Q106" s="51">
        <v>0</v>
      </c>
      <c r="R106" s="51">
        <v>0</v>
      </c>
      <c r="S106" s="51">
        <v>0</v>
      </c>
      <c r="T106" s="51">
        <v>0</v>
      </c>
      <c r="U106" s="51">
        <v>0</v>
      </c>
      <c r="V106" s="51">
        <v>0</v>
      </c>
      <c r="W106" s="51">
        <v>0</v>
      </c>
      <c r="X106" s="51">
        <v>0</v>
      </c>
      <c r="Y106" s="51">
        <v>0</v>
      </c>
      <c r="Z106" s="51">
        <v>0</v>
      </c>
      <c r="AA106" s="51">
        <v>0</v>
      </c>
      <c r="AB106" s="51">
        <v>0</v>
      </c>
      <c r="AC106" s="55"/>
      <c r="AD106" s="34"/>
      <c r="AE106" s="34"/>
      <c r="AF106" s="34"/>
    </row>
    <row r="107" spans="1:32" hidden="1" outlineLevel="3" x14ac:dyDescent="0.2">
      <c r="A107" s="34"/>
      <c r="B107" s="34"/>
      <c r="C107" s="48">
        <v>0</v>
      </c>
      <c r="D107" s="49">
        <v>0</v>
      </c>
      <c r="E107" s="49">
        <v>0</v>
      </c>
      <c r="F107" s="49">
        <v>0</v>
      </c>
      <c r="G107" s="49">
        <v>0</v>
      </c>
      <c r="H107" s="56"/>
      <c r="I107" s="51">
        <v>0</v>
      </c>
      <c r="J107" s="51">
        <v>0</v>
      </c>
      <c r="K107" s="51">
        <v>0</v>
      </c>
      <c r="L107" s="51">
        <v>0</v>
      </c>
      <c r="M107" s="51">
        <v>0</v>
      </c>
      <c r="N107" s="51">
        <v>0</v>
      </c>
      <c r="O107" s="51">
        <v>0</v>
      </c>
      <c r="P107" s="51">
        <v>0</v>
      </c>
      <c r="Q107" s="51">
        <v>0</v>
      </c>
      <c r="R107" s="51">
        <v>0</v>
      </c>
      <c r="S107" s="51">
        <v>0</v>
      </c>
      <c r="T107" s="51">
        <v>0</v>
      </c>
      <c r="U107" s="51">
        <v>0</v>
      </c>
      <c r="V107" s="51">
        <v>0</v>
      </c>
      <c r="W107" s="51">
        <v>0</v>
      </c>
      <c r="X107" s="51">
        <v>0</v>
      </c>
      <c r="Y107" s="51">
        <v>0</v>
      </c>
      <c r="Z107" s="51">
        <v>0</v>
      </c>
      <c r="AA107" s="51">
        <v>0</v>
      </c>
      <c r="AB107" s="51">
        <v>0</v>
      </c>
      <c r="AC107" s="55"/>
      <c r="AD107" s="34"/>
      <c r="AE107" s="34"/>
      <c r="AF107" s="34"/>
    </row>
    <row r="108" spans="1:32" hidden="1" outlineLevel="3" x14ac:dyDescent="0.2">
      <c r="A108" s="34"/>
      <c r="B108" s="34"/>
      <c r="C108" s="48">
        <v>0</v>
      </c>
      <c r="D108" s="49">
        <v>0</v>
      </c>
      <c r="E108" s="49">
        <v>0</v>
      </c>
      <c r="F108" s="49">
        <v>0</v>
      </c>
      <c r="G108" s="49">
        <v>0</v>
      </c>
      <c r="H108" s="56"/>
      <c r="I108" s="51">
        <v>0</v>
      </c>
      <c r="J108" s="51">
        <v>0</v>
      </c>
      <c r="K108" s="51">
        <v>0</v>
      </c>
      <c r="L108" s="51">
        <v>0</v>
      </c>
      <c r="M108" s="51">
        <v>0</v>
      </c>
      <c r="N108" s="51">
        <v>0</v>
      </c>
      <c r="O108" s="51">
        <v>0</v>
      </c>
      <c r="P108" s="51">
        <v>0</v>
      </c>
      <c r="Q108" s="51">
        <v>0</v>
      </c>
      <c r="R108" s="51">
        <v>0</v>
      </c>
      <c r="S108" s="51">
        <v>0</v>
      </c>
      <c r="T108" s="51">
        <v>0</v>
      </c>
      <c r="U108" s="51">
        <v>0</v>
      </c>
      <c r="V108" s="51">
        <v>0</v>
      </c>
      <c r="W108" s="51">
        <v>0</v>
      </c>
      <c r="X108" s="51">
        <v>0</v>
      </c>
      <c r="Y108" s="51">
        <v>0</v>
      </c>
      <c r="Z108" s="51">
        <v>0</v>
      </c>
      <c r="AA108" s="51">
        <v>0</v>
      </c>
      <c r="AB108" s="51">
        <v>0</v>
      </c>
      <c r="AC108" s="55"/>
      <c r="AD108" s="34"/>
      <c r="AE108" s="34"/>
      <c r="AF108" s="34"/>
    </row>
    <row r="109" spans="1:32" hidden="1" outlineLevel="3" x14ac:dyDescent="0.2">
      <c r="A109" s="34"/>
      <c r="B109" s="34"/>
      <c r="C109" s="48">
        <v>0</v>
      </c>
      <c r="D109" s="49">
        <v>0</v>
      </c>
      <c r="E109" s="49">
        <v>0</v>
      </c>
      <c r="F109" s="49">
        <v>0</v>
      </c>
      <c r="G109" s="49">
        <v>0</v>
      </c>
      <c r="H109" s="56"/>
      <c r="I109" s="51">
        <v>0</v>
      </c>
      <c r="J109" s="51">
        <v>0</v>
      </c>
      <c r="K109" s="51">
        <v>0</v>
      </c>
      <c r="L109" s="51">
        <v>0</v>
      </c>
      <c r="M109" s="51">
        <v>0</v>
      </c>
      <c r="N109" s="51">
        <v>0</v>
      </c>
      <c r="O109" s="51">
        <v>0</v>
      </c>
      <c r="P109" s="51">
        <v>0</v>
      </c>
      <c r="Q109" s="51">
        <v>0</v>
      </c>
      <c r="R109" s="51">
        <v>0</v>
      </c>
      <c r="S109" s="51">
        <v>0</v>
      </c>
      <c r="T109" s="51">
        <v>0</v>
      </c>
      <c r="U109" s="51">
        <v>0</v>
      </c>
      <c r="V109" s="51">
        <v>0</v>
      </c>
      <c r="W109" s="51">
        <v>0</v>
      </c>
      <c r="X109" s="51">
        <v>0</v>
      </c>
      <c r="Y109" s="51">
        <v>0</v>
      </c>
      <c r="Z109" s="51">
        <v>0</v>
      </c>
      <c r="AA109" s="51">
        <v>0</v>
      </c>
      <c r="AB109" s="51">
        <v>0</v>
      </c>
      <c r="AC109" s="55"/>
      <c r="AD109" s="34"/>
      <c r="AE109" s="34"/>
      <c r="AF109" s="34"/>
    </row>
    <row r="110" spans="1:32" hidden="1" outlineLevel="3" x14ac:dyDescent="0.2">
      <c r="A110" s="34"/>
      <c r="B110" s="34"/>
      <c r="C110" s="48">
        <v>0</v>
      </c>
      <c r="D110" s="49">
        <v>0</v>
      </c>
      <c r="E110" s="49">
        <v>0</v>
      </c>
      <c r="F110" s="49">
        <v>0</v>
      </c>
      <c r="G110" s="49">
        <v>0</v>
      </c>
      <c r="H110" s="56"/>
      <c r="I110" s="51">
        <v>0</v>
      </c>
      <c r="J110" s="51">
        <v>0</v>
      </c>
      <c r="K110" s="51">
        <v>0</v>
      </c>
      <c r="L110" s="51">
        <v>0</v>
      </c>
      <c r="M110" s="51">
        <v>0</v>
      </c>
      <c r="N110" s="51">
        <v>0</v>
      </c>
      <c r="O110" s="51">
        <v>0</v>
      </c>
      <c r="P110" s="51">
        <v>0</v>
      </c>
      <c r="Q110" s="51">
        <v>0</v>
      </c>
      <c r="R110" s="51">
        <v>0</v>
      </c>
      <c r="S110" s="51">
        <v>0</v>
      </c>
      <c r="T110" s="51">
        <v>0</v>
      </c>
      <c r="U110" s="51">
        <v>0</v>
      </c>
      <c r="V110" s="51">
        <v>0</v>
      </c>
      <c r="W110" s="51">
        <v>0</v>
      </c>
      <c r="X110" s="51">
        <v>0</v>
      </c>
      <c r="Y110" s="51">
        <v>0</v>
      </c>
      <c r="Z110" s="51">
        <v>0</v>
      </c>
      <c r="AA110" s="51">
        <v>0</v>
      </c>
      <c r="AB110" s="51">
        <v>0</v>
      </c>
      <c r="AC110" s="55"/>
      <c r="AD110" s="34"/>
      <c r="AE110" s="34"/>
      <c r="AF110" s="34"/>
    </row>
    <row r="111" spans="1:32" hidden="1" outlineLevel="3" x14ac:dyDescent="0.2">
      <c r="A111" s="34"/>
      <c r="B111" s="34"/>
      <c r="C111" s="48">
        <v>0</v>
      </c>
      <c r="D111" s="49">
        <v>0</v>
      </c>
      <c r="E111" s="49">
        <v>0</v>
      </c>
      <c r="F111" s="49">
        <v>0</v>
      </c>
      <c r="G111" s="49">
        <v>0</v>
      </c>
      <c r="H111" s="56"/>
      <c r="I111" s="51">
        <v>0</v>
      </c>
      <c r="J111" s="51">
        <v>0</v>
      </c>
      <c r="K111" s="51">
        <v>0</v>
      </c>
      <c r="L111" s="51">
        <v>0</v>
      </c>
      <c r="M111" s="51">
        <v>0</v>
      </c>
      <c r="N111" s="51">
        <v>0</v>
      </c>
      <c r="O111" s="51">
        <v>0</v>
      </c>
      <c r="P111" s="51">
        <v>0</v>
      </c>
      <c r="Q111" s="51">
        <v>0</v>
      </c>
      <c r="R111" s="51">
        <v>0</v>
      </c>
      <c r="S111" s="51">
        <v>0</v>
      </c>
      <c r="T111" s="51">
        <v>0</v>
      </c>
      <c r="U111" s="51">
        <v>0</v>
      </c>
      <c r="V111" s="51">
        <v>0</v>
      </c>
      <c r="W111" s="51">
        <v>0</v>
      </c>
      <c r="X111" s="51">
        <v>0</v>
      </c>
      <c r="Y111" s="51">
        <v>0</v>
      </c>
      <c r="Z111" s="51">
        <v>0</v>
      </c>
      <c r="AA111" s="51">
        <v>0</v>
      </c>
      <c r="AB111" s="51">
        <v>0</v>
      </c>
      <c r="AC111" s="55"/>
      <c r="AD111" s="34"/>
      <c r="AE111" s="34"/>
      <c r="AF111" s="34"/>
    </row>
    <row r="112" spans="1:32" hidden="1" outlineLevel="3" x14ac:dyDescent="0.2">
      <c r="A112" s="34"/>
      <c r="B112" s="34"/>
      <c r="C112" s="48">
        <v>0</v>
      </c>
      <c r="D112" s="49">
        <v>0</v>
      </c>
      <c r="E112" s="49">
        <v>0</v>
      </c>
      <c r="F112" s="49">
        <v>0</v>
      </c>
      <c r="G112" s="49">
        <v>0</v>
      </c>
      <c r="H112" s="56"/>
      <c r="I112" s="51">
        <v>0</v>
      </c>
      <c r="J112" s="51">
        <v>0</v>
      </c>
      <c r="K112" s="51">
        <v>0</v>
      </c>
      <c r="L112" s="51">
        <v>0</v>
      </c>
      <c r="M112" s="51">
        <v>0</v>
      </c>
      <c r="N112" s="51">
        <v>0</v>
      </c>
      <c r="O112" s="51">
        <v>0</v>
      </c>
      <c r="P112" s="51">
        <v>0</v>
      </c>
      <c r="Q112" s="51">
        <v>0</v>
      </c>
      <c r="R112" s="51">
        <v>0</v>
      </c>
      <c r="S112" s="51">
        <v>0</v>
      </c>
      <c r="T112" s="51">
        <v>0</v>
      </c>
      <c r="U112" s="51">
        <v>0</v>
      </c>
      <c r="V112" s="51">
        <v>0</v>
      </c>
      <c r="W112" s="51">
        <v>0</v>
      </c>
      <c r="X112" s="51">
        <v>0</v>
      </c>
      <c r="Y112" s="51">
        <v>0</v>
      </c>
      <c r="Z112" s="51">
        <v>0</v>
      </c>
      <c r="AA112" s="51">
        <v>0</v>
      </c>
      <c r="AB112" s="51">
        <v>0</v>
      </c>
      <c r="AC112" s="55"/>
      <c r="AD112" s="34"/>
      <c r="AE112" s="34"/>
      <c r="AF112" s="34"/>
    </row>
    <row r="113" spans="1:32" hidden="1" outlineLevel="3" x14ac:dyDescent="0.2">
      <c r="A113" s="34"/>
      <c r="B113" s="34"/>
      <c r="C113" s="48">
        <v>0</v>
      </c>
      <c r="D113" s="49">
        <v>0</v>
      </c>
      <c r="E113" s="49">
        <v>0</v>
      </c>
      <c r="F113" s="49">
        <v>0</v>
      </c>
      <c r="G113" s="49">
        <v>0</v>
      </c>
      <c r="H113" s="56"/>
      <c r="I113" s="51">
        <v>0</v>
      </c>
      <c r="J113" s="51">
        <v>0</v>
      </c>
      <c r="K113" s="51">
        <v>0</v>
      </c>
      <c r="L113" s="51">
        <v>0</v>
      </c>
      <c r="M113" s="51">
        <v>0</v>
      </c>
      <c r="N113" s="51">
        <v>0</v>
      </c>
      <c r="O113" s="51">
        <v>0</v>
      </c>
      <c r="P113" s="51">
        <v>0</v>
      </c>
      <c r="Q113" s="51">
        <v>0</v>
      </c>
      <c r="R113" s="51">
        <v>0</v>
      </c>
      <c r="S113" s="51">
        <v>0</v>
      </c>
      <c r="T113" s="51">
        <v>0</v>
      </c>
      <c r="U113" s="51">
        <v>0</v>
      </c>
      <c r="V113" s="51">
        <v>0</v>
      </c>
      <c r="W113" s="51">
        <v>0</v>
      </c>
      <c r="X113" s="51">
        <v>0</v>
      </c>
      <c r="Y113" s="51">
        <v>0</v>
      </c>
      <c r="Z113" s="51">
        <v>0</v>
      </c>
      <c r="AA113" s="51">
        <v>0</v>
      </c>
      <c r="AB113" s="51">
        <v>0</v>
      </c>
      <c r="AC113" s="55"/>
      <c r="AD113" s="34"/>
      <c r="AE113" s="34"/>
      <c r="AF113" s="34"/>
    </row>
    <row r="114" spans="1:32" hidden="1" outlineLevel="3" x14ac:dyDescent="0.2">
      <c r="A114" s="34"/>
      <c r="B114" s="34"/>
      <c r="C114" s="48">
        <v>0</v>
      </c>
      <c r="D114" s="49">
        <v>0</v>
      </c>
      <c r="E114" s="49">
        <v>0</v>
      </c>
      <c r="F114" s="49">
        <v>0</v>
      </c>
      <c r="G114" s="49">
        <v>0</v>
      </c>
      <c r="H114" s="56"/>
      <c r="I114" s="51">
        <v>0</v>
      </c>
      <c r="J114" s="51">
        <v>0</v>
      </c>
      <c r="K114" s="51">
        <v>0</v>
      </c>
      <c r="L114" s="51">
        <v>0</v>
      </c>
      <c r="M114" s="51">
        <v>0</v>
      </c>
      <c r="N114" s="51">
        <v>0</v>
      </c>
      <c r="O114" s="51">
        <v>0</v>
      </c>
      <c r="P114" s="51">
        <v>0</v>
      </c>
      <c r="Q114" s="51">
        <v>0</v>
      </c>
      <c r="R114" s="51">
        <v>0</v>
      </c>
      <c r="S114" s="51">
        <v>0</v>
      </c>
      <c r="T114" s="51">
        <v>0</v>
      </c>
      <c r="U114" s="51">
        <v>0</v>
      </c>
      <c r="V114" s="51">
        <v>0</v>
      </c>
      <c r="W114" s="51">
        <v>0</v>
      </c>
      <c r="X114" s="51">
        <v>0</v>
      </c>
      <c r="Y114" s="51">
        <v>0</v>
      </c>
      <c r="Z114" s="51">
        <v>0</v>
      </c>
      <c r="AA114" s="51">
        <v>0</v>
      </c>
      <c r="AB114" s="51">
        <v>0</v>
      </c>
      <c r="AC114" s="55"/>
      <c r="AD114" s="34"/>
      <c r="AE114" s="34"/>
      <c r="AF114" s="34"/>
    </row>
    <row r="115" spans="1:32" hidden="1" outlineLevel="3" x14ac:dyDescent="0.2">
      <c r="A115" s="34"/>
      <c r="B115" s="34"/>
      <c r="C115" s="48">
        <v>0</v>
      </c>
      <c r="D115" s="49">
        <v>0</v>
      </c>
      <c r="E115" s="49">
        <v>0</v>
      </c>
      <c r="F115" s="49">
        <v>0</v>
      </c>
      <c r="G115" s="49">
        <v>0</v>
      </c>
      <c r="H115" s="56"/>
      <c r="I115" s="51">
        <v>0</v>
      </c>
      <c r="J115" s="51">
        <v>0</v>
      </c>
      <c r="K115" s="51">
        <v>0</v>
      </c>
      <c r="L115" s="51">
        <v>0</v>
      </c>
      <c r="M115" s="51">
        <v>0</v>
      </c>
      <c r="N115" s="51">
        <v>0</v>
      </c>
      <c r="O115" s="51">
        <v>0</v>
      </c>
      <c r="P115" s="51">
        <v>0</v>
      </c>
      <c r="Q115" s="51">
        <v>0</v>
      </c>
      <c r="R115" s="51">
        <v>0</v>
      </c>
      <c r="S115" s="51">
        <v>0</v>
      </c>
      <c r="T115" s="51">
        <v>0</v>
      </c>
      <c r="U115" s="51">
        <v>0</v>
      </c>
      <c r="V115" s="51">
        <v>0</v>
      </c>
      <c r="W115" s="51">
        <v>0</v>
      </c>
      <c r="X115" s="51">
        <v>0</v>
      </c>
      <c r="Y115" s="51">
        <v>0</v>
      </c>
      <c r="Z115" s="51">
        <v>0</v>
      </c>
      <c r="AA115" s="51">
        <v>0</v>
      </c>
      <c r="AB115" s="51">
        <v>0</v>
      </c>
      <c r="AC115" s="55"/>
      <c r="AD115" s="34"/>
      <c r="AE115" s="34"/>
      <c r="AF115" s="34"/>
    </row>
    <row r="116" spans="1:32" hidden="1" outlineLevel="3" x14ac:dyDescent="0.2">
      <c r="A116" s="34"/>
      <c r="B116" s="34"/>
      <c r="C116" s="48">
        <v>0</v>
      </c>
      <c r="D116" s="49">
        <v>0</v>
      </c>
      <c r="E116" s="49">
        <v>0</v>
      </c>
      <c r="F116" s="49">
        <v>0</v>
      </c>
      <c r="G116" s="49">
        <v>0</v>
      </c>
      <c r="H116" s="56"/>
      <c r="I116" s="51">
        <v>0</v>
      </c>
      <c r="J116" s="51">
        <v>0</v>
      </c>
      <c r="K116" s="51">
        <v>0</v>
      </c>
      <c r="L116" s="51">
        <v>0</v>
      </c>
      <c r="M116" s="51">
        <v>0</v>
      </c>
      <c r="N116" s="51">
        <v>0</v>
      </c>
      <c r="O116" s="51">
        <v>0</v>
      </c>
      <c r="P116" s="51">
        <v>0</v>
      </c>
      <c r="Q116" s="51">
        <v>0</v>
      </c>
      <c r="R116" s="51">
        <v>0</v>
      </c>
      <c r="S116" s="51">
        <v>0</v>
      </c>
      <c r="T116" s="51">
        <v>0</v>
      </c>
      <c r="U116" s="51">
        <v>0</v>
      </c>
      <c r="V116" s="51">
        <v>0</v>
      </c>
      <c r="W116" s="51">
        <v>0</v>
      </c>
      <c r="X116" s="51">
        <v>0</v>
      </c>
      <c r="Y116" s="51">
        <v>0</v>
      </c>
      <c r="Z116" s="51">
        <v>0</v>
      </c>
      <c r="AA116" s="51">
        <v>0</v>
      </c>
      <c r="AB116" s="51">
        <v>0</v>
      </c>
      <c r="AC116" s="55"/>
      <c r="AD116" s="34"/>
      <c r="AE116" s="34"/>
      <c r="AF116" s="34"/>
    </row>
    <row r="117" spans="1:32" hidden="1" outlineLevel="3" x14ac:dyDescent="0.2">
      <c r="A117" s="34"/>
      <c r="B117" s="34"/>
      <c r="C117" s="48">
        <v>0</v>
      </c>
      <c r="D117" s="49">
        <v>0</v>
      </c>
      <c r="E117" s="49">
        <v>0</v>
      </c>
      <c r="F117" s="49">
        <v>0</v>
      </c>
      <c r="G117" s="49">
        <v>0</v>
      </c>
      <c r="H117" s="56"/>
      <c r="I117" s="51">
        <v>0</v>
      </c>
      <c r="J117" s="51">
        <v>0</v>
      </c>
      <c r="K117" s="51">
        <v>0</v>
      </c>
      <c r="L117" s="51">
        <v>0</v>
      </c>
      <c r="M117" s="51">
        <v>0</v>
      </c>
      <c r="N117" s="51">
        <v>0</v>
      </c>
      <c r="O117" s="51">
        <v>0</v>
      </c>
      <c r="P117" s="51">
        <v>0</v>
      </c>
      <c r="Q117" s="51">
        <v>0</v>
      </c>
      <c r="R117" s="51">
        <v>0</v>
      </c>
      <c r="S117" s="51">
        <v>0</v>
      </c>
      <c r="T117" s="51">
        <v>0</v>
      </c>
      <c r="U117" s="51">
        <v>0</v>
      </c>
      <c r="V117" s="51">
        <v>0</v>
      </c>
      <c r="W117" s="51">
        <v>0</v>
      </c>
      <c r="X117" s="51">
        <v>0</v>
      </c>
      <c r="Y117" s="51">
        <v>0</v>
      </c>
      <c r="Z117" s="51">
        <v>0</v>
      </c>
      <c r="AA117" s="51">
        <v>0</v>
      </c>
      <c r="AB117" s="51">
        <v>0</v>
      </c>
      <c r="AC117" s="55"/>
      <c r="AD117" s="34"/>
      <c r="AE117" s="34"/>
      <c r="AF117" s="34"/>
    </row>
    <row r="118" spans="1:32" hidden="1" outlineLevel="3" x14ac:dyDescent="0.2">
      <c r="A118" s="34"/>
      <c r="B118" s="34"/>
      <c r="C118" s="48">
        <v>0</v>
      </c>
      <c r="D118" s="49">
        <v>0</v>
      </c>
      <c r="E118" s="49">
        <v>0</v>
      </c>
      <c r="F118" s="49">
        <v>0</v>
      </c>
      <c r="G118" s="49">
        <v>0</v>
      </c>
      <c r="H118" s="56"/>
      <c r="I118" s="51">
        <v>0</v>
      </c>
      <c r="J118" s="51">
        <v>0</v>
      </c>
      <c r="K118" s="51">
        <v>0</v>
      </c>
      <c r="L118" s="51">
        <v>0</v>
      </c>
      <c r="M118" s="51">
        <v>0</v>
      </c>
      <c r="N118" s="51">
        <v>0</v>
      </c>
      <c r="O118" s="51">
        <v>0</v>
      </c>
      <c r="P118" s="51">
        <v>0</v>
      </c>
      <c r="Q118" s="51">
        <v>0</v>
      </c>
      <c r="R118" s="51">
        <v>0</v>
      </c>
      <c r="S118" s="51">
        <v>0</v>
      </c>
      <c r="T118" s="51">
        <v>0</v>
      </c>
      <c r="U118" s="51">
        <v>0</v>
      </c>
      <c r="V118" s="51">
        <v>0</v>
      </c>
      <c r="W118" s="51">
        <v>0</v>
      </c>
      <c r="X118" s="51">
        <v>0</v>
      </c>
      <c r="Y118" s="51">
        <v>0</v>
      </c>
      <c r="Z118" s="51">
        <v>0</v>
      </c>
      <c r="AA118" s="51">
        <v>0</v>
      </c>
      <c r="AB118" s="51">
        <v>0</v>
      </c>
      <c r="AC118" s="55"/>
      <c r="AD118" s="34"/>
      <c r="AE118" s="34"/>
      <c r="AF118" s="34"/>
    </row>
    <row r="119" spans="1:32" hidden="1" outlineLevel="3" x14ac:dyDescent="0.2">
      <c r="A119" s="34"/>
      <c r="B119" s="34"/>
      <c r="C119" s="48">
        <v>0</v>
      </c>
      <c r="D119" s="49">
        <v>0</v>
      </c>
      <c r="E119" s="49">
        <v>0</v>
      </c>
      <c r="F119" s="49">
        <v>0</v>
      </c>
      <c r="G119" s="49">
        <v>0</v>
      </c>
      <c r="H119" s="56"/>
      <c r="I119" s="51">
        <v>0</v>
      </c>
      <c r="J119" s="51">
        <v>0</v>
      </c>
      <c r="K119" s="51">
        <v>0</v>
      </c>
      <c r="L119" s="51">
        <v>0</v>
      </c>
      <c r="M119" s="51">
        <v>0</v>
      </c>
      <c r="N119" s="51">
        <v>0</v>
      </c>
      <c r="O119" s="51">
        <v>0</v>
      </c>
      <c r="P119" s="51">
        <v>0</v>
      </c>
      <c r="Q119" s="51">
        <v>0</v>
      </c>
      <c r="R119" s="51">
        <v>0</v>
      </c>
      <c r="S119" s="51">
        <v>0</v>
      </c>
      <c r="T119" s="51">
        <v>0</v>
      </c>
      <c r="U119" s="51">
        <v>0</v>
      </c>
      <c r="V119" s="51">
        <v>0</v>
      </c>
      <c r="W119" s="51">
        <v>0</v>
      </c>
      <c r="X119" s="51">
        <v>0</v>
      </c>
      <c r="Y119" s="51">
        <v>0</v>
      </c>
      <c r="Z119" s="51">
        <v>0</v>
      </c>
      <c r="AA119" s="51">
        <v>0</v>
      </c>
      <c r="AB119" s="51">
        <v>0</v>
      </c>
      <c r="AC119" s="55"/>
      <c r="AD119" s="34"/>
      <c r="AE119" s="34"/>
      <c r="AF119" s="34"/>
    </row>
    <row r="120" spans="1:32" hidden="1" outlineLevel="3" x14ac:dyDescent="0.2">
      <c r="A120" s="34"/>
      <c r="B120" s="34"/>
      <c r="C120" s="48">
        <v>0</v>
      </c>
      <c r="D120" s="49">
        <v>0</v>
      </c>
      <c r="E120" s="49">
        <v>0</v>
      </c>
      <c r="F120" s="49">
        <v>0</v>
      </c>
      <c r="G120" s="49">
        <v>0</v>
      </c>
      <c r="H120" s="56"/>
      <c r="I120" s="51">
        <v>0</v>
      </c>
      <c r="J120" s="51">
        <v>0</v>
      </c>
      <c r="K120" s="51">
        <v>0</v>
      </c>
      <c r="L120" s="51">
        <v>0</v>
      </c>
      <c r="M120" s="51">
        <v>0</v>
      </c>
      <c r="N120" s="51">
        <v>0</v>
      </c>
      <c r="O120" s="51">
        <v>0</v>
      </c>
      <c r="P120" s="51">
        <v>0</v>
      </c>
      <c r="Q120" s="51">
        <v>0</v>
      </c>
      <c r="R120" s="51">
        <v>0</v>
      </c>
      <c r="S120" s="51">
        <v>0</v>
      </c>
      <c r="T120" s="51">
        <v>0</v>
      </c>
      <c r="U120" s="51">
        <v>0</v>
      </c>
      <c r="V120" s="51">
        <v>0</v>
      </c>
      <c r="W120" s="51">
        <v>0</v>
      </c>
      <c r="X120" s="51">
        <v>0</v>
      </c>
      <c r="Y120" s="51">
        <v>0</v>
      </c>
      <c r="Z120" s="51">
        <v>0</v>
      </c>
      <c r="AA120" s="51">
        <v>0</v>
      </c>
      <c r="AB120" s="51">
        <v>0</v>
      </c>
      <c r="AC120" s="55"/>
      <c r="AD120" s="34"/>
      <c r="AE120" s="34"/>
      <c r="AF120" s="34"/>
    </row>
    <row r="121" spans="1:32" hidden="1" outlineLevel="3" x14ac:dyDescent="0.2">
      <c r="A121" s="34"/>
      <c r="B121" s="34"/>
      <c r="C121" s="48">
        <v>0</v>
      </c>
      <c r="D121" s="49">
        <v>0</v>
      </c>
      <c r="E121" s="49">
        <v>0</v>
      </c>
      <c r="F121" s="49">
        <v>0</v>
      </c>
      <c r="G121" s="49">
        <v>0</v>
      </c>
      <c r="H121" s="56"/>
      <c r="I121" s="51">
        <v>0</v>
      </c>
      <c r="J121" s="51">
        <v>0</v>
      </c>
      <c r="K121" s="51">
        <v>0</v>
      </c>
      <c r="L121" s="51">
        <v>0</v>
      </c>
      <c r="M121" s="51">
        <v>0</v>
      </c>
      <c r="N121" s="51">
        <v>0</v>
      </c>
      <c r="O121" s="51">
        <v>0</v>
      </c>
      <c r="P121" s="51">
        <v>0</v>
      </c>
      <c r="Q121" s="51">
        <v>0</v>
      </c>
      <c r="R121" s="51">
        <v>0</v>
      </c>
      <c r="S121" s="51">
        <v>0</v>
      </c>
      <c r="T121" s="51">
        <v>0</v>
      </c>
      <c r="U121" s="51">
        <v>0</v>
      </c>
      <c r="V121" s="51">
        <v>0</v>
      </c>
      <c r="W121" s="51">
        <v>0</v>
      </c>
      <c r="X121" s="51">
        <v>0</v>
      </c>
      <c r="Y121" s="51">
        <v>0</v>
      </c>
      <c r="Z121" s="51">
        <v>0</v>
      </c>
      <c r="AA121" s="51">
        <v>0</v>
      </c>
      <c r="AB121" s="51">
        <v>0</v>
      </c>
      <c r="AC121" s="55"/>
      <c r="AD121" s="34"/>
      <c r="AE121" s="34"/>
      <c r="AF121" s="34"/>
    </row>
    <row r="122" spans="1:32" hidden="1" outlineLevel="3" x14ac:dyDescent="0.2">
      <c r="A122" s="34"/>
      <c r="B122" s="34"/>
      <c r="C122" s="48">
        <v>0</v>
      </c>
      <c r="D122" s="49">
        <v>0</v>
      </c>
      <c r="E122" s="49">
        <v>0</v>
      </c>
      <c r="F122" s="49">
        <v>0</v>
      </c>
      <c r="G122" s="49">
        <v>0</v>
      </c>
      <c r="H122" s="56"/>
      <c r="I122" s="51">
        <v>0</v>
      </c>
      <c r="J122" s="51">
        <v>0</v>
      </c>
      <c r="K122" s="51">
        <v>0</v>
      </c>
      <c r="L122" s="51">
        <v>0</v>
      </c>
      <c r="M122" s="51">
        <v>0</v>
      </c>
      <c r="N122" s="51">
        <v>0</v>
      </c>
      <c r="O122" s="51">
        <v>0</v>
      </c>
      <c r="P122" s="51">
        <v>0</v>
      </c>
      <c r="Q122" s="51">
        <v>0</v>
      </c>
      <c r="R122" s="51">
        <v>0</v>
      </c>
      <c r="S122" s="51">
        <v>0</v>
      </c>
      <c r="T122" s="51">
        <v>0</v>
      </c>
      <c r="U122" s="51">
        <v>0</v>
      </c>
      <c r="V122" s="51">
        <v>0</v>
      </c>
      <c r="W122" s="51">
        <v>0</v>
      </c>
      <c r="X122" s="51">
        <v>0</v>
      </c>
      <c r="Y122" s="51">
        <v>0</v>
      </c>
      <c r="Z122" s="51">
        <v>0</v>
      </c>
      <c r="AA122" s="51">
        <v>0</v>
      </c>
      <c r="AB122" s="51">
        <v>0</v>
      </c>
      <c r="AC122" s="55"/>
      <c r="AD122" s="34"/>
      <c r="AE122" s="34"/>
      <c r="AF122" s="34"/>
    </row>
    <row r="123" spans="1:32" hidden="1" outlineLevel="3" x14ac:dyDescent="0.2">
      <c r="A123" s="34"/>
      <c r="B123" s="34"/>
      <c r="C123" s="48">
        <v>0</v>
      </c>
      <c r="D123" s="49">
        <v>0</v>
      </c>
      <c r="E123" s="49">
        <v>0</v>
      </c>
      <c r="F123" s="49">
        <v>0</v>
      </c>
      <c r="G123" s="49">
        <v>0</v>
      </c>
      <c r="H123" s="56"/>
      <c r="I123" s="51">
        <v>0</v>
      </c>
      <c r="J123" s="51">
        <v>0</v>
      </c>
      <c r="K123" s="51">
        <v>0</v>
      </c>
      <c r="L123" s="51">
        <v>0</v>
      </c>
      <c r="M123" s="51">
        <v>0</v>
      </c>
      <c r="N123" s="51">
        <v>0</v>
      </c>
      <c r="O123" s="51">
        <v>0</v>
      </c>
      <c r="P123" s="51">
        <v>0</v>
      </c>
      <c r="Q123" s="51">
        <v>0</v>
      </c>
      <c r="R123" s="51">
        <v>0</v>
      </c>
      <c r="S123" s="51">
        <v>0</v>
      </c>
      <c r="T123" s="51">
        <v>0</v>
      </c>
      <c r="U123" s="51">
        <v>0</v>
      </c>
      <c r="V123" s="51">
        <v>0</v>
      </c>
      <c r="W123" s="51">
        <v>0</v>
      </c>
      <c r="X123" s="51">
        <v>0</v>
      </c>
      <c r="Y123" s="51">
        <v>0</v>
      </c>
      <c r="Z123" s="51">
        <v>0</v>
      </c>
      <c r="AA123" s="51">
        <v>0</v>
      </c>
      <c r="AB123" s="51">
        <v>0</v>
      </c>
      <c r="AC123" s="55"/>
      <c r="AD123" s="34"/>
      <c r="AE123" s="34"/>
      <c r="AF123" s="34"/>
    </row>
    <row r="124" spans="1:32" hidden="1" outlineLevel="3" x14ac:dyDescent="0.2">
      <c r="A124" s="34"/>
      <c r="B124" s="34"/>
      <c r="C124" s="48">
        <v>0</v>
      </c>
      <c r="D124" s="49">
        <v>0</v>
      </c>
      <c r="E124" s="49">
        <v>0</v>
      </c>
      <c r="F124" s="49">
        <v>0</v>
      </c>
      <c r="G124" s="49">
        <v>0</v>
      </c>
      <c r="H124" s="56"/>
      <c r="I124" s="51">
        <v>0</v>
      </c>
      <c r="J124" s="51">
        <v>0</v>
      </c>
      <c r="K124" s="51">
        <v>0</v>
      </c>
      <c r="L124" s="51">
        <v>0</v>
      </c>
      <c r="M124" s="51">
        <v>0</v>
      </c>
      <c r="N124" s="51">
        <v>0</v>
      </c>
      <c r="O124" s="51">
        <v>0</v>
      </c>
      <c r="P124" s="51">
        <v>0</v>
      </c>
      <c r="Q124" s="51">
        <v>0</v>
      </c>
      <c r="R124" s="51">
        <v>0</v>
      </c>
      <c r="S124" s="51">
        <v>0</v>
      </c>
      <c r="T124" s="51">
        <v>0</v>
      </c>
      <c r="U124" s="51">
        <v>0</v>
      </c>
      <c r="V124" s="51">
        <v>0</v>
      </c>
      <c r="W124" s="51">
        <v>0</v>
      </c>
      <c r="X124" s="51">
        <v>0</v>
      </c>
      <c r="Y124" s="51">
        <v>0</v>
      </c>
      <c r="Z124" s="51">
        <v>0</v>
      </c>
      <c r="AA124" s="51">
        <v>0</v>
      </c>
      <c r="AB124" s="51">
        <v>0</v>
      </c>
      <c r="AC124" s="55"/>
      <c r="AD124" s="34"/>
      <c r="AE124" s="34"/>
      <c r="AF124" s="34"/>
    </row>
    <row r="125" spans="1:32" hidden="1" outlineLevel="3" x14ac:dyDescent="0.2">
      <c r="A125" s="34"/>
      <c r="B125" s="34"/>
      <c r="C125" s="48">
        <v>0</v>
      </c>
      <c r="D125" s="49">
        <v>0</v>
      </c>
      <c r="E125" s="49">
        <v>0</v>
      </c>
      <c r="F125" s="49">
        <v>0</v>
      </c>
      <c r="G125" s="49">
        <v>0</v>
      </c>
      <c r="H125" s="56"/>
      <c r="I125" s="51">
        <v>0</v>
      </c>
      <c r="J125" s="51">
        <v>0</v>
      </c>
      <c r="K125" s="51">
        <v>0</v>
      </c>
      <c r="L125" s="51">
        <v>0</v>
      </c>
      <c r="M125" s="51">
        <v>0</v>
      </c>
      <c r="N125" s="51">
        <v>0</v>
      </c>
      <c r="O125" s="51">
        <v>0</v>
      </c>
      <c r="P125" s="51">
        <v>0</v>
      </c>
      <c r="Q125" s="51">
        <v>0</v>
      </c>
      <c r="R125" s="51">
        <v>0</v>
      </c>
      <c r="S125" s="51">
        <v>0</v>
      </c>
      <c r="T125" s="51">
        <v>0</v>
      </c>
      <c r="U125" s="51">
        <v>0</v>
      </c>
      <c r="V125" s="51">
        <v>0</v>
      </c>
      <c r="W125" s="51">
        <v>0</v>
      </c>
      <c r="X125" s="51">
        <v>0</v>
      </c>
      <c r="Y125" s="51">
        <v>0</v>
      </c>
      <c r="Z125" s="51">
        <v>0</v>
      </c>
      <c r="AA125" s="51">
        <v>0</v>
      </c>
      <c r="AB125" s="51">
        <v>0</v>
      </c>
      <c r="AC125" s="55"/>
      <c r="AD125" s="34"/>
      <c r="AE125" s="34"/>
      <c r="AF125" s="34"/>
    </row>
    <row r="126" spans="1:32" hidden="1" outlineLevel="3" x14ac:dyDescent="0.2">
      <c r="A126" s="34"/>
      <c r="B126" s="34"/>
      <c r="C126" s="48">
        <v>0</v>
      </c>
      <c r="D126" s="49">
        <v>0</v>
      </c>
      <c r="E126" s="49">
        <v>0</v>
      </c>
      <c r="F126" s="49">
        <v>0</v>
      </c>
      <c r="G126" s="49">
        <v>0</v>
      </c>
      <c r="H126" s="56"/>
      <c r="I126" s="51">
        <v>0</v>
      </c>
      <c r="J126" s="51">
        <v>0</v>
      </c>
      <c r="K126" s="51">
        <v>0</v>
      </c>
      <c r="L126" s="51">
        <v>0</v>
      </c>
      <c r="M126" s="51">
        <v>0</v>
      </c>
      <c r="N126" s="51">
        <v>0</v>
      </c>
      <c r="O126" s="51">
        <v>0</v>
      </c>
      <c r="P126" s="51">
        <v>0</v>
      </c>
      <c r="Q126" s="51">
        <v>0</v>
      </c>
      <c r="R126" s="51">
        <v>0</v>
      </c>
      <c r="S126" s="51">
        <v>0</v>
      </c>
      <c r="T126" s="51">
        <v>0</v>
      </c>
      <c r="U126" s="51">
        <v>0</v>
      </c>
      <c r="V126" s="51">
        <v>0</v>
      </c>
      <c r="W126" s="51">
        <v>0</v>
      </c>
      <c r="X126" s="51">
        <v>0</v>
      </c>
      <c r="Y126" s="51">
        <v>0</v>
      </c>
      <c r="Z126" s="51">
        <v>0</v>
      </c>
      <c r="AA126" s="51">
        <v>0</v>
      </c>
      <c r="AB126" s="51">
        <v>0</v>
      </c>
      <c r="AC126" s="55"/>
      <c r="AD126" s="34"/>
      <c r="AE126" s="34"/>
      <c r="AF126" s="34"/>
    </row>
    <row r="127" spans="1:32" hidden="1" outlineLevel="3" x14ac:dyDescent="0.2">
      <c r="A127" s="34"/>
      <c r="B127" s="34"/>
      <c r="C127" s="48">
        <v>0</v>
      </c>
      <c r="D127" s="49">
        <v>0</v>
      </c>
      <c r="E127" s="49">
        <v>0</v>
      </c>
      <c r="F127" s="49">
        <v>0</v>
      </c>
      <c r="G127" s="49">
        <v>0</v>
      </c>
      <c r="H127" s="56"/>
      <c r="I127" s="51">
        <v>0</v>
      </c>
      <c r="J127" s="51">
        <v>0</v>
      </c>
      <c r="K127" s="51">
        <v>0</v>
      </c>
      <c r="L127" s="51">
        <v>0</v>
      </c>
      <c r="M127" s="51">
        <v>0</v>
      </c>
      <c r="N127" s="51">
        <v>0</v>
      </c>
      <c r="O127" s="51">
        <v>0</v>
      </c>
      <c r="P127" s="51">
        <v>0</v>
      </c>
      <c r="Q127" s="51">
        <v>0</v>
      </c>
      <c r="R127" s="51">
        <v>0</v>
      </c>
      <c r="S127" s="51">
        <v>0</v>
      </c>
      <c r="T127" s="51">
        <v>0</v>
      </c>
      <c r="U127" s="51">
        <v>0</v>
      </c>
      <c r="V127" s="51">
        <v>0</v>
      </c>
      <c r="W127" s="51">
        <v>0</v>
      </c>
      <c r="X127" s="51">
        <v>0</v>
      </c>
      <c r="Y127" s="51">
        <v>0</v>
      </c>
      <c r="Z127" s="51">
        <v>0</v>
      </c>
      <c r="AA127" s="51">
        <v>0</v>
      </c>
      <c r="AB127" s="51">
        <v>0</v>
      </c>
      <c r="AC127" s="55"/>
      <c r="AD127" s="34"/>
      <c r="AE127" s="34"/>
      <c r="AF127" s="34"/>
    </row>
    <row r="128" spans="1:32" hidden="1" outlineLevel="3" x14ac:dyDescent="0.2">
      <c r="A128" s="34"/>
      <c r="B128" s="34"/>
      <c r="C128" s="48">
        <v>0</v>
      </c>
      <c r="D128" s="49">
        <v>0</v>
      </c>
      <c r="E128" s="49">
        <v>0</v>
      </c>
      <c r="F128" s="49">
        <v>0</v>
      </c>
      <c r="G128" s="49">
        <v>0</v>
      </c>
      <c r="H128" s="56"/>
      <c r="I128" s="51">
        <v>0</v>
      </c>
      <c r="J128" s="51">
        <v>0</v>
      </c>
      <c r="K128" s="51">
        <v>0</v>
      </c>
      <c r="L128" s="51">
        <v>0</v>
      </c>
      <c r="M128" s="51">
        <v>0</v>
      </c>
      <c r="N128" s="51">
        <v>0</v>
      </c>
      <c r="O128" s="51">
        <v>0</v>
      </c>
      <c r="P128" s="51">
        <v>0</v>
      </c>
      <c r="Q128" s="51">
        <v>0</v>
      </c>
      <c r="R128" s="51">
        <v>0</v>
      </c>
      <c r="S128" s="51">
        <v>0</v>
      </c>
      <c r="T128" s="51">
        <v>0</v>
      </c>
      <c r="U128" s="51">
        <v>0</v>
      </c>
      <c r="V128" s="51">
        <v>0</v>
      </c>
      <c r="W128" s="51">
        <v>0</v>
      </c>
      <c r="X128" s="51">
        <v>0</v>
      </c>
      <c r="Y128" s="51">
        <v>0</v>
      </c>
      <c r="Z128" s="51">
        <v>0</v>
      </c>
      <c r="AA128" s="51">
        <v>0</v>
      </c>
      <c r="AB128" s="51">
        <v>0</v>
      </c>
      <c r="AC128" s="55"/>
      <c r="AD128" s="34"/>
      <c r="AE128" s="34"/>
      <c r="AF128" s="34"/>
    </row>
    <row r="129" spans="1:32" hidden="1" outlineLevel="3" x14ac:dyDescent="0.2">
      <c r="A129" s="34"/>
      <c r="B129" s="34"/>
      <c r="C129" s="48">
        <v>0</v>
      </c>
      <c r="D129" s="49">
        <v>0</v>
      </c>
      <c r="E129" s="49">
        <v>0</v>
      </c>
      <c r="F129" s="49">
        <v>0</v>
      </c>
      <c r="G129" s="49">
        <v>0</v>
      </c>
      <c r="H129" s="56"/>
      <c r="I129" s="51">
        <v>0</v>
      </c>
      <c r="J129" s="51">
        <v>0</v>
      </c>
      <c r="K129" s="51">
        <v>0</v>
      </c>
      <c r="L129" s="51">
        <v>0</v>
      </c>
      <c r="M129" s="51">
        <v>0</v>
      </c>
      <c r="N129" s="51">
        <v>0</v>
      </c>
      <c r="O129" s="51">
        <v>0</v>
      </c>
      <c r="P129" s="51">
        <v>0</v>
      </c>
      <c r="Q129" s="51">
        <v>0</v>
      </c>
      <c r="R129" s="51">
        <v>0</v>
      </c>
      <c r="S129" s="51">
        <v>0</v>
      </c>
      <c r="T129" s="51">
        <v>0</v>
      </c>
      <c r="U129" s="51">
        <v>0</v>
      </c>
      <c r="V129" s="51">
        <v>0</v>
      </c>
      <c r="W129" s="51">
        <v>0</v>
      </c>
      <c r="X129" s="51">
        <v>0</v>
      </c>
      <c r="Y129" s="51">
        <v>0</v>
      </c>
      <c r="Z129" s="51">
        <v>0</v>
      </c>
      <c r="AA129" s="51">
        <v>0</v>
      </c>
      <c r="AB129" s="51">
        <v>0</v>
      </c>
      <c r="AC129" s="55"/>
      <c r="AD129" s="34"/>
      <c r="AE129" s="34"/>
      <c r="AF129" s="34"/>
    </row>
    <row r="130" spans="1:32" hidden="1" outlineLevel="3" x14ac:dyDescent="0.2">
      <c r="A130" s="34"/>
      <c r="B130" s="34"/>
      <c r="C130" s="48">
        <v>0</v>
      </c>
      <c r="D130" s="49">
        <v>0</v>
      </c>
      <c r="E130" s="49">
        <v>0</v>
      </c>
      <c r="F130" s="49">
        <v>0</v>
      </c>
      <c r="G130" s="49">
        <v>0</v>
      </c>
      <c r="H130" s="56"/>
      <c r="I130" s="51">
        <v>0</v>
      </c>
      <c r="J130" s="51">
        <v>0</v>
      </c>
      <c r="K130" s="51">
        <v>0</v>
      </c>
      <c r="L130" s="51">
        <v>0</v>
      </c>
      <c r="M130" s="51">
        <v>0</v>
      </c>
      <c r="N130" s="51">
        <v>0</v>
      </c>
      <c r="O130" s="51">
        <v>0</v>
      </c>
      <c r="P130" s="51">
        <v>0</v>
      </c>
      <c r="Q130" s="51">
        <v>0</v>
      </c>
      <c r="R130" s="51">
        <v>0</v>
      </c>
      <c r="S130" s="51">
        <v>0</v>
      </c>
      <c r="T130" s="51">
        <v>0</v>
      </c>
      <c r="U130" s="51">
        <v>0</v>
      </c>
      <c r="V130" s="51">
        <v>0</v>
      </c>
      <c r="W130" s="51">
        <v>0</v>
      </c>
      <c r="X130" s="51">
        <v>0</v>
      </c>
      <c r="Y130" s="51">
        <v>0</v>
      </c>
      <c r="Z130" s="51">
        <v>0</v>
      </c>
      <c r="AA130" s="51">
        <v>0</v>
      </c>
      <c r="AB130" s="51">
        <v>0</v>
      </c>
      <c r="AC130" s="55"/>
      <c r="AD130" s="34"/>
      <c r="AE130" s="34"/>
      <c r="AF130" s="34"/>
    </row>
    <row r="131" spans="1:32" hidden="1" outlineLevel="3" x14ac:dyDescent="0.2">
      <c r="A131" s="34"/>
      <c r="B131" s="34"/>
      <c r="C131" s="48">
        <v>0</v>
      </c>
      <c r="D131" s="49">
        <v>0</v>
      </c>
      <c r="E131" s="49">
        <v>0</v>
      </c>
      <c r="F131" s="49">
        <v>0</v>
      </c>
      <c r="G131" s="49">
        <v>0</v>
      </c>
      <c r="H131" s="56"/>
      <c r="I131" s="51">
        <v>0</v>
      </c>
      <c r="J131" s="51">
        <v>0</v>
      </c>
      <c r="K131" s="51">
        <v>0</v>
      </c>
      <c r="L131" s="51">
        <v>0</v>
      </c>
      <c r="M131" s="51">
        <v>0</v>
      </c>
      <c r="N131" s="51">
        <v>0</v>
      </c>
      <c r="O131" s="51">
        <v>0</v>
      </c>
      <c r="P131" s="51">
        <v>0</v>
      </c>
      <c r="Q131" s="51">
        <v>0</v>
      </c>
      <c r="R131" s="51">
        <v>0</v>
      </c>
      <c r="S131" s="51">
        <v>0</v>
      </c>
      <c r="T131" s="51">
        <v>0</v>
      </c>
      <c r="U131" s="51">
        <v>0</v>
      </c>
      <c r="V131" s="51">
        <v>0</v>
      </c>
      <c r="W131" s="51">
        <v>0</v>
      </c>
      <c r="X131" s="51">
        <v>0</v>
      </c>
      <c r="Y131" s="51">
        <v>0</v>
      </c>
      <c r="Z131" s="51">
        <v>0</v>
      </c>
      <c r="AA131" s="51">
        <v>0</v>
      </c>
      <c r="AB131" s="51">
        <v>0</v>
      </c>
      <c r="AC131" s="55"/>
      <c r="AD131" s="34"/>
      <c r="AE131" s="34"/>
      <c r="AF131" s="34"/>
    </row>
    <row r="132" spans="1:32" hidden="1" outlineLevel="3" x14ac:dyDescent="0.2">
      <c r="A132" s="34"/>
      <c r="B132" s="34"/>
      <c r="C132" s="48">
        <v>0</v>
      </c>
      <c r="D132" s="49">
        <v>0</v>
      </c>
      <c r="E132" s="49">
        <v>0</v>
      </c>
      <c r="F132" s="49">
        <v>0</v>
      </c>
      <c r="G132" s="49">
        <v>0</v>
      </c>
      <c r="H132" s="56"/>
      <c r="I132" s="51">
        <v>0</v>
      </c>
      <c r="J132" s="51">
        <v>0</v>
      </c>
      <c r="K132" s="51">
        <v>0</v>
      </c>
      <c r="L132" s="51">
        <v>0</v>
      </c>
      <c r="M132" s="51">
        <v>0</v>
      </c>
      <c r="N132" s="51">
        <v>0</v>
      </c>
      <c r="O132" s="51">
        <v>0</v>
      </c>
      <c r="P132" s="51">
        <v>0</v>
      </c>
      <c r="Q132" s="51">
        <v>0</v>
      </c>
      <c r="R132" s="51">
        <v>0</v>
      </c>
      <c r="S132" s="51">
        <v>0</v>
      </c>
      <c r="T132" s="51">
        <v>0</v>
      </c>
      <c r="U132" s="51">
        <v>0</v>
      </c>
      <c r="V132" s="51">
        <v>0</v>
      </c>
      <c r="W132" s="51">
        <v>0</v>
      </c>
      <c r="X132" s="51">
        <v>0</v>
      </c>
      <c r="Y132" s="51">
        <v>0</v>
      </c>
      <c r="Z132" s="51">
        <v>0</v>
      </c>
      <c r="AA132" s="51">
        <v>0</v>
      </c>
      <c r="AB132" s="51">
        <v>0</v>
      </c>
      <c r="AC132" s="55"/>
      <c r="AD132" s="34"/>
      <c r="AE132" s="34"/>
      <c r="AF132" s="34"/>
    </row>
    <row r="133" spans="1:32" hidden="1" outlineLevel="3" x14ac:dyDescent="0.2">
      <c r="A133" s="34"/>
      <c r="B133" s="34"/>
      <c r="C133" s="48">
        <v>0</v>
      </c>
      <c r="D133" s="49">
        <v>0</v>
      </c>
      <c r="E133" s="49">
        <v>0</v>
      </c>
      <c r="F133" s="49">
        <v>0</v>
      </c>
      <c r="G133" s="49">
        <v>0</v>
      </c>
      <c r="H133" s="56"/>
      <c r="I133" s="51">
        <v>0</v>
      </c>
      <c r="J133" s="51">
        <v>0</v>
      </c>
      <c r="K133" s="51">
        <v>0</v>
      </c>
      <c r="L133" s="51">
        <v>0</v>
      </c>
      <c r="M133" s="51">
        <v>0</v>
      </c>
      <c r="N133" s="51">
        <v>0</v>
      </c>
      <c r="O133" s="51">
        <v>0</v>
      </c>
      <c r="P133" s="51">
        <v>0</v>
      </c>
      <c r="Q133" s="51">
        <v>0</v>
      </c>
      <c r="R133" s="51">
        <v>0</v>
      </c>
      <c r="S133" s="51">
        <v>0</v>
      </c>
      <c r="T133" s="51">
        <v>0</v>
      </c>
      <c r="U133" s="51">
        <v>0</v>
      </c>
      <c r="V133" s="51">
        <v>0</v>
      </c>
      <c r="W133" s="51">
        <v>0</v>
      </c>
      <c r="X133" s="51">
        <v>0</v>
      </c>
      <c r="Y133" s="51">
        <v>0</v>
      </c>
      <c r="Z133" s="51">
        <v>0</v>
      </c>
      <c r="AA133" s="51">
        <v>0</v>
      </c>
      <c r="AB133" s="51">
        <v>0</v>
      </c>
      <c r="AC133" s="55"/>
      <c r="AD133" s="34"/>
      <c r="AE133" s="34"/>
      <c r="AF133" s="34"/>
    </row>
    <row r="134" spans="1:32" hidden="1" outlineLevel="3" x14ac:dyDescent="0.2">
      <c r="A134" s="34"/>
      <c r="B134" s="34"/>
      <c r="C134" s="48">
        <v>0</v>
      </c>
      <c r="D134" s="49">
        <v>0</v>
      </c>
      <c r="E134" s="49">
        <v>0</v>
      </c>
      <c r="F134" s="49">
        <v>0</v>
      </c>
      <c r="G134" s="49">
        <v>0</v>
      </c>
      <c r="H134" s="56"/>
      <c r="I134" s="51">
        <v>0</v>
      </c>
      <c r="J134" s="51">
        <v>0</v>
      </c>
      <c r="K134" s="51">
        <v>0</v>
      </c>
      <c r="L134" s="51">
        <v>0</v>
      </c>
      <c r="M134" s="51">
        <v>0</v>
      </c>
      <c r="N134" s="51">
        <v>0</v>
      </c>
      <c r="O134" s="51">
        <v>0</v>
      </c>
      <c r="P134" s="51">
        <v>0</v>
      </c>
      <c r="Q134" s="51">
        <v>0</v>
      </c>
      <c r="R134" s="51">
        <v>0</v>
      </c>
      <c r="S134" s="51">
        <v>0</v>
      </c>
      <c r="T134" s="51">
        <v>0</v>
      </c>
      <c r="U134" s="51">
        <v>0</v>
      </c>
      <c r="V134" s="51">
        <v>0</v>
      </c>
      <c r="W134" s="51">
        <v>0</v>
      </c>
      <c r="X134" s="51">
        <v>0</v>
      </c>
      <c r="Y134" s="51">
        <v>0</v>
      </c>
      <c r="Z134" s="51">
        <v>0</v>
      </c>
      <c r="AA134" s="51">
        <v>0</v>
      </c>
      <c r="AB134" s="51">
        <v>0</v>
      </c>
      <c r="AC134" s="55"/>
      <c r="AD134" s="34"/>
      <c r="AE134" s="34"/>
      <c r="AF134" s="34"/>
    </row>
    <row r="135" spans="1:32" hidden="1" outlineLevel="3" x14ac:dyDescent="0.2">
      <c r="A135" s="34"/>
      <c r="B135" s="34"/>
      <c r="C135" s="48">
        <v>0</v>
      </c>
      <c r="D135" s="49">
        <v>0</v>
      </c>
      <c r="E135" s="49">
        <v>0</v>
      </c>
      <c r="F135" s="49">
        <v>0</v>
      </c>
      <c r="G135" s="49">
        <v>0</v>
      </c>
      <c r="H135" s="56"/>
      <c r="I135" s="51">
        <v>0</v>
      </c>
      <c r="J135" s="51">
        <v>0</v>
      </c>
      <c r="K135" s="51">
        <v>0</v>
      </c>
      <c r="L135" s="51">
        <v>0</v>
      </c>
      <c r="M135" s="51">
        <v>0</v>
      </c>
      <c r="N135" s="51">
        <v>0</v>
      </c>
      <c r="O135" s="51">
        <v>0</v>
      </c>
      <c r="P135" s="51">
        <v>0</v>
      </c>
      <c r="Q135" s="51">
        <v>0</v>
      </c>
      <c r="R135" s="51">
        <v>0</v>
      </c>
      <c r="S135" s="51">
        <v>0</v>
      </c>
      <c r="T135" s="51">
        <v>0</v>
      </c>
      <c r="U135" s="51">
        <v>0</v>
      </c>
      <c r="V135" s="51">
        <v>0</v>
      </c>
      <c r="W135" s="51">
        <v>0</v>
      </c>
      <c r="X135" s="51">
        <v>0</v>
      </c>
      <c r="Y135" s="51">
        <v>0</v>
      </c>
      <c r="Z135" s="51">
        <v>0</v>
      </c>
      <c r="AA135" s="51">
        <v>0</v>
      </c>
      <c r="AB135" s="51">
        <v>0</v>
      </c>
      <c r="AC135" s="55"/>
      <c r="AD135" s="34"/>
      <c r="AE135" s="34"/>
      <c r="AF135" s="34"/>
    </row>
    <row r="136" spans="1:32" hidden="1" outlineLevel="3" x14ac:dyDescent="0.2">
      <c r="A136" s="34"/>
      <c r="B136" s="34"/>
      <c r="C136" s="48">
        <v>0</v>
      </c>
      <c r="D136" s="49">
        <v>0</v>
      </c>
      <c r="E136" s="49">
        <v>0</v>
      </c>
      <c r="F136" s="49">
        <v>0</v>
      </c>
      <c r="G136" s="49">
        <v>0</v>
      </c>
      <c r="H136" s="56"/>
      <c r="I136" s="51">
        <v>0</v>
      </c>
      <c r="J136" s="51">
        <v>0</v>
      </c>
      <c r="K136" s="51">
        <v>0</v>
      </c>
      <c r="L136" s="51">
        <v>0</v>
      </c>
      <c r="M136" s="51">
        <v>0</v>
      </c>
      <c r="N136" s="51">
        <v>0</v>
      </c>
      <c r="O136" s="51">
        <v>0</v>
      </c>
      <c r="P136" s="51">
        <v>0</v>
      </c>
      <c r="Q136" s="51">
        <v>0</v>
      </c>
      <c r="R136" s="51">
        <v>0</v>
      </c>
      <c r="S136" s="51">
        <v>0</v>
      </c>
      <c r="T136" s="51">
        <v>0</v>
      </c>
      <c r="U136" s="51">
        <v>0</v>
      </c>
      <c r="V136" s="51">
        <v>0</v>
      </c>
      <c r="W136" s="51">
        <v>0</v>
      </c>
      <c r="X136" s="51">
        <v>0</v>
      </c>
      <c r="Y136" s="51">
        <v>0</v>
      </c>
      <c r="Z136" s="51">
        <v>0</v>
      </c>
      <c r="AA136" s="51">
        <v>0</v>
      </c>
      <c r="AB136" s="51">
        <v>0</v>
      </c>
      <c r="AC136" s="55"/>
      <c r="AD136" s="34"/>
      <c r="AE136" s="34"/>
      <c r="AF136" s="34"/>
    </row>
    <row r="137" spans="1:32" hidden="1" outlineLevel="3" x14ac:dyDescent="0.2">
      <c r="A137" s="34"/>
      <c r="B137" s="34"/>
      <c r="C137" s="48">
        <v>0</v>
      </c>
      <c r="D137" s="49">
        <v>0</v>
      </c>
      <c r="E137" s="49">
        <v>0</v>
      </c>
      <c r="F137" s="49">
        <v>0</v>
      </c>
      <c r="G137" s="49">
        <v>0</v>
      </c>
      <c r="H137" s="56"/>
      <c r="I137" s="51">
        <v>0</v>
      </c>
      <c r="J137" s="51">
        <v>0</v>
      </c>
      <c r="K137" s="51">
        <v>0</v>
      </c>
      <c r="L137" s="51">
        <v>0</v>
      </c>
      <c r="M137" s="51">
        <v>0</v>
      </c>
      <c r="N137" s="51">
        <v>0</v>
      </c>
      <c r="O137" s="51">
        <v>0</v>
      </c>
      <c r="P137" s="51">
        <v>0</v>
      </c>
      <c r="Q137" s="51">
        <v>0</v>
      </c>
      <c r="R137" s="51">
        <v>0</v>
      </c>
      <c r="S137" s="51">
        <v>0</v>
      </c>
      <c r="T137" s="51">
        <v>0</v>
      </c>
      <c r="U137" s="51">
        <v>0</v>
      </c>
      <c r="V137" s="51">
        <v>0</v>
      </c>
      <c r="W137" s="51">
        <v>0</v>
      </c>
      <c r="X137" s="51">
        <v>0</v>
      </c>
      <c r="Y137" s="51">
        <v>0</v>
      </c>
      <c r="Z137" s="51">
        <v>0</v>
      </c>
      <c r="AA137" s="51">
        <v>0</v>
      </c>
      <c r="AB137" s="51">
        <v>0</v>
      </c>
      <c r="AC137" s="55"/>
      <c r="AD137" s="34"/>
      <c r="AE137" s="34"/>
      <c r="AF137" s="34"/>
    </row>
    <row r="138" spans="1:32" hidden="1" outlineLevel="3" x14ac:dyDescent="0.2">
      <c r="A138" s="34"/>
      <c r="B138" s="34"/>
      <c r="C138" s="48">
        <v>0</v>
      </c>
      <c r="D138" s="49">
        <v>0</v>
      </c>
      <c r="E138" s="49">
        <v>0</v>
      </c>
      <c r="F138" s="49">
        <v>0</v>
      </c>
      <c r="G138" s="49">
        <v>0</v>
      </c>
      <c r="H138" s="56"/>
      <c r="I138" s="51">
        <v>0</v>
      </c>
      <c r="J138" s="51">
        <v>0</v>
      </c>
      <c r="K138" s="51">
        <v>0</v>
      </c>
      <c r="L138" s="51">
        <v>0</v>
      </c>
      <c r="M138" s="51">
        <v>0</v>
      </c>
      <c r="N138" s="51">
        <v>0</v>
      </c>
      <c r="O138" s="51">
        <v>0</v>
      </c>
      <c r="P138" s="51">
        <v>0</v>
      </c>
      <c r="Q138" s="51">
        <v>0</v>
      </c>
      <c r="R138" s="51">
        <v>0</v>
      </c>
      <c r="S138" s="51">
        <v>0</v>
      </c>
      <c r="T138" s="51">
        <v>0</v>
      </c>
      <c r="U138" s="51">
        <v>0</v>
      </c>
      <c r="V138" s="51">
        <v>0</v>
      </c>
      <c r="W138" s="51">
        <v>0</v>
      </c>
      <c r="X138" s="51">
        <v>0</v>
      </c>
      <c r="Y138" s="51">
        <v>0</v>
      </c>
      <c r="Z138" s="51">
        <v>0</v>
      </c>
      <c r="AA138" s="51">
        <v>0</v>
      </c>
      <c r="AB138" s="51">
        <v>0</v>
      </c>
      <c r="AC138" s="55"/>
      <c r="AD138" s="34"/>
      <c r="AE138" s="34"/>
      <c r="AF138" s="34"/>
    </row>
    <row r="139" spans="1:32" hidden="1" outlineLevel="3" x14ac:dyDescent="0.2">
      <c r="A139" s="34"/>
      <c r="B139" s="34"/>
      <c r="C139" s="48">
        <v>0</v>
      </c>
      <c r="D139" s="49">
        <v>0</v>
      </c>
      <c r="E139" s="49">
        <v>0</v>
      </c>
      <c r="F139" s="49">
        <v>0</v>
      </c>
      <c r="G139" s="49">
        <v>0</v>
      </c>
      <c r="H139" s="56"/>
      <c r="I139" s="51">
        <v>0</v>
      </c>
      <c r="J139" s="51">
        <v>0</v>
      </c>
      <c r="K139" s="51">
        <v>0</v>
      </c>
      <c r="L139" s="51">
        <v>0</v>
      </c>
      <c r="M139" s="51">
        <v>0</v>
      </c>
      <c r="N139" s="51">
        <v>0</v>
      </c>
      <c r="O139" s="51">
        <v>0</v>
      </c>
      <c r="P139" s="51">
        <v>0</v>
      </c>
      <c r="Q139" s="51">
        <v>0</v>
      </c>
      <c r="R139" s="51">
        <v>0</v>
      </c>
      <c r="S139" s="51">
        <v>0</v>
      </c>
      <c r="T139" s="51">
        <v>0</v>
      </c>
      <c r="U139" s="51">
        <v>0</v>
      </c>
      <c r="V139" s="51">
        <v>0</v>
      </c>
      <c r="W139" s="51">
        <v>0</v>
      </c>
      <c r="X139" s="51">
        <v>0</v>
      </c>
      <c r="Y139" s="51">
        <v>0</v>
      </c>
      <c r="Z139" s="51">
        <v>0</v>
      </c>
      <c r="AA139" s="51">
        <v>0</v>
      </c>
      <c r="AB139" s="51">
        <v>0</v>
      </c>
      <c r="AC139" s="55"/>
      <c r="AD139" s="34"/>
      <c r="AE139" s="34"/>
      <c r="AF139" s="34"/>
    </row>
    <row r="140" spans="1:32" hidden="1" outlineLevel="3" x14ac:dyDescent="0.2">
      <c r="A140" s="34"/>
      <c r="B140" s="34"/>
      <c r="C140" s="48">
        <v>0</v>
      </c>
      <c r="D140" s="49">
        <v>0</v>
      </c>
      <c r="E140" s="49">
        <v>0</v>
      </c>
      <c r="F140" s="49">
        <v>0</v>
      </c>
      <c r="G140" s="49">
        <v>0</v>
      </c>
      <c r="H140" s="56"/>
      <c r="I140" s="51">
        <v>0</v>
      </c>
      <c r="J140" s="51">
        <v>0</v>
      </c>
      <c r="K140" s="51">
        <v>0</v>
      </c>
      <c r="L140" s="51">
        <v>0</v>
      </c>
      <c r="M140" s="51">
        <v>0</v>
      </c>
      <c r="N140" s="51">
        <v>0</v>
      </c>
      <c r="O140" s="51">
        <v>0</v>
      </c>
      <c r="P140" s="51">
        <v>0</v>
      </c>
      <c r="Q140" s="51">
        <v>0</v>
      </c>
      <c r="R140" s="51">
        <v>0</v>
      </c>
      <c r="S140" s="51">
        <v>0</v>
      </c>
      <c r="T140" s="51">
        <v>0</v>
      </c>
      <c r="U140" s="51">
        <v>0</v>
      </c>
      <c r="V140" s="51">
        <v>0</v>
      </c>
      <c r="W140" s="51">
        <v>0</v>
      </c>
      <c r="X140" s="51">
        <v>0</v>
      </c>
      <c r="Y140" s="51">
        <v>0</v>
      </c>
      <c r="Z140" s="51">
        <v>0</v>
      </c>
      <c r="AA140" s="51">
        <v>0</v>
      </c>
      <c r="AB140" s="51">
        <v>0</v>
      </c>
      <c r="AC140" s="55"/>
      <c r="AD140" s="34"/>
      <c r="AE140" s="34"/>
      <c r="AF140" s="34"/>
    </row>
    <row r="141" spans="1:32" hidden="1" outlineLevel="3" x14ac:dyDescent="0.2">
      <c r="A141" s="34"/>
      <c r="B141" s="34"/>
      <c r="C141" s="48">
        <v>0</v>
      </c>
      <c r="D141" s="49">
        <v>0</v>
      </c>
      <c r="E141" s="49">
        <v>0</v>
      </c>
      <c r="F141" s="49">
        <v>0</v>
      </c>
      <c r="G141" s="49">
        <v>0</v>
      </c>
      <c r="H141" s="56"/>
      <c r="I141" s="51">
        <v>0</v>
      </c>
      <c r="J141" s="51">
        <v>0</v>
      </c>
      <c r="K141" s="51">
        <v>0</v>
      </c>
      <c r="L141" s="51">
        <v>0</v>
      </c>
      <c r="M141" s="51">
        <v>0</v>
      </c>
      <c r="N141" s="51">
        <v>0</v>
      </c>
      <c r="O141" s="51">
        <v>0</v>
      </c>
      <c r="P141" s="51">
        <v>0</v>
      </c>
      <c r="Q141" s="51">
        <v>0</v>
      </c>
      <c r="R141" s="51">
        <v>0</v>
      </c>
      <c r="S141" s="51">
        <v>0</v>
      </c>
      <c r="T141" s="51">
        <v>0</v>
      </c>
      <c r="U141" s="51">
        <v>0</v>
      </c>
      <c r="V141" s="51">
        <v>0</v>
      </c>
      <c r="W141" s="51">
        <v>0</v>
      </c>
      <c r="X141" s="51">
        <v>0</v>
      </c>
      <c r="Y141" s="51">
        <v>0</v>
      </c>
      <c r="Z141" s="51">
        <v>0</v>
      </c>
      <c r="AA141" s="51">
        <v>0</v>
      </c>
      <c r="AB141" s="51">
        <v>0</v>
      </c>
      <c r="AC141" s="55"/>
      <c r="AD141" s="34"/>
      <c r="AE141" s="34"/>
      <c r="AF141" s="34"/>
    </row>
    <row r="142" spans="1:32" hidden="1" outlineLevel="3" x14ac:dyDescent="0.2">
      <c r="A142" s="34"/>
      <c r="B142" s="34"/>
      <c r="C142" s="48">
        <v>0</v>
      </c>
      <c r="D142" s="49">
        <v>0</v>
      </c>
      <c r="E142" s="49">
        <v>0</v>
      </c>
      <c r="F142" s="49">
        <v>0</v>
      </c>
      <c r="G142" s="49">
        <v>0</v>
      </c>
      <c r="H142" s="56"/>
      <c r="I142" s="51">
        <v>0</v>
      </c>
      <c r="J142" s="51">
        <v>0</v>
      </c>
      <c r="K142" s="51">
        <v>0</v>
      </c>
      <c r="L142" s="51">
        <v>0</v>
      </c>
      <c r="M142" s="51">
        <v>0</v>
      </c>
      <c r="N142" s="51">
        <v>0</v>
      </c>
      <c r="O142" s="51">
        <v>0</v>
      </c>
      <c r="P142" s="51">
        <v>0</v>
      </c>
      <c r="Q142" s="51">
        <v>0</v>
      </c>
      <c r="R142" s="51">
        <v>0</v>
      </c>
      <c r="S142" s="51">
        <v>0</v>
      </c>
      <c r="T142" s="51">
        <v>0</v>
      </c>
      <c r="U142" s="51">
        <v>0</v>
      </c>
      <c r="V142" s="51">
        <v>0</v>
      </c>
      <c r="W142" s="51">
        <v>0</v>
      </c>
      <c r="X142" s="51">
        <v>0</v>
      </c>
      <c r="Y142" s="51">
        <v>0</v>
      </c>
      <c r="Z142" s="51">
        <v>0</v>
      </c>
      <c r="AA142" s="51">
        <v>0</v>
      </c>
      <c r="AB142" s="51">
        <v>0</v>
      </c>
      <c r="AC142" s="55"/>
      <c r="AD142" s="34"/>
      <c r="AE142" s="34"/>
      <c r="AF142" s="34"/>
    </row>
    <row r="143" spans="1:32" hidden="1" outlineLevel="3" x14ac:dyDescent="0.2">
      <c r="A143" s="34"/>
      <c r="B143" s="34"/>
      <c r="C143" s="48">
        <v>0</v>
      </c>
      <c r="D143" s="49">
        <v>0</v>
      </c>
      <c r="E143" s="49">
        <v>0</v>
      </c>
      <c r="F143" s="49">
        <v>0</v>
      </c>
      <c r="G143" s="49">
        <v>0</v>
      </c>
      <c r="H143" s="56"/>
      <c r="I143" s="51">
        <v>0</v>
      </c>
      <c r="J143" s="51">
        <v>0</v>
      </c>
      <c r="K143" s="51">
        <v>0</v>
      </c>
      <c r="L143" s="51">
        <v>0</v>
      </c>
      <c r="M143" s="51">
        <v>0</v>
      </c>
      <c r="N143" s="51">
        <v>0</v>
      </c>
      <c r="O143" s="51">
        <v>0</v>
      </c>
      <c r="P143" s="51">
        <v>0</v>
      </c>
      <c r="Q143" s="51">
        <v>0</v>
      </c>
      <c r="R143" s="51">
        <v>0</v>
      </c>
      <c r="S143" s="51">
        <v>0</v>
      </c>
      <c r="T143" s="51">
        <v>0</v>
      </c>
      <c r="U143" s="51">
        <v>0</v>
      </c>
      <c r="V143" s="51">
        <v>0</v>
      </c>
      <c r="W143" s="51">
        <v>0</v>
      </c>
      <c r="X143" s="51">
        <v>0</v>
      </c>
      <c r="Y143" s="51">
        <v>0</v>
      </c>
      <c r="Z143" s="51">
        <v>0</v>
      </c>
      <c r="AA143" s="51">
        <v>0</v>
      </c>
      <c r="AB143" s="51">
        <v>0</v>
      </c>
      <c r="AC143" s="55"/>
      <c r="AD143" s="34"/>
      <c r="AE143" s="34"/>
      <c r="AF143" s="34"/>
    </row>
    <row r="144" spans="1:32" hidden="1" outlineLevel="3" x14ac:dyDescent="0.2">
      <c r="A144" s="34"/>
      <c r="B144" s="34"/>
      <c r="C144" s="48">
        <v>0</v>
      </c>
      <c r="D144" s="49">
        <v>0</v>
      </c>
      <c r="E144" s="49">
        <v>0</v>
      </c>
      <c r="F144" s="49">
        <v>0</v>
      </c>
      <c r="G144" s="49">
        <v>0</v>
      </c>
      <c r="H144" s="56"/>
      <c r="I144" s="51">
        <v>0</v>
      </c>
      <c r="J144" s="51">
        <v>0</v>
      </c>
      <c r="K144" s="51">
        <v>0</v>
      </c>
      <c r="L144" s="51">
        <v>0</v>
      </c>
      <c r="M144" s="51">
        <v>0</v>
      </c>
      <c r="N144" s="51">
        <v>0</v>
      </c>
      <c r="O144" s="51">
        <v>0</v>
      </c>
      <c r="P144" s="51">
        <v>0</v>
      </c>
      <c r="Q144" s="51">
        <v>0</v>
      </c>
      <c r="R144" s="51">
        <v>0</v>
      </c>
      <c r="S144" s="51">
        <v>0</v>
      </c>
      <c r="T144" s="51">
        <v>0</v>
      </c>
      <c r="U144" s="51">
        <v>0</v>
      </c>
      <c r="V144" s="51">
        <v>0</v>
      </c>
      <c r="W144" s="51">
        <v>0</v>
      </c>
      <c r="X144" s="51">
        <v>0</v>
      </c>
      <c r="Y144" s="51">
        <v>0</v>
      </c>
      <c r="Z144" s="51">
        <v>0</v>
      </c>
      <c r="AA144" s="51">
        <v>0</v>
      </c>
      <c r="AB144" s="51">
        <v>0</v>
      </c>
      <c r="AC144" s="55"/>
      <c r="AD144" s="34"/>
      <c r="AE144" s="34"/>
      <c r="AF144" s="34"/>
    </row>
    <row r="145" spans="1:32" hidden="1" outlineLevel="3" x14ac:dyDescent="0.2">
      <c r="A145" s="34"/>
      <c r="B145" s="34"/>
      <c r="C145" s="48">
        <v>0</v>
      </c>
      <c r="D145" s="49">
        <v>0</v>
      </c>
      <c r="E145" s="49">
        <v>0</v>
      </c>
      <c r="F145" s="49">
        <v>0</v>
      </c>
      <c r="G145" s="49">
        <v>0</v>
      </c>
      <c r="H145" s="56"/>
      <c r="I145" s="51">
        <v>0</v>
      </c>
      <c r="J145" s="51">
        <v>0</v>
      </c>
      <c r="K145" s="51">
        <v>0</v>
      </c>
      <c r="L145" s="51">
        <v>0</v>
      </c>
      <c r="M145" s="51">
        <v>0</v>
      </c>
      <c r="N145" s="51">
        <v>0</v>
      </c>
      <c r="O145" s="51">
        <v>0</v>
      </c>
      <c r="P145" s="51">
        <v>0</v>
      </c>
      <c r="Q145" s="51">
        <v>0</v>
      </c>
      <c r="R145" s="51">
        <v>0</v>
      </c>
      <c r="S145" s="51">
        <v>0</v>
      </c>
      <c r="T145" s="51">
        <v>0</v>
      </c>
      <c r="U145" s="51">
        <v>0</v>
      </c>
      <c r="V145" s="51">
        <v>0</v>
      </c>
      <c r="W145" s="51">
        <v>0</v>
      </c>
      <c r="X145" s="51">
        <v>0</v>
      </c>
      <c r="Y145" s="51">
        <v>0</v>
      </c>
      <c r="Z145" s="51">
        <v>0</v>
      </c>
      <c r="AA145" s="51">
        <v>0</v>
      </c>
      <c r="AB145" s="51">
        <v>0</v>
      </c>
      <c r="AC145" s="55"/>
      <c r="AD145" s="34"/>
      <c r="AE145" s="34"/>
      <c r="AF145" s="34"/>
    </row>
    <row r="146" spans="1:32" hidden="1" outlineLevel="3" x14ac:dyDescent="0.2">
      <c r="A146" s="34"/>
      <c r="B146" s="34"/>
      <c r="C146" s="48">
        <v>0</v>
      </c>
      <c r="D146" s="49">
        <v>0</v>
      </c>
      <c r="E146" s="49">
        <v>0</v>
      </c>
      <c r="F146" s="49">
        <v>0</v>
      </c>
      <c r="G146" s="49">
        <v>0</v>
      </c>
      <c r="H146" s="56"/>
      <c r="I146" s="51">
        <v>0</v>
      </c>
      <c r="J146" s="51">
        <v>0</v>
      </c>
      <c r="K146" s="51">
        <v>0</v>
      </c>
      <c r="L146" s="51">
        <v>0</v>
      </c>
      <c r="M146" s="51">
        <v>0</v>
      </c>
      <c r="N146" s="51">
        <v>0</v>
      </c>
      <c r="O146" s="51">
        <v>0</v>
      </c>
      <c r="P146" s="51">
        <v>0</v>
      </c>
      <c r="Q146" s="51">
        <v>0</v>
      </c>
      <c r="R146" s="51">
        <v>0</v>
      </c>
      <c r="S146" s="51">
        <v>0</v>
      </c>
      <c r="T146" s="51">
        <v>0</v>
      </c>
      <c r="U146" s="51">
        <v>0</v>
      </c>
      <c r="V146" s="51">
        <v>0</v>
      </c>
      <c r="W146" s="51">
        <v>0</v>
      </c>
      <c r="X146" s="51">
        <v>0</v>
      </c>
      <c r="Y146" s="51">
        <v>0</v>
      </c>
      <c r="Z146" s="51">
        <v>0</v>
      </c>
      <c r="AA146" s="51">
        <v>0</v>
      </c>
      <c r="AB146" s="51">
        <v>0</v>
      </c>
      <c r="AC146" s="55"/>
      <c r="AD146" s="34"/>
      <c r="AE146" s="34"/>
      <c r="AF146" s="34"/>
    </row>
    <row r="147" spans="1:32" hidden="1" outlineLevel="3" x14ac:dyDescent="0.2">
      <c r="A147" s="34"/>
      <c r="B147" s="34"/>
      <c r="C147" s="48">
        <v>0</v>
      </c>
      <c r="D147" s="49">
        <v>0</v>
      </c>
      <c r="E147" s="49">
        <v>0</v>
      </c>
      <c r="F147" s="49">
        <v>0</v>
      </c>
      <c r="G147" s="49">
        <v>0</v>
      </c>
      <c r="H147" s="56"/>
      <c r="I147" s="51">
        <v>0</v>
      </c>
      <c r="J147" s="51">
        <v>0</v>
      </c>
      <c r="K147" s="51">
        <v>0</v>
      </c>
      <c r="L147" s="51">
        <v>0</v>
      </c>
      <c r="M147" s="51">
        <v>0</v>
      </c>
      <c r="N147" s="51">
        <v>0</v>
      </c>
      <c r="O147" s="51">
        <v>0</v>
      </c>
      <c r="P147" s="51">
        <v>0</v>
      </c>
      <c r="Q147" s="51">
        <v>0</v>
      </c>
      <c r="R147" s="51">
        <v>0</v>
      </c>
      <c r="S147" s="51">
        <v>0</v>
      </c>
      <c r="T147" s="51">
        <v>0</v>
      </c>
      <c r="U147" s="51">
        <v>0</v>
      </c>
      <c r="V147" s="51">
        <v>0</v>
      </c>
      <c r="W147" s="51">
        <v>0</v>
      </c>
      <c r="X147" s="51">
        <v>0</v>
      </c>
      <c r="Y147" s="51">
        <v>0</v>
      </c>
      <c r="Z147" s="51">
        <v>0</v>
      </c>
      <c r="AA147" s="51">
        <v>0</v>
      </c>
      <c r="AB147" s="51">
        <v>0</v>
      </c>
      <c r="AC147" s="55"/>
      <c r="AD147" s="34"/>
      <c r="AE147" s="34"/>
      <c r="AF147" s="34"/>
    </row>
    <row r="148" spans="1:32" hidden="1" outlineLevel="3" x14ac:dyDescent="0.2">
      <c r="A148" s="34"/>
      <c r="B148" s="34"/>
      <c r="C148" s="48">
        <v>0</v>
      </c>
      <c r="D148" s="49">
        <v>0</v>
      </c>
      <c r="E148" s="49">
        <v>0</v>
      </c>
      <c r="F148" s="49">
        <v>0</v>
      </c>
      <c r="G148" s="49">
        <v>0</v>
      </c>
      <c r="H148" s="56"/>
      <c r="I148" s="51">
        <v>0</v>
      </c>
      <c r="J148" s="51">
        <v>0</v>
      </c>
      <c r="K148" s="51">
        <v>0</v>
      </c>
      <c r="L148" s="51">
        <v>0</v>
      </c>
      <c r="M148" s="51">
        <v>0</v>
      </c>
      <c r="N148" s="51">
        <v>0</v>
      </c>
      <c r="O148" s="51">
        <v>0</v>
      </c>
      <c r="P148" s="51">
        <v>0</v>
      </c>
      <c r="Q148" s="51">
        <v>0</v>
      </c>
      <c r="R148" s="51">
        <v>0</v>
      </c>
      <c r="S148" s="51">
        <v>0</v>
      </c>
      <c r="T148" s="51">
        <v>0</v>
      </c>
      <c r="U148" s="51">
        <v>0</v>
      </c>
      <c r="V148" s="51">
        <v>0</v>
      </c>
      <c r="W148" s="51">
        <v>0</v>
      </c>
      <c r="X148" s="51">
        <v>0</v>
      </c>
      <c r="Y148" s="51">
        <v>0</v>
      </c>
      <c r="Z148" s="51">
        <v>0</v>
      </c>
      <c r="AA148" s="51">
        <v>0</v>
      </c>
      <c r="AB148" s="51">
        <v>0</v>
      </c>
      <c r="AC148" s="55"/>
      <c r="AD148" s="34"/>
      <c r="AE148" s="34"/>
      <c r="AF148" s="34"/>
    </row>
    <row r="149" spans="1:32" hidden="1" outlineLevel="3" x14ac:dyDescent="0.2">
      <c r="A149" s="34"/>
      <c r="B149" s="34"/>
      <c r="C149" s="48">
        <v>0</v>
      </c>
      <c r="D149" s="49">
        <v>0</v>
      </c>
      <c r="E149" s="49">
        <v>0</v>
      </c>
      <c r="F149" s="49">
        <v>0</v>
      </c>
      <c r="G149" s="49">
        <v>0</v>
      </c>
      <c r="H149" s="56"/>
      <c r="I149" s="51">
        <v>0</v>
      </c>
      <c r="J149" s="51">
        <v>0</v>
      </c>
      <c r="K149" s="51">
        <v>0</v>
      </c>
      <c r="L149" s="51">
        <v>0</v>
      </c>
      <c r="M149" s="51">
        <v>0</v>
      </c>
      <c r="N149" s="51">
        <v>0</v>
      </c>
      <c r="O149" s="51">
        <v>0</v>
      </c>
      <c r="P149" s="51">
        <v>0</v>
      </c>
      <c r="Q149" s="51">
        <v>0</v>
      </c>
      <c r="R149" s="51">
        <v>0</v>
      </c>
      <c r="S149" s="51">
        <v>0</v>
      </c>
      <c r="T149" s="51">
        <v>0</v>
      </c>
      <c r="U149" s="51">
        <v>0</v>
      </c>
      <c r="V149" s="51">
        <v>0</v>
      </c>
      <c r="W149" s="51">
        <v>0</v>
      </c>
      <c r="X149" s="51">
        <v>0</v>
      </c>
      <c r="Y149" s="51">
        <v>0</v>
      </c>
      <c r="Z149" s="51">
        <v>0</v>
      </c>
      <c r="AA149" s="51">
        <v>0</v>
      </c>
      <c r="AB149" s="51">
        <v>0</v>
      </c>
      <c r="AC149" s="55"/>
      <c r="AD149" s="34"/>
      <c r="AE149" s="34"/>
      <c r="AF149" s="34"/>
    </row>
    <row r="150" spans="1:32" hidden="1" outlineLevel="3" x14ac:dyDescent="0.2">
      <c r="A150" s="34"/>
      <c r="B150" s="34"/>
      <c r="C150" s="48">
        <v>0</v>
      </c>
      <c r="D150" s="49">
        <v>0</v>
      </c>
      <c r="E150" s="49">
        <v>0</v>
      </c>
      <c r="F150" s="49">
        <v>0</v>
      </c>
      <c r="G150" s="49">
        <v>0</v>
      </c>
      <c r="H150" s="56"/>
      <c r="I150" s="51">
        <v>0</v>
      </c>
      <c r="J150" s="51">
        <v>0</v>
      </c>
      <c r="K150" s="51">
        <v>0</v>
      </c>
      <c r="L150" s="51">
        <v>0</v>
      </c>
      <c r="M150" s="51">
        <v>0</v>
      </c>
      <c r="N150" s="51">
        <v>0</v>
      </c>
      <c r="O150" s="51">
        <v>0</v>
      </c>
      <c r="P150" s="51">
        <v>0</v>
      </c>
      <c r="Q150" s="51">
        <v>0</v>
      </c>
      <c r="R150" s="51">
        <v>0</v>
      </c>
      <c r="S150" s="51">
        <v>0</v>
      </c>
      <c r="T150" s="51">
        <v>0</v>
      </c>
      <c r="U150" s="51">
        <v>0</v>
      </c>
      <c r="V150" s="51">
        <v>0</v>
      </c>
      <c r="W150" s="51">
        <v>0</v>
      </c>
      <c r="X150" s="51">
        <v>0</v>
      </c>
      <c r="Y150" s="51">
        <v>0</v>
      </c>
      <c r="Z150" s="51">
        <v>0</v>
      </c>
      <c r="AA150" s="51">
        <v>0</v>
      </c>
      <c r="AB150" s="51">
        <v>0</v>
      </c>
      <c r="AC150" s="55"/>
      <c r="AD150" s="34"/>
      <c r="AE150" s="34"/>
      <c r="AF150" s="34"/>
    </row>
    <row r="151" spans="1:32" hidden="1" outlineLevel="3" x14ac:dyDescent="0.2">
      <c r="A151" s="34"/>
      <c r="B151" s="34"/>
      <c r="C151" s="48">
        <v>0</v>
      </c>
      <c r="D151" s="49">
        <v>0</v>
      </c>
      <c r="E151" s="49">
        <v>0</v>
      </c>
      <c r="F151" s="49">
        <v>0</v>
      </c>
      <c r="G151" s="49">
        <v>0</v>
      </c>
      <c r="H151" s="56"/>
      <c r="I151" s="51">
        <v>0</v>
      </c>
      <c r="J151" s="51">
        <v>0</v>
      </c>
      <c r="K151" s="51">
        <v>0</v>
      </c>
      <c r="L151" s="51">
        <v>0</v>
      </c>
      <c r="M151" s="51">
        <v>0</v>
      </c>
      <c r="N151" s="51">
        <v>0</v>
      </c>
      <c r="O151" s="51">
        <v>0</v>
      </c>
      <c r="P151" s="51">
        <v>0</v>
      </c>
      <c r="Q151" s="51">
        <v>0</v>
      </c>
      <c r="R151" s="51">
        <v>0</v>
      </c>
      <c r="S151" s="51">
        <v>0</v>
      </c>
      <c r="T151" s="51">
        <v>0</v>
      </c>
      <c r="U151" s="51">
        <v>0</v>
      </c>
      <c r="V151" s="51">
        <v>0</v>
      </c>
      <c r="W151" s="51">
        <v>0</v>
      </c>
      <c r="X151" s="51">
        <v>0</v>
      </c>
      <c r="Y151" s="51">
        <v>0</v>
      </c>
      <c r="Z151" s="51">
        <v>0</v>
      </c>
      <c r="AA151" s="51">
        <v>0</v>
      </c>
      <c r="AB151" s="51">
        <v>0</v>
      </c>
      <c r="AC151" s="55"/>
      <c r="AD151" s="34"/>
      <c r="AE151" s="34"/>
      <c r="AF151" s="34"/>
    </row>
    <row r="152" spans="1:32" hidden="1" outlineLevel="3" x14ac:dyDescent="0.2">
      <c r="A152" s="34"/>
      <c r="B152" s="34"/>
      <c r="C152" s="48">
        <v>0</v>
      </c>
      <c r="D152" s="49">
        <v>0</v>
      </c>
      <c r="E152" s="49">
        <v>0</v>
      </c>
      <c r="F152" s="49">
        <v>0</v>
      </c>
      <c r="G152" s="49">
        <v>0</v>
      </c>
      <c r="H152" s="56"/>
      <c r="I152" s="51">
        <v>0</v>
      </c>
      <c r="J152" s="51">
        <v>0</v>
      </c>
      <c r="K152" s="51">
        <v>0</v>
      </c>
      <c r="L152" s="51">
        <v>0</v>
      </c>
      <c r="M152" s="51">
        <v>0</v>
      </c>
      <c r="N152" s="51">
        <v>0</v>
      </c>
      <c r="O152" s="51">
        <v>0</v>
      </c>
      <c r="P152" s="51">
        <v>0</v>
      </c>
      <c r="Q152" s="51">
        <v>0</v>
      </c>
      <c r="R152" s="51">
        <v>0</v>
      </c>
      <c r="S152" s="51">
        <v>0</v>
      </c>
      <c r="T152" s="51">
        <v>0</v>
      </c>
      <c r="U152" s="51">
        <v>0</v>
      </c>
      <c r="V152" s="51">
        <v>0</v>
      </c>
      <c r="W152" s="51">
        <v>0</v>
      </c>
      <c r="X152" s="51">
        <v>0</v>
      </c>
      <c r="Y152" s="51">
        <v>0</v>
      </c>
      <c r="Z152" s="51">
        <v>0</v>
      </c>
      <c r="AA152" s="51">
        <v>0</v>
      </c>
      <c r="AB152" s="51">
        <v>0</v>
      </c>
      <c r="AC152" s="55"/>
      <c r="AD152" s="34"/>
      <c r="AE152" s="34"/>
      <c r="AF152" s="34"/>
    </row>
    <row r="153" spans="1:32" hidden="1" outlineLevel="3" x14ac:dyDescent="0.2">
      <c r="A153" s="34"/>
      <c r="B153" s="34"/>
      <c r="C153" s="48">
        <v>0</v>
      </c>
      <c r="D153" s="49">
        <v>0</v>
      </c>
      <c r="E153" s="49">
        <v>0</v>
      </c>
      <c r="F153" s="49">
        <v>0</v>
      </c>
      <c r="G153" s="49">
        <v>0</v>
      </c>
      <c r="H153" s="56"/>
      <c r="I153" s="51">
        <v>0</v>
      </c>
      <c r="J153" s="51">
        <v>0</v>
      </c>
      <c r="K153" s="51">
        <v>0</v>
      </c>
      <c r="L153" s="51">
        <v>0</v>
      </c>
      <c r="M153" s="51">
        <v>0</v>
      </c>
      <c r="N153" s="51">
        <v>0</v>
      </c>
      <c r="O153" s="51">
        <v>0</v>
      </c>
      <c r="P153" s="51">
        <v>0</v>
      </c>
      <c r="Q153" s="51">
        <v>0</v>
      </c>
      <c r="R153" s="51">
        <v>0</v>
      </c>
      <c r="S153" s="51">
        <v>0</v>
      </c>
      <c r="T153" s="51">
        <v>0</v>
      </c>
      <c r="U153" s="51">
        <v>0</v>
      </c>
      <c r="V153" s="51">
        <v>0</v>
      </c>
      <c r="W153" s="51">
        <v>0</v>
      </c>
      <c r="X153" s="51">
        <v>0</v>
      </c>
      <c r="Y153" s="51">
        <v>0</v>
      </c>
      <c r="Z153" s="51">
        <v>0</v>
      </c>
      <c r="AA153" s="51">
        <v>0</v>
      </c>
      <c r="AB153" s="51">
        <v>0</v>
      </c>
      <c r="AC153" s="55"/>
      <c r="AD153" s="34"/>
      <c r="AE153" s="34"/>
      <c r="AF153" s="34"/>
    </row>
    <row r="154" spans="1:32" hidden="1" outlineLevel="3" x14ac:dyDescent="0.2">
      <c r="A154" s="34"/>
      <c r="B154" s="34"/>
      <c r="C154" s="48">
        <v>0</v>
      </c>
      <c r="D154" s="49">
        <v>0</v>
      </c>
      <c r="E154" s="49">
        <v>0</v>
      </c>
      <c r="F154" s="49">
        <v>0</v>
      </c>
      <c r="G154" s="49">
        <v>0</v>
      </c>
      <c r="H154" s="56"/>
      <c r="I154" s="51">
        <v>0</v>
      </c>
      <c r="J154" s="51">
        <v>0</v>
      </c>
      <c r="K154" s="51">
        <v>0</v>
      </c>
      <c r="L154" s="51">
        <v>0</v>
      </c>
      <c r="M154" s="51">
        <v>0</v>
      </c>
      <c r="N154" s="51">
        <v>0</v>
      </c>
      <c r="O154" s="51">
        <v>0</v>
      </c>
      <c r="P154" s="51">
        <v>0</v>
      </c>
      <c r="Q154" s="51">
        <v>0</v>
      </c>
      <c r="R154" s="51">
        <v>0</v>
      </c>
      <c r="S154" s="51">
        <v>0</v>
      </c>
      <c r="T154" s="51">
        <v>0</v>
      </c>
      <c r="U154" s="51">
        <v>0</v>
      </c>
      <c r="V154" s="51">
        <v>0</v>
      </c>
      <c r="W154" s="51">
        <v>0</v>
      </c>
      <c r="X154" s="51">
        <v>0</v>
      </c>
      <c r="Y154" s="51">
        <v>0</v>
      </c>
      <c r="Z154" s="51">
        <v>0</v>
      </c>
      <c r="AA154" s="51">
        <v>0</v>
      </c>
      <c r="AB154" s="51">
        <v>0</v>
      </c>
      <c r="AC154" s="55"/>
      <c r="AD154" s="34"/>
      <c r="AE154" s="34"/>
      <c r="AF154" s="34"/>
    </row>
    <row r="155" spans="1:32" hidden="1" outlineLevel="3" x14ac:dyDescent="0.2">
      <c r="A155" s="34"/>
      <c r="B155" s="34"/>
      <c r="C155" s="48">
        <v>0</v>
      </c>
      <c r="D155" s="49">
        <v>0</v>
      </c>
      <c r="E155" s="49">
        <v>0</v>
      </c>
      <c r="F155" s="49">
        <v>0</v>
      </c>
      <c r="G155" s="49">
        <v>0</v>
      </c>
      <c r="H155" s="56"/>
      <c r="I155" s="51">
        <v>0</v>
      </c>
      <c r="J155" s="51">
        <v>0</v>
      </c>
      <c r="K155" s="51">
        <v>0</v>
      </c>
      <c r="L155" s="51">
        <v>0</v>
      </c>
      <c r="M155" s="51">
        <v>0</v>
      </c>
      <c r="N155" s="51">
        <v>0</v>
      </c>
      <c r="O155" s="51">
        <v>0</v>
      </c>
      <c r="P155" s="51">
        <v>0</v>
      </c>
      <c r="Q155" s="51">
        <v>0</v>
      </c>
      <c r="R155" s="51">
        <v>0</v>
      </c>
      <c r="S155" s="51">
        <v>0</v>
      </c>
      <c r="T155" s="51">
        <v>0</v>
      </c>
      <c r="U155" s="51">
        <v>0</v>
      </c>
      <c r="V155" s="51">
        <v>0</v>
      </c>
      <c r="W155" s="51">
        <v>0</v>
      </c>
      <c r="X155" s="51">
        <v>0</v>
      </c>
      <c r="Y155" s="51">
        <v>0</v>
      </c>
      <c r="Z155" s="51">
        <v>0</v>
      </c>
      <c r="AA155" s="51">
        <v>0</v>
      </c>
      <c r="AB155" s="51">
        <v>0</v>
      </c>
      <c r="AC155" s="55"/>
      <c r="AD155" s="34"/>
      <c r="AE155" s="34"/>
      <c r="AF155" s="34"/>
    </row>
    <row r="156" spans="1:32" hidden="1" outlineLevel="3" x14ac:dyDescent="0.2">
      <c r="A156" s="34"/>
      <c r="B156" s="34"/>
      <c r="C156" s="48">
        <v>0</v>
      </c>
      <c r="D156" s="49">
        <v>0</v>
      </c>
      <c r="E156" s="49">
        <v>0</v>
      </c>
      <c r="F156" s="49">
        <v>0</v>
      </c>
      <c r="G156" s="49">
        <v>0</v>
      </c>
      <c r="H156" s="56"/>
      <c r="I156" s="51">
        <v>0</v>
      </c>
      <c r="J156" s="51">
        <v>0</v>
      </c>
      <c r="K156" s="51">
        <v>0</v>
      </c>
      <c r="L156" s="51">
        <v>0</v>
      </c>
      <c r="M156" s="51">
        <v>0</v>
      </c>
      <c r="N156" s="51">
        <v>0</v>
      </c>
      <c r="O156" s="51">
        <v>0</v>
      </c>
      <c r="P156" s="51">
        <v>0</v>
      </c>
      <c r="Q156" s="51">
        <v>0</v>
      </c>
      <c r="R156" s="51">
        <v>0</v>
      </c>
      <c r="S156" s="51">
        <v>0</v>
      </c>
      <c r="T156" s="51">
        <v>0</v>
      </c>
      <c r="U156" s="51">
        <v>0</v>
      </c>
      <c r="V156" s="51">
        <v>0</v>
      </c>
      <c r="W156" s="51">
        <v>0</v>
      </c>
      <c r="X156" s="51">
        <v>0</v>
      </c>
      <c r="Y156" s="51">
        <v>0</v>
      </c>
      <c r="Z156" s="51">
        <v>0</v>
      </c>
      <c r="AA156" s="51">
        <v>0</v>
      </c>
      <c r="AB156" s="51">
        <v>0</v>
      </c>
      <c r="AC156" s="55"/>
      <c r="AD156" s="34"/>
      <c r="AE156" s="34"/>
      <c r="AF156" s="34"/>
    </row>
    <row r="157" spans="1:32" hidden="1" outlineLevel="3" x14ac:dyDescent="0.2">
      <c r="A157" s="34"/>
      <c r="B157" s="34"/>
      <c r="C157" s="48">
        <v>0</v>
      </c>
      <c r="D157" s="49">
        <v>0</v>
      </c>
      <c r="E157" s="49">
        <v>0</v>
      </c>
      <c r="F157" s="49">
        <v>0</v>
      </c>
      <c r="G157" s="49">
        <v>0</v>
      </c>
      <c r="H157" s="56"/>
      <c r="I157" s="51">
        <v>0</v>
      </c>
      <c r="J157" s="51">
        <v>0</v>
      </c>
      <c r="K157" s="51">
        <v>0</v>
      </c>
      <c r="L157" s="51">
        <v>0</v>
      </c>
      <c r="M157" s="51">
        <v>0</v>
      </c>
      <c r="N157" s="51">
        <v>0</v>
      </c>
      <c r="O157" s="51">
        <v>0</v>
      </c>
      <c r="P157" s="51">
        <v>0</v>
      </c>
      <c r="Q157" s="51">
        <v>0</v>
      </c>
      <c r="R157" s="51">
        <v>0</v>
      </c>
      <c r="S157" s="51">
        <v>0</v>
      </c>
      <c r="T157" s="51">
        <v>0</v>
      </c>
      <c r="U157" s="51">
        <v>0</v>
      </c>
      <c r="V157" s="51">
        <v>0</v>
      </c>
      <c r="W157" s="51">
        <v>0</v>
      </c>
      <c r="X157" s="51">
        <v>0</v>
      </c>
      <c r="Y157" s="51">
        <v>0</v>
      </c>
      <c r="Z157" s="51">
        <v>0</v>
      </c>
      <c r="AA157" s="51">
        <v>0</v>
      </c>
      <c r="AB157" s="51">
        <v>0</v>
      </c>
      <c r="AC157" s="55"/>
      <c r="AD157" s="34"/>
      <c r="AE157" s="34"/>
      <c r="AF157" s="34"/>
    </row>
    <row r="158" spans="1:32" hidden="1" outlineLevel="3" x14ac:dyDescent="0.2">
      <c r="A158" s="34"/>
      <c r="B158" s="34"/>
      <c r="C158" s="48">
        <v>0</v>
      </c>
      <c r="D158" s="49">
        <v>0</v>
      </c>
      <c r="E158" s="49">
        <v>0</v>
      </c>
      <c r="F158" s="49">
        <v>0</v>
      </c>
      <c r="G158" s="49">
        <v>0</v>
      </c>
      <c r="H158" s="56"/>
      <c r="I158" s="51">
        <v>0</v>
      </c>
      <c r="J158" s="51">
        <v>0</v>
      </c>
      <c r="K158" s="51">
        <v>0</v>
      </c>
      <c r="L158" s="51">
        <v>0</v>
      </c>
      <c r="M158" s="51">
        <v>0</v>
      </c>
      <c r="N158" s="51">
        <v>0</v>
      </c>
      <c r="O158" s="51">
        <v>0</v>
      </c>
      <c r="P158" s="51">
        <v>0</v>
      </c>
      <c r="Q158" s="51">
        <v>0</v>
      </c>
      <c r="R158" s="51">
        <v>0</v>
      </c>
      <c r="S158" s="51">
        <v>0</v>
      </c>
      <c r="T158" s="51">
        <v>0</v>
      </c>
      <c r="U158" s="51">
        <v>0</v>
      </c>
      <c r="V158" s="51">
        <v>0</v>
      </c>
      <c r="W158" s="51">
        <v>0</v>
      </c>
      <c r="X158" s="51">
        <v>0</v>
      </c>
      <c r="Y158" s="51">
        <v>0</v>
      </c>
      <c r="Z158" s="51">
        <v>0</v>
      </c>
      <c r="AA158" s="51">
        <v>0</v>
      </c>
      <c r="AB158" s="51">
        <v>0</v>
      </c>
      <c r="AC158" s="55"/>
      <c r="AD158" s="34"/>
      <c r="AE158" s="34"/>
      <c r="AF158" s="34"/>
    </row>
    <row r="159" spans="1:32" hidden="1" outlineLevel="3" x14ac:dyDescent="0.2">
      <c r="A159" s="34"/>
      <c r="B159" s="34"/>
      <c r="C159" s="48">
        <v>0</v>
      </c>
      <c r="D159" s="49">
        <v>0</v>
      </c>
      <c r="E159" s="49">
        <v>0</v>
      </c>
      <c r="F159" s="49">
        <v>0</v>
      </c>
      <c r="G159" s="49">
        <v>0</v>
      </c>
      <c r="H159" s="56"/>
      <c r="I159" s="51">
        <v>0</v>
      </c>
      <c r="J159" s="51">
        <v>0</v>
      </c>
      <c r="K159" s="51">
        <v>0</v>
      </c>
      <c r="L159" s="51">
        <v>0</v>
      </c>
      <c r="M159" s="51">
        <v>0</v>
      </c>
      <c r="N159" s="51">
        <v>0</v>
      </c>
      <c r="O159" s="51">
        <v>0</v>
      </c>
      <c r="P159" s="51">
        <v>0</v>
      </c>
      <c r="Q159" s="51">
        <v>0</v>
      </c>
      <c r="R159" s="51">
        <v>0</v>
      </c>
      <c r="S159" s="51">
        <v>0</v>
      </c>
      <c r="T159" s="51">
        <v>0</v>
      </c>
      <c r="U159" s="51">
        <v>0</v>
      </c>
      <c r="V159" s="51">
        <v>0</v>
      </c>
      <c r="W159" s="51">
        <v>0</v>
      </c>
      <c r="X159" s="51">
        <v>0</v>
      </c>
      <c r="Y159" s="51">
        <v>0</v>
      </c>
      <c r="Z159" s="51">
        <v>0</v>
      </c>
      <c r="AA159" s="51">
        <v>0</v>
      </c>
      <c r="AB159" s="51">
        <v>0</v>
      </c>
      <c r="AC159" s="55"/>
      <c r="AD159" s="34"/>
      <c r="AE159" s="34"/>
      <c r="AF159" s="34"/>
    </row>
    <row r="160" spans="1:32" hidden="1" outlineLevel="3" x14ac:dyDescent="0.2">
      <c r="A160" s="34"/>
      <c r="B160" s="34"/>
      <c r="C160" s="48">
        <v>0</v>
      </c>
      <c r="D160" s="49">
        <v>0</v>
      </c>
      <c r="E160" s="49">
        <v>0</v>
      </c>
      <c r="F160" s="49">
        <v>0</v>
      </c>
      <c r="G160" s="49">
        <v>0</v>
      </c>
      <c r="H160" s="56"/>
      <c r="I160" s="51">
        <v>0</v>
      </c>
      <c r="J160" s="51">
        <v>0</v>
      </c>
      <c r="K160" s="51">
        <v>0</v>
      </c>
      <c r="L160" s="51">
        <v>0</v>
      </c>
      <c r="M160" s="51">
        <v>0</v>
      </c>
      <c r="N160" s="51">
        <v>0</v>
      </c>
      <c r="O160" s="51">
        <v>0</v>
      </c>
      <c r="P160" s="51">
        <v>0</v>
      </c>
      <c r="Q160" s="51">
        <v>0</v>
      </c>
      <c r="R160" s="51">
        <v>0</v>
      </c>
      <c r="S160" s="51">
        <v>0</v>
      </c>
      <c r="T160" s="51">
        <v>0</v>
      </c>
      <c r="U160" s="51">
        <v>0</v>
      </c>
      <c r="V160" s="51">
        <v>0</v>
      </c>
      <c r="W160" s="51">
        <v>0</v>
      </c>
      <c r="X160" s="51">
        <v>0</v>
      </c>
      <c r="Y160" s="51">
        <v>0</v>
      </c>
      <c r="Z160" s="51">
        <v>0</v>
      </c>
      <c r="AA160" s="51">
        <v>0</v>
      </c>
      <c r="AB160" s="51">
        <v>0</v>
      </c>
      <c r="AC160" s="55"/>
      <c r="AD160" s="34"/>
      <c r="AE160" s="34"/>
      <c r="AF160" s="34"/>
    </row>
    <row r="161" spans="1:32" outlineLevel="2" collapsed="1" x14ac:dyDescent="0.2">
      <c r="A161" s="34"/>
      <c r="B161" s="34"/>
      <c r="C161" s="58"/>
      <c r="D161" s="59"/>
      <c r="E161" s="56"/>
      <c r="F161" s="56"/>
      <c r="G161" s="56"/>
      <c r="H161" s="56"/>
      <c r="I161" s="60"/>
      <c r="J161" s="60"/>
      <c r="K161" s="55"/>
      <c r="L161" s="55"/>
      <c r="M161" s="55"/>
      <c r="N161" s="61"/>
      <c r="O161" s="61"/>
      <c r="P161" s="61"/>
      <c r="Q161" s="61"/>
      <c r="R161" s="61"/>
      <c r="S161" s="55"/>
      <c r="T161" s="55"/>
      <c r="U161" s="55"/>
      <c r="V161" s="55"/>
      <c r="W161" s="55"/>
      <c r="X161" s="55"/>
      <c r="Y161" s="55"/>
      <c r="Z161" s="55"/>
      <c r="AA161" s="55"/>
      <c r="AB161" s="55"/>
      <c r="AC161" s="55"/>
      <c r="AD161" s="34"/>
      <c r="AE161" s="34"/>
      <c r="AF161" s="34"/>
    </row>
    <row r="162" spans="1:32" outlineLevel="1" x14ac:dyDescent="0.2">
      <c r="A162" s="34"/>
      <c r="B162" s="34"/>
      <c r="C162" s="62"/>
      <c r="D162" s="56"/>
      <c r="E162" s="56"/>
      <c r="F162" s="56"/>
      <c r="G162" s="56"/>
      <c r="H162" s="56"/>
      <c r="I162" s="60"/>
      <c r="J162" s="60"/>
      <c r="K162" s="55"/>
      <c r="L162" s="55"/>
      <c r="M162" s="55"/>
      <c r="N162" s="61"/>
      <c r="O162" s="61"/>
      <c r="P162" s="61"/>
      <c r="Q162" s="61"/>
      <c r="R162" s="61"/>
      <c r="S162" s="55"/>
      <c r="T162" s="55"/>
      <c r="U162" s="55"/>
      <c r="V162" s="55"/>
      <c r="W162" s="55"/>
      <c r="X162" s="55"/>
      <c r="Y162" s="55"/>
      <c r="Z162" s="55"/>
      <c r="AA162" s="55"/>
      <c r="AB162" s="55"/>
      <c r="AC162" s="55"/>
      <c r="AD162" s="34"/>
      <c r="AE162" s="34"/>
      <c r="AF162" s="34"/>
    </row>
    <row r="163" spans="1:32" outlineLevel="1" x14ac:dyDescent="0.2">
      <c r="A163" s="34"/>
      <c r="B163" s="34"/>
      <c r="C163" s="47" t="s">
        <v>3</v>
      </c>
      <c r="D163" s="35"/>
      <c r="E163" s="35"/>
      <c r="F163" s="35"/>
      <c r="G163" s="37"/>
      <c r="H163" s="37"/>
      <c r="I163" s="37"/>
      <c r="J163" s="37"/>
      <c r="K163" s="37"/>
      <c r="L163" s="37"/>
      <c r="M163" s="37"/>
      <c r="N163" s="37"/>
      <c r="O163" s="37"/>
      <c r="P163" s="37"/>
      <c r="Q163" s="37"/>
      <c r="R163" s="37"/>
      <c r="S163" s="37"/>
      <c r="T163" s="37"/>
      <c r="U163" s="37"/>
      <c r="V163" s="37"/>
      <c r="W163" s="37"/>
      <c r="X163" s="37"/>
      <c r="Y163" s="37"/>
      <c r="Z163" s="37"/>
      <c r="AA163" s="37"/>
      <c r="AB163" s="37"/>
      <c r="AC163" s="34"/>
      <c r="AD163" s="34"/>
      <c r="AE163" s="34"/>
      <c r="AF163" s="34"/>
    </row>
    <row r="164" spans="1:32" outlineLevel="2" x14ac:dyDescent="0.2">
      <c r="A164" s="34"/>
      <c r="B164" s="34"/>
      <c r="C164" s="48" t="s">
        <v>51</v>
      </c>
      <c r="D164" s="49" t="s">
        <v>180</v>
      </c>
      <c r="E164" s="49" t="s">
        <v>181</v>
      </c>
      <c r="F164" s="49">
        <v>0</v>
      </c>
      <c r="G164" s="49">
        <v>0</v>
      </c>
      <c r="H164" s="37"/>
      <c r="I164" s="63">
        <v>26.02</v>
      </c>
      <c r="J164" s="63">
        <v>6.73</v>
      </c>
      <c r="K164" s="63">
        <v>0</v>
      </c>
      <c r="L164" s="63">
        <v>0</v>
      </c>
      <c r="M164" s="63">
        <v>0</v>
      </c>
      <c r="N164" s="63">
        <v>0</v>
      </c>
      <c r="O164" s="63">
        <v>0</v>
      </c>
      <c r="P164" s="63">
        <v>0</v>
      </c>
      <c r="Q164" s="63">
        <v>0</v>
      </c>
      <c r="R164" s="63">
        <v>0</v>
      </c>
      <c r="S164" s="63">
        <v>0</v>
      </c>
      <c r="T164" s="63">
        <v>0</v>
      </c>
      <c r="U164" s="63">
        <v>0</v>
      </c>
      <c r="V164" s="63">
        <v>0</v>
      </c>
      <c r="W164" s="63">
        <v>0</v>
      </c>
      <c r="X164" s="63">
        <v>0</v>
      </c>
      <c r="Y164" s="63">
        <v>0</v>
      </c>
      <c r="Z164" s="63">
        <v>0</v>
      </c>
      <c r="AA164" s="63">
        <v>0</v>
      </c>
      <c r="AB164" s="63">
        <v>0</v>
      </c>
      <c r="AC164" s="55"/>
      <c r="AD164" s="34"/>
      <c r="AE164" s="34"/>
      <c r="AF164" s="34"/>
    </row>
    <row r="165" spans="1:32" s="57" customFormat="1" outlineLevel="2" x14ac:dyDescent="0.2">
      <c r="A165" s="52"/>
      <c r="B165" s="52"/>
      <c r="C165" s="48" t="s">
        <v>52</v>
      </c>
      <c r="D165" s="49" t="s">
        <v>180</v>
      </c>
      <c r="E165" s="49" t="s">
        <v>182</v>
      </c>
      <c r="F165" s="49">
        <v>0</v>
      </c>
      <c r="G165" s="49">
        <v>0</v>
      </c>
      <c r="H165" s="56"/>
      <c r="I165" s="63">
        <v>26.02</v>
      </c>
      <c r="J165" s="63">
        <v>0</v>
      </c>
      <c r="K165" s="63">
        <v>13.06</v>
      </c>
      <c r="L165" s="63">
        <v>3.26</v>
      </c>
      <c r="M165" s="63">
        <v>0</v>
      </c>
      <c r="N165" s="63">
        <v>0</v>
      </c>
      <c r="O165" s="63">
        <v>0</v>
      </c>
      <c r="P165" s="63">
        <v>0</v>
      </c>
      <c r="Q165" s="63">
        <v>0</v>
      </c>
      <c r="R165" s="63">
        <v>0</v>
      </c>
      <c r="S165" s="63">
        <v>0</v>
      </c>
      <c r="T165" s="63">
        <v>0</v>
      </c>
      <c r="U165" s="63">
        <v>0</v>
      </c>
      <c r="V165" s="63">
        <v>0</v>
      </c>
      <c r="W165" s="63">
        <v>0</v>
      </c>
      <c r="X165" s="63">
        <v>0</v>
      </c>
      <c r="Y165" s="63">
        <v>0</v>
      </c>
      <c r="Z165" s="63">
        <v>0</v>
      </c>
      <c r="AA165" s="63">
        <v>0</v>
      </c>
      <c r="AB165" s="63">
        <v>0</v>
      </c>
      <c r="AC165" s="55"/>
      <c r="AD165" s="52"/>
      <c r="AE165" s="52"/>
      <c r="AF165" s="52"/>
    </row>
    <row r="166" spans="1:32" outlineLevel="2" x14ac:dyDescent="0.2">
      <c r="A166" s="34"/>
      <c r="B166" s="34"/>
      <c r="C166" s="48" t="s">
        <v>189</v>
      </c>
      <c r="D166" s="49" t="s">
        <v>180</v>
      </c>
      <c r="E166" s="49" t="s">
        <v>190</v>
      </c>
      <c r="F166" s="49">
        <v>0</v>
      </c>
      <c r="G166" s="49">
        <v>0</v>
      </c>
      <c r="H166" s="56"/>
      <c r="I166" s="63">
        <v>26.02</v>
      </c>
      <c r="J166" s="63">
        <v>3.66</v>
      </c>
      <c r="K166" s="63">
        <v>0</v>
      </c>
      <c r="L166" s="63">
        <v>0</v>
      </c>
      <c r="M166" s="63">
        <v>9.27</v>
      </c>
      <c r="N166" s="63">
        <v>2.67</v>
      </c>
      <c r="O166" s="63">
        <v>0</v>
      </c>
      <c r="P166" s="63">
        <v>0</v>
      </c>
      <c r="Q166" s="63">
        <v>0</v>
      </c>
      <c r="R166" s="63">
        <v>0</v>
      </c>
      <c r="S166" s="63">
        <v>0</v>
      </c>
      <c r="T166" s="63">
        <v>0</v>
      </c>
      <c r="U166" s="63">
        <v>0</v>
      </c>
      <c r="V166" s="63">
        <v>0</v>
      </c>
      <c r="W166" s="63">
        <v>0</v>
      </c>
      <c r="X166" s="63">
        <v>0</v>
      </c>
      <c r="Y166" s="63">
        <v>0</v>
      </c>
      <c r="Z166" s="63">
        <v>0</v>
      </c>
      <c r="AA166" s="63">
        <v>0</v>
      </c>
      <c r="AB166" s="63">
        <v>0</v>
      </c>
      <c r="AC166" s="55"/>
      <c r="AD166" s="34"/>
      <c r="AE166" s="34"/>
      <c r="AF166" s="34"/>
    </row>
    <row r="167" spans="1:32" outlineLevel="2" x14ac:dyDescent="0.2">
      <c r="A167" s="34"/>
      <c r="B167" s="34"/>
      <c r="C167" s="48" t="s">
        <v>183</v>
      </c>
      <c r="D167" s="49" t="s">
        <v>180</v>
      </c>
      <c r="E167" s="49" t="s">
        <v>184</v>
      </c>
      <c r="F167" s="49">
        <v>0</v>
      </c>
      <c r="G167" s="49">
        <v>0</v>
      </c>
      <c r="H167" s="56"/>
      <c r="I167" s="63">
        <v>0</v>
      </c>
      <c r="J167" s="63">
        <v>0</v>
      </c>
      <c r="K167" s="63">
        <v>0</v>
      </c>
      <c r="L167" s="63">
        <v>1.9</v>
      </c>
      <c r="M167" s="63">
        <v>0</v>
      </c>
      <c r="N167" s="63">
        <v>0</v>
      </c>
      <c r="O167" s="63">
        <v>0</v>
      </c>
      <c r="P167" s="63">
        <v>0</v>
      </c>
      <c r="Q167" s="63">
        <v>0</v>
      </c>
      <c r="R167" s="63">
        <v>0</v>
      </c>
      <c r="S167" s="63">
        <v>0</v>
      </c>
      <c r="T167" s="63">
        <v>0</v>
      </c>
      <c r="U167" s="63">
        <v>0</v>
      </c>
      <c r="V167" s="63">
        <v>0</v>
      </c>
      <c r="W167" s="63">
        <v>0</v>
      </c>
      <c r="X167" s="63">
        <v>0</v>
      </c>
      <c r="Y167" s="63">
        <v>0</v>
      </c>
      <c r="Z167" s="63">
        <v>0</v>
      </c>
      <c r="AA167" s="63">
        <v>0</v>
      </c>
      <c r="AB167" s="63">
        <v>0</v>
      </c>
      <c r="AC167" s="55"/>
      <c r="AD167" s="34"/>
      <c r="AE167" s="34"/>
      <c r="AF167" s="34"/>
    </row>
    <row r="168" spans="1:32" outlineLevel="2" x14ac:dyDescent="0.2">
      <c r="A168" s="34"/>
      <c r="B168" s="34"/>
      <c r="C168" s="48">
        <v>0</v>
      </c>
      <c r="D168" s="49">
        <v>0</v>
      </c>
      <c r="E168" s="49">
        <v>0</v>
      </c>
      <c r="F168" s="49">
        <v>0</v>
      </c>
      <c r="G168" s="49">
        <v>0</v>
      </c>
      <c r="H168" s="56"/>
      <c r="I168" s="63">
        <v>0</v>
      </c>
      <c r="J168" s="63">
        <v>0</v>
      </c>
      <c r="K168" s="63">
        <v>0</v>
      </c>
      <c r="L168" s="63">
        <v>0</v>
      </c>
      <c r="M168" s="63">
        <v>0</v>
      </c>
      <c r="N168" s="63">
        <v>0</v>
      </c>
      <c r="O168" s="63">
        <v>0</v>
      </c>
      <c r="P168" s="63">
        <v>0</v>
      </c>
      <c r="Q168" s="63">
        <v>0</v>
      </c>
      <c r="R168" s="63">
        <v>0</v>
      </c>
      <c r="S168" s="63">
        <v>0</v>
      </c>
      <c r="T168" s="63">
        <v>0</v>
      </c>
      <c r="U168" s="63">
        <v>0</v>
      </c>
      <c r="V168" s="63">
        <v>0</v>
      </c>
      <c r="W168" s="63">
        <v>0</v>
      </c>
      <c r="X168" s="63">
        <v>0</v>
      </c>
      <c r="Y168" s="63">
        <v>0</v>
      </c>
      <c r="Z168" s="63">
        <v>0</v>
      </c>
      <c r="AA168" s="63">
        <v>0</v>
      </c>
      <c r="AB168" s="63">
        <v>0</v>
      </c>
      <c r="AC168" s="55"/>
      <c r="AD168" s="34"/>
      <c r="AE168" s="34"/>
      <c r="AF168" s="34"/>
    </row>
    <row r="169" spans="1:32" outlineLevel="2" x14ac:dyDescent="0.2">
      <c r="A169" s="34"/>
      <c r="B169" s="34"/>
      <c r="C169" s="48" t="s">
        <v>53</v>
      </c>
      <c r="D169" s="49" t="s">
        <v>185</v>
      </c>
      <c r="E169" s="49" t="s">
        <v>186</v>
      </c>
      <c r="F169" s="49">
        <v>0</v>
      </c>
      <c r="G169" s="49">
        <v>0</v>
      </c>
      <c r="H169" s="56"/>
      <c r="I169" s="63">
        <v>42.46</v>
      </c>
      <c r="J169" s="63">
        <v>6.87</v>
      </c>
      <c r="K169" s="63">
        <v>0</v>
      </c>
      <c r="L169" s="63">
        <v>0</v>
      </c>
      <c r="M169" s="63">
        <v>0</v>
      </c>
      <c r="N169" s="63">
        <v>0</v>
      </c>
      <c r="O169" s="63">
        <v>0</v>
      </c>
      <c r="P169" s="63">
        <v>0</v>
      </c>
      <c r="Q169" s="63">
        <v>0</v>
      </c>
      <c r="R169" s="63">
        <v>0</v>
      </c>
      <c r="S169" s="63">
        <v>0</v>
      </c>
      <c r="T169" s="63">
        <v>0</v>
      </c>
      <c r="U169" s="63">
        <v>0</v>
      </c>
      <c r="V169" s="63">
        <v>0</v>
      </c>
      <c r="W169" s="63">
        <v>0</v>
      </c>
      <c r="X169" s="63">
        <v>0</v>
      </c>
      <c r="Y169" s="63">
        <v>0</v>
      </c>
      <c r="Z169" s="63">
        <v>0</v>
      </c>
      <c r="AA169" s="63">
        <v>0</v>
      </c>
      <c r="AB169" s="63">
        <v>0</v>
      </c>
      <c r="AC169" s="55"/>
      <c r="AD169" s="34"/>
      <c r="AE169" s="34"/>
      <c r="AF169" s="34"/>
    </row>
    <row r="170" spans="1:32" outlineLevel="2" x14ac:dyDescent="0.2">
      <c r="A170" s="34"/>
      <c r="B170" s="34"/>
      <c r="C170" s="48" t="s">
        <v>54</v>
      </c>
      <c r="D170" s="49" t="s">
        <v>185</v>
      </c>
      <c r="E170" s="49" t="s">
        <v>187</v>
      </c>
      <c r="F170" s="49">
        <v>0</v>
      </c>
      <c r="G170" s="49">
        <v>0</v>
      </c>
      <c r="H170" s="56"/>
      <c r="I170" s="63">
        <v>42.46</v>
      </c>
      <c r="J170" s="63">
        <v>0</v>
      </c>
      <c r="K170" s="63">
        <v>10.82</v>
      </c>
      <c r="L170" s="63">
        <v>2.39</v>
      </c>
      <c r="M170" s="63">
        <v>0</v>
      </c>
      <c r="N170" s="63">
        <v>0</v>
      </c>
      <c r="O170" s="63">
        <v>0</v>
      </c>
      <c r="P170" s="63">
        <v>0</v>
      </c>
      <c r="Q170" s="63">
        <v>0</v>
      </c>
      <c r="R170" s="63">
        <v>0</v>
      </c>
      <c r="S170" s="63">
        <v>0</v>
      </c>
      <c r="T170" s="63">
        <v>0</v>
      </c>
      <c r="U170" s="63">
        <v>0</v>
      </c>
      <c r="V170" s="63">
        <v>0</v>
      </c>
      <c r="W170" s="63">
        <v>0</v>
      </c>
      <c r="X170" s="63">
        <v>0</v>
      </c>
      <c r="Y170" s="63">
        <v>0</v>
      </c>
      <c r="Z170" s="63">
        <v>0</v>
      </c>
      <c r="AA170" s="63">
        <v>0</v>
      </c>
      <c r="AB170" s="63">
        <v>0</v>
      </c>
      <c r="AC170" s="55"/>
      <c r="AD170" s="34"/>
      <c r="AE170" s="34"/>
      <c r="AF170" s="34"/>
    </row>
    <row r="171" spans="1:32" outlineLevel="2" x14ac:dyDescent="0.2">
      <c r="A171" s="34"/>
      <c r="B171" s="34"/>
      <c r="C171" s="48" t="s">
        <v>191</v>
      </c>
      <c r="D171" s="49" t="s">
        <v>185</v>
      </c>
      <c r="E171" s="49" t="s">
        <v>192</v>
      </c>
      <c r="F171" s="49">
        <v>0</v>
      </c>
      <c r="G171" s="49">
        <v>0</v>
      </c>
      <c r="H171" s="56"/>
      <c r="I171" s="63">
        <v>42.46</v>
      </c>
      <c r="J171" s="63">
        <v>3.55</v>
      </c>
      <c r="K171" s="63">
        <v>0</v>
      </c>
      <c r="L171" s="63">
        <v>0</v>
      </c>
      <c r="M171" s="63">
        <v>12.81</v>
      </c>
      <c r="N171" s="63">
        <v>4.33</v>
      </c>
      <c r="O171" s="63">
        <v>0</v>
      </c>
      <c r="P171" s="63">
        <v>0</v>
      </c>
      <c r="Q171" s="63">
        <v>0</v>
      </c>
      <c r="R171" s="63">
        <v>0</v>
      </c>
      <c r="S171" s="63">
        <v>0</v>
      </c>
      <c r="T171" s="63">
        <v>0</v>
      </c>
      <c r="U171" s="63">
        <v>0</v>
      </c>
      <c r="V171" s="63">
        <v>0</v>
      </c>
      <c r="W171" s="63">
        <v>0</v>
      </c>
      <c r="X171" s="63">
        <v>0</v>
      </c>
      <c r="Y171" s="63">
        <v>0</v>
      </c>
      <c r="Z171" s="63">
        <v>0</v>
      </c>
      <c r="AA171" s="63">
        <v>0</v>
      </c>
      <c r="AB171" s="63">
        <v>0</v>
      </c>
      <c r="AC171" s="55"/>
      <c r="AD171" s="34"/>
      <c r="AE171" s="34"/>
      <c r="AF171" s="34"/>
    </row>
    <row r="172" spans="1:32" outlineLevel="2" x14ac:dyDescent="0.2">
      <c r="A172" s="34"/>
      <c r="B172" s="34"/>
      <c r="C172" s="48" t="s">
        <v>193</v>
      </c>
      <c r="D172" s="49" t="s">
        <v>185</v>
      </c>
      <c r="E172" s="49" t="s">
        <v>194</v>
      </c>
      <c r="F172" s="49">
        <v>0</v>
      </c>
      <c r="G172" s="49">
        <v>0</v>
      </c>
      <c r="H172" s="56"/>
      <c r="I172" s="63">
        <v>356.16</v>
      </c>
      <c r="J172" s="63">
        <v>3.58</v>
      </c>
      <c r="K172" s="63">
        <v>0</v>
      </c>
      <c r="L172" s="63">
        <v>0</v>
      </c>
      <c r="M172" s="63">
        <v>14.21</v>
      </c>
      <c r="N172" s="63">
        <v>4.4800000000000004</v>
      </c>
      <c r="O172" s="63">
        <v>0</v>
      </c>
      <c r="P172" s="63">
        <v>0</v>
      </c>
      <c r="Q172" s="63">
        <v>0</v>
      </c>
      <c r="R172" s="63">
        <v>0</v>
      </c>
      <c r="S172" s="63">
        <v>0</v>
      </c>
      <c r="T172" s="63">
        <v>0</v>
      </c>
      <c r="U172" s="63">
        <v>0</v>
      </c>
      <c r="V172" s="63">
        <v>0</v>
      </c>
      <c r="W172" s="63">
        <v>0</v>
      </c>
      <c r="X172" s="63">
        <v>0</v>
      </c>
      <c r="Y172" s="63">
        <v>0</v>
      </c>
      <c r="Z172" s="63">
        <v>0</v>
      </c>
      <c r="AA172" s="63">
        <v>0</v>
      </c>
      <c r="AB172" s="63">
        <v>0</v>
      </c>
      <c r="AC172" s="55"/>
      <c r="AD172" s="34"/>
      <c r="AE172" s="34"/>
      <c r="AF172" s="34"/>
    </row>
    <row r="173" spans="1:32" outlineLevel="2" x14ac:dyDescent="0.2">
      <c r="A173" s="34"/>
      <c r="B173" s="34"/>
      <c r="C173" s="48" t="s">
        <v>195</v>
      </c>
      <c r="D173" s="49" t="s">
        <v>185</v>
      </c>
      <c r="E173" s="49" t="s">
        <v>196</v>
      </c>
      <c r="F173" s="49">
        <v>0</v>
      </c>
      <c r="G173" s="49">
        <v>0</v>
      </c>
      <c r="H173" s="56"/>
      <c r="I173" s="63">
        <v>356.16</v>
      </c>
      <c r="J173" s="63">
        <v>0</v>
      </c>
      <c r="K173" s="63">
        <v>13.18</v>
      </c>
      <c r="L173" s="63">
        <v>2.59</v>
      </c>
      <c r="M173" s="63">
        <v>0</v>
      </c>
      <c r="N173" s="63">
        <v>0</v>
      </c>
      <c r="O173" s="63">
        <v>0</v>
      </c>
      <c r="P173" s="63">
        <v>0</v>
      </c>
      <c r="Q173" s="63">
        <v>0</v>
      </c>
      <c r="R173" s="63">
        <v>0</v>
      </c>
      <c r="S173" s="63">
        <v>0</v>
      </c>
      <c r="T173" s="63">
        <v>0</v>
      </c>
      <c r="U173" s="63">
        <v>0</v>
      </c>
      <c r="V173" s="63">
        <v>0</v>
      </c>
      <c r="W173" s="63">
        <v>0</v>
      </c>
      <c r="X173" s="63">
        <v>0</v>
      </c>
      <c r="Y173" s="63">
        <v>0</v>
      </c>
      <c r="Z173" s="63">
        <v>0</v>
      </c>
      <c r="AA173" s="63">
        <v>0</v>
      </c>
      <c r="AB173" s="63">
        <v>0</v>
      </c>
      <c r="AC173" s="55"/>
      <c r="AD173" s="34"/>
      <c r="AE173" s="34"/>
      <c r="AF173" s="34"/>
    </row>
    <row r="174" spans="1:32" outlineLevel="2" x14ac:dyDescent="0.2">
      <c r="A174" s="34"/>
      <c r="B174" s="34"/>
      <c r="C174" s="48" t="s">
        <v>197</v>
      </c>
      <c r="D174" s="49" t="s">
        <v>185</v>
      </c>
      <c r="E174" s="49" t="s">
        <v>198</v>
      </c>
      <c r="F174" s="49">
        <v>0</v>
      </c>
      <c r="G174" s="49">
        <v>0</v>
      </c>
      <c r="H174" s="56"/>
      <c r="I174" s="63">
        <v>0</v>
      </c>
      <c r="J174" s="63">
        <v>0</v>
      </c>
      <c r="K174" s="63">
        <v>16.18</v>
      </c>
      <c r="L174" s="63">
        <v>4.6399999999999997</v>
      </c>
      <c r="M174" s="63">
        <v>0</v>
      </c>
      <c r="N174" s="63">
        <v>0</v>
      </c>
      <c r="O174" s="63">
        <v>0</v>
      </c>
      <c r="P174" s="63">
        <v>0</v>
      </c>
      <c r="Q174" s="63">
        <v>0</v>
      </c>
      <c r="R174" s="63">
        <v>0</v>
      </c>
      <c r="S174" s="63">
        <v>0</v>
      </c>
      <c r="T174" s="63">
        <v>0</v>
      </c>
      <c r="U174" s="63">
        <v>0</v>
      </c>
      <c r="V174" s="63">
        <v>0</v>
      </c>
      <c r="W174" s="63">
        <v>0</v>
      </c>
      <c r="X174" s="63">
        <v>0</v>
      </c>
      <c r="Y174" s="63">
        <v>0</v>
      </c>
      <c r="Z174" s="63">
        <v>0</v>
      </c>
      <c r="AA174" s="63">
        <v>0</v>
      </c>
      <c r="AB174" s="63">
        <v>0</v>
      </c>
      <c r="AC174" s="55"/>
      <c r="AD174" s="34"/>
      <c r="AE174" s="34"/>
      <c r="AF174" s="34"/>
    </row>
    <row r="175" spans="1:32" outlineLevel="2" x14ac:dyDescent="0.2">
      <c r="A175" s="34"/>
      <c r="B175" s="34"/>
      <c r="C175" s="48">
        <v>0</v>
      </c>
      <c r="D175" s="49">
        <v>0</v>
      </c>
      <c r="E175" s="49">
        <v>0</v>
      </c>
      <c r="F175" s="49">
        <v>0</v>
      </c>
      <c r="G175" s="49">
        <v>0</v>
      </c>
      <c r="H175" s="56"/>
      <c r="I175" s="63">
        <v>0</v>
      </c>
      <c r="J175" s="63">
        <v>0</v>
      </c>
      <c r="K175" s="63">
        <v>0</v>
      </c>
      <c r="L175" s="63">
        <v>0</v>
      </c>
      <c r="M175" s="63">
        <v>0</v>
      </c>
      <c r="N175" s="63">
        <v>0</v>
      </c>
      <c r="O175" s="63">
        <v>0</v>
      </c>
      <c r="P175" s="63">
        <v>0</v>
      </c>
      <c r="Q175" s="63">
        <v>0</v>
      </c>
      <c r="R175" s="63">
        <v>0</v>
      </c>
      <c r="S175" s="63">
        <v>0</v>
      </c>
      <c r="T175" s="63">
        <v>0</v>
      </c>
      <c r="U175" s="63">
        <v>0</v>
      </c>
      <c r="V175" s="63">
        <v>0</v>
      </c>
      <c r="W175" s="63">
        <v>0</v>
      </c>
      <c r="X175" s="63">
        <v>0</v>
      </c>
      <c r="Y175" s="63">
        <v>0</v>
      </c>
      <c r="Z175" s="63">
        <v>0</v>
      </c>
      <c r="AA175" s="63">
        <v>0</v>
      </c>
      <c r="AB175" s="63">
        <v>0</v>
      </c>
      <c r="AC175" s="55"/>
      <c r="AD175" s="34"/>
      <c r="AE175" s="34"/>
      <c r="AF175" s="34"/>
    </row>
    <row r="176" spans="1:32" outlineLevel="2" x14ac:dyDescent="0.2">
      <c r="A176" s="34"/>
      <c r="B176" s="34"/>
      <c r="C176" s="48" t="s">
        <v>199</v>
      </c>
      <c r="D176" s="49" t="s">
        <v>200</v>
      </c>
      <c r="E176" s="49" t="s">
        <v>201</v>
      </c>
      <c r="F176" s="49">
        <v>0</v>
      </c>
      <c r="G176" s="49">
        <v>0</v>
      </c>
      <c r="H176" s="56"/>
      <c r="I176" s="63">
        <v>0</v>
      </c>
      <c r="J176" s="63">
        <v>0</v>
      </c>
      <c r="K176" s="63">
        <v>1.58</v>
      </c>
      <c r="L176" s="63">
        <v>1.56</v>
      </c>
      <c r="M176" s="63">
        <v>0</v>
      </c>
      <c r="N176" s="63">
        <v>0</v>
      </c>
      <c r="O176" s="63">
        <v>10.050000000000001</v>
      </c>
      <c r="P176" s="63">
        <v>0</v>
      </c>
      <c r="Q176" s="63">
        <v>0</v>
      </c>
      <c r="R176" s="63">
        <v>0</v>
      </c>
      <c r="S176" s="63">
        <v>0</v>
      </c>
      <c r="T176" s="63">
        <v>0</v>
      </c>
      <c r="U176" s="63">
        <v>0</v>
      </c>
      <c r="V176" s="63">
        <v>0</v>
      </c>
      <c r="W176" s="63">
        <v>0</v>
      </c>
      <c r="X176" s="63">
        <v>0</v>
      </c>
      <c r="Y176" s="63">
        <v>0</v>
      </c>
      <c r="Z176" s="63">
        <v>0</v>
      </c>
      <c r="AA176" s="63">
        <v>0</v>
      </c>
      <c r="AB176" s="63">
        <v>0</v>
      </c>
      <c r="AC176" s="55"/>
      <c r="AD176" s="34"/>
      <c r="AE176" s="34"/>
      <c r="AF176" s="34"/>
    </row>
    <row r="177" spans="1:32" outlineLevel="2" x14ac:dyDescent="0.2">
      <c r="A177" s="34"/>
      <c r="B177" s="34"/>
      <c r="C177" s="48" t="s">
        <v>202</v>
      </c>
      <c r="D177" s="49" t="s">
        <v>200</v>
      </c>
      <c r="E177" s="49" t="s">
        <v>203</v>
      </c>
      <c r="F177" s="49">
        <v>0</v>
      </c>
      <c r="G177" s="49">
        <v>0</v>
      </c>
      <c r="H177" s="56"/>
      <c r="I177" s="63">
        <v>0</v>
      </c>
      <c r="J177" s="63">
        <v>0</v>
      </c>
      <c r="K177" s="63">
        <v>1.58</v>
      </c>
      <c r="L177" s="63">
        <v>1.56</v>
      </c>
      <c r="M177" s="63">
        <v>0</v>
      </c>
      <c r="N177" s="63">
        <v>0</v>
      </c>
      <c r="O177" s="63">
        <v>10.050000000000001</v>
      </c>
      <c r="P177" s="63">
        <v>0</v>
      </c>
      <c r="Q177" s="63">
        <v>0</v>
      </c>
      <c r="R177" s="63">
        <v>0</v>
      </c>
      <c r="S177" s="63">
        <v>0</v>
      </c>
      <c r="T177" s="63">
        <v>0</v>
      </c>
      <c r="U177" s="63">
        <v>0</v>
      </c>
      <c r="V177" s="63">
        <v>0</v>
      </c>
      <c r="W177" s="63">
        <v>0</v>
      </c>
      <c r="X177" s="63">
        <v>0</v>
      </c>
      <c r="Y177" s="63">
        <v>0</v>
      </c>
      <c r="Z177" s="63">
        <v>0</v>
      </c>
      <c r="AA177" s="63">
        <v>0</v>
      </c>
      <c r="AB177" s="63">
        <v>0</v>
      </c>
      <c r="AC177" s="55"/>
      <c r="AD177" s="34"/>
      <c r="AE177" s="34"/>
      <c r="AF177" s="34"/>
    </row>
    <row r="178" spans="1:32" outlineLevel="2" x14ac:dyDescent="0.2">
      <c r="A178" s="34"/>
      <c r="B178" s="34"/>
      <c r="C178" s="48">
        <v>0</v>
      </c>
      <c r="D178" s="49">
        <v>0</v>
      </c>
      <c r="E178" s="49">
        <v>0</v>
      </c>
      <c r="F178" s="49">
        <v>0</v>
      </c>
      <c r="G178" s="49">
        <v>0</v>
      </c>
      <c r="H178" s="56"/>
      <c r="I178" s="63">
        <v>0</v>
      </c>
      <c r="J178" s="63">
        <v>0</v>
      </c>
      <c r="K178" s="63">
        <v>0</v>
      </c>
      <c r="L178" s="63">
        <v>0</v>
      </c>
      <c r="M178" s="63">
        <v>0</v>
      </c>
      <c r="N178" s="63">
        <v>0</v>
      </c>
      <c r="O178" s="63">
        <v>0</v>
      </c>
      <c r="P178" s="63">
        <v>0</v>
      </c>
      <c r="Q178" s="63">
        <v>0</v>
      </c>
      <c r="R178" s="63">
        <v>0</v>
      </c>
      <c r="S178" s="63">
        <v>0</v>
      </c>
      <c r="T178" s="63">
        <v>0</v>
      </c>
      <c r="U178" s="63">
        <v>0</v>
      </c>
      <c r="V178" s="63">
        <v>0</v>
      </c>
      <c r="W178" s="63">
        <v>0</v>
      </c>
      <c r="X178" s="63">
        <v>0</v>
      </c>
      <c r="Y178" s="63">
        <v>0</v>
      </c>
      <c r="Z178" s="63">
        <v>0</v>
      </c>
      <c r="AA178" s="63">
        <v>0</v>
      </c>
      <c r="AB178" s="63">
        <v>0</v>
      </c>
      <c r="AC178" s="55"/>
      <c r="AD178" s="34"/>
      <c r="AE178" s="34"/>
      <c r="AF178" s="34"/>
    </row>
    <row r="179" spans="1:32" outlineLevel="2" x14ac:dyDescent="0.2">
      <c r="A179" s="34"/>
      <c r="B179" s="34"/>
      <c r="C179" s="48" t="s">
        <v>204</v>
      </c>
      <c r="D179" s="49" t="s">
        <v>205</v>
      </c>
      <c r="E179" s="49" t="s">
        <v>206</v>
      </c>
      <c r="F179" s="49">
        <v>0</v>
      </c>
      <c r="G179" s="49">
        <v>0</v>
      </c>
      <c r="H179" s="56"/>
      <c r="I179" s="63">
        <v>0</v>
      </c>
      <c r="J179" s="63">
        <v>0</v>
      </c>
      <c r="K179" s="63">
        <v>0.5</v>
      </c>
      <c r="L179" s="63">
        <v>0.49</v>
      </c>
      <c r="M179" s="63">
        <v>0</v>
      </c>
      <c r="N179" s="63">
        <v>0</v>
      </c>
      <c r="O179" s="63">
        <v>6.07</v>
      </c>
      <c r="P179" s="63">
        <v>0</v>
      </c>
      <c r="Q179" s="63">
        <v>0</v>
      </c>
      <c r="R179" s="63">
        <v>0</v>
      </c>
      <c r="S179" s="63">
        <v>0</v>
      </c>
      <c r="T179" s="63">
        <v>0</v>
      </c>
      <c r="U179" s="63">
        <v>0</v>
      </c>
      <c r="V179" s="63">
        <v>0</v>
      </c>
      <c r="W179" s="63">
        <v>0</v>
      </c>
      <c r="X179" s="63">
        <v>0</v>
      </c>
      <c r="Y179" s="63">
        <v>0</v>
      </c>
      <c r="Z179" s="63">
        <v>0</v>
      </c>
      <c r="AA179" s="63">
        <v>0</v>
      </c>
      <c r="AB179" s="63">
        <v>0</v>
      </c>
      <c r="AC179" s="55"/>
      <c r="AD179" s="34"/>
      <c r="AE179" s="34"/>
      <c r="AF179" s="34"/>
    </row>
    <row r="180" spans="1:32" outlineLevel="2" x14ac:dyDescent="0.2">
      <c r="A180" s="34"/>
      <c r="B180" s="34"/>
      <c r="C180" s="48" t="s">
        <v>207</v>
      </c>
      <c r="D180" s="49" t="s">
        <v>205</v>
      </c>
      <c r="E180" s="49" t="s">
        <v>208</v>
      </c>
      <c r="F180" s="49">
        <v>0</v>
      </c>
      <c r="G180" s="49">
        <v>0</v>
      </c>
      <c r="H180" s="56"/>
      <c r="I180" s="63">
        <v>0</v>
      </c>
      <c r="J180" s="63">
        <v>0</v>
      </c>
      <c r="K180" s="63">
        <v>0.5</v>
      </c>
      <c r="L180" s="63">
        <v>0.49</v>
      </c>
      <c r="M180" s="63">
        <v>0</v>
      </c>
      <c r="N180" s="63">
        <v>0</v>
      </c>
      <c r="O180" s="63">
        <v>6.07</v>
      </c>
      <c r="P180" s="63">
        <v>0</v>
      </c>
      <c r="Q180" s="63">
        <v>0</v>
      </c>
      <c r="R180" s="63">
        <v>0</v>
      </c>
      <c r="S180" s="63">
        <v>0</v>
      </c>
      <c r="T180" s="63">
        <v>0</v>
      </c>
      <c r="U180" s="63">
        <v>0</v>
      </c>
      <c r="V180" s="63">
        <v>0</v>
      </c>
      <c r="W180" s="63">
        <v>0</v>
      </c>
      <c r="X180" s="63">
        <v>0</v>
      </c>
      <c r="Y180" s="63">
        <v>0</v>
      </c>
      <c r="Z180" s="63">
        <v>0</v>
      </c>
      <c r="AA180" s="63">
        <v>0</v>
      </c>
      <c r="AB180" s="63">
        <v>0</v>
      </c>
      <c r="AC180" s="55"/>
      <c r="AD180" s="34"/>
      <c r="AE180" s="34"/>
      <c r="AF180" s="34"/>
    </row>
    <row r="181" spans="1:32" outlineLevel="2" x14ac:dyDescent="0.2">
      <c r="A181" s="34"/>
      <c r="B181" s="34"/>
      <c r="C181" s="48">
        <v>0</v>
      </c>
      <c r="D181" s="49">
        <v>0</v>
      </c>
      <c r="E181" s="49">
        <v>0</v>
      </c>
      <c r="F181" s="49">
        <v>0</v>
      </c>
      <c r="G181" s="49">
        <v>0</v>
      </c>
      <c r="H181" s="56"/>
      <c r="I181" s="63">
        <v>0</v>
      </c>
      <c r="J181" s="63">
        <v>0</v>
      </c>
      <c r="K181" s="63">
        <v>0</v>
      </c>
      <c r="L181" s="63">
        <v>0</v>
      </c>
      <c r="M181" s="63">
        <v>0</v>
      </c>
      <c r="N181" s="63">
        <v>0</v>
      </c>
      <c r="O181" s="63">
        <v>0</v>
      </c>
      <c r="P181" s="63">
        <v>0</v>
      </c>
      <c r="Q181" s="63">
        <v>0</v>
      </c>
      <c r="R181" s="63">
        <v>0</v>
      </c>
      <c r="S181" s="63">
        <v>0</v>
      </c>
      <c r="T181" s="63">
        <v>0</v>
      </c>
      <c r="U181" s="63">
        <v>0</v>
      </c>
      <c r="V181" s="63">
        <v>0</v>
      </c>
      <c r="W181" s="63">
        <v>0</v>
      </c>
      <c r="X181" s="63">
        <v>0</v>
      </c>
      <c r="Y181" s="63">
        <v>0</v>
      </c>
      <c r="Z181" s="63">
        <v>0</v>
      </c>
      <c r="AA181" s="63">
        <v>0</v>
      </c>
      <c r="AB181" s="63">
        <v>0</v>
      </c>
      <c r="AC181" s="55"/>
      <c r="AD181" s="34"/>
      <c r="AE181" s="34"/>
      <c r="AF181" s="34"/>
    </row>
    <row r="182" spans="1:32" outlineLevel="2" x14ac:dyDescent="0.2">
      <c r="A182" s="34"/>
      <c r="B182" s="34"/>
      <c r="C182" s="48" t="s">
        <v>209</v>
      </c>
      <c r="D182" s="49" t="s">
        <v>210</v>
      </c>
      <c r="E182" s="49" t="s">
        <v>211</v>
      </c>
      <c r="F182" s="49">
        <v>0</v>
      </c>
      <c r="G182" s="49">
        <v>0</v>
      </c>
      <c r="H182" s="56"/>
      <c r="I182" s="63">
        <v>0</v>
      </c>
      <c r="J182" s="63">
        <v>0</v>
      </c>
      <c r="K182" s="63">
        <v>0</v>
      </c>
      <c r="L182" s="63">
        <v>0</v>
      </c>
      <c r="M182" s="63">
        <v>0</v>
      </c>
      <c r="N182" s="63">
        <v>0</v>
      </c>
      <c r="O182" s="63">
        <v>1.77</v>
      </c>
      <c r="P182" s="63">
        <v>0</v>
      </c>
      <c r="Q182" s="63">
        <v>0</v>
      </c>
      <c r="R182" s="63">
        <v>0</v>
      </c>
      <c r="S182" s="63">
        <v>0</v>
      </c>
      <c r="T182" s="63">
        <v>0</v>
      </c>
      <c r="U182" s="63">
        <v>0</v>
      </c>
      <c r="V182" s="63">
        <v>0</v>
      </c>
      <c r="W182" s="63">
        <v>0</v>
      </c>
      <c r="X182" s="63">
        <v>0</v>
      </c>
      <c r="Y182" s="63">
        <v>0</v>
      </c>
      <c r="Z182" s="63">
        <v>0</v>
      </c>
      <c r="AA182" s="63">
        <v>0</v>
      </c>
      <c r="AB182" s="63">
        <v>0</v>
      </c>
      <c r="AC182" s="55"/>
      <c r="AD182" s="34"/>
      <c r="AE182" s="34"/>
      <c r="AF182" s="34"/>
    </row>
    <row r="183" spans="1:32" outlineLevel="2" x14ac:dyDescent="0.2">
      <c r="A183" s="34"/>
      <c r="B183" s="34"/>
      <c r="C183" s="48">
        <v>0</v>
      </c>
      <c r="D183" s="49">
        <v>0</v>
      </c>
      <c r="E183" s="49">
        <v>0</v>
      </c>
      <c r="F183" s="49">
        <v>0</v>
      </c>
      <c r="G183" s="49">
        <v>0</v>
      </c>
      <c r="H183" s="56"/>
      <c r="I183" s="63">
        <v>0</v>
      </c>
      <c r="J183" s="63">
        <v>0</v>
      </c>
      <c r="K183" s="63">
        <v>0</v>
      </c>
      <c r="L183" s="63">
        <v>0</v>
      </c>
      <c r="M183" s="63">
        <v>0</v>
      </c>
      <c r="N183" s="63">
        <v>0</v>
      </c>
      <c r="O183" s="63">
        <v>0</v>
      </c>
      <c r="P183" s="63">
        <v>0</v>
      </c>
      <c r="Q183" s="63">
        <v>0</v>
      </c>
      <c r="R183" s="63">
        <v>0</v>
      </c>
      <c r="S183" s="63">
        <v>0</v>
      </c>
      <c r="T183" s="63">
        <v>0</v>
      </c>
      <c r="U183" s="63">
        <v>0</v>
      </c>
      <c r="V183" s="63">
        <v>0</v>
      </c>
      <c r="W183" s="63">
        <v>0</v>
      </c>
      <c r="X183" s="63">
        <v>0</v>
      </c>
      <c r="Y183" s="63">
        <v>0</v>
      </c>
      <c r="Z183" s="63">
        <v>0</v>
      </c>
      <c r="AA183" s="63">
        <v>0</v>
      </c>
      <c r="AB183" s="63">
        <v>0</v>
      </c>
      <c r="AC183" s="55"/>
      <c r="AD183" s="34"/>
      <c r="AE183" s="34"/>
      <c r="AF183" s="34"/>
    </row>
    <row r="184" spans="1:32" hidden="1" outlineLevel="3" x14ac:dyDescent="0.2">
      <c r="A184" s="34"/>
      <c r="B184" s="34"/>
      <c r="C184" s="48">
        <v>0</v>
      </c>
      <c r="D184" s="49">
        <v>0</v>
      </c>
      <c r="E184" s="49">
        <v>0</v>
      </c>
      <c r="F184" s="49">
        <v>0</v>
      </c>
      <c r="G184" s="49">
        <v>0</v>
      </c>
      <c r="H184" s="56"/>
      <c r="I184" s="63">
        <v>0</v>
      </c>
      <c r="J184" s="63">
        <v>0</v>
      </c>
      <c r="K184" s="63">
        <v>0</v>
      </c>
      <c r="L184" s="63">
        <v>0</v>
      </c>
      <c r="M184" s="63">
        <v>0</v>
      </c>
      <c r="N184" s="63">
        <v>0</v>
      </c>
      <c r="O184" s="63">
        <v>0</v>
      </c>
      <c r="P184" s="63">
        <v>0</v>
      </c>
      <c r="Q184" s="63">
        <v>0</v>
      </c>
      <c r="R184" s="63">
        <v>0</v>
      </c>
      <c r="S184" s="63">
        <v>0</v>
      </c>
      <c r="T184" s="63">
        <v>0</v>
      </c>
      <c r="U184" s="63">
        <v>0</v>
      </c>
      <c r="V184" s="63">
        <v>0</v>
      </c>
      <c r="W184" s="63">
        <v>0</v>
      </c>
      <c r="X184" s="63">
        <v>0</v>
      </c>
      <c r="Y184" s="63">
        <v>0</v>
      </c>
      <c r="Z184" s="63">
        <v>0</v>
      </c>
      <c r="AA184" s="63">
        <v>0</v>
      </c>
      <c r="AB184" s="63">
        <v>0</v>
      </c>
      <c r="AC184" s="55"/>
      <c r="AD184" s="34"/>
      <c r="AE184" s="34"/>
      <c r="AF184" s="34"/>
    </row>
    <row r="185" spans="1:32" hidden="1" outlineLevel="3" x14ac:dyDescent="0.2">
      <c r="A185" s="34"/>
      <c r="B185" s="34"/>
      <c r="C185" s="48">
        <v>0</v>
      </c>
      <c r="D185" s="49">
        <v>0</v>
      </c>
      <c r="E185" s="49">
        <v>0</v>
      </c>
      <c r="F185" s="49">
        <v>0</v>
      </c>
      <c r="G185" s="49">
        <v>0</v>
      </c>
      <c r="H185" s="56"/>
      <c r="I185" s="63">
        <v>0</v>
      </c>
      <c r="J185" s="63">
        <v>0</v>
      </c>
      <c r="K185" s="63">
        <v>0</v>
      </c>
      <c r="L185" s="63">
        <v>0</v>
      </c>
      <c r="M185" s="63">
        <v>0</v>
      </c>
      <c r="N185" s="63">
        <v>0</v>
      </c>
      <c r="O185" s="63">
        <v>0</v>
      </c>
      <c r="P185" s="63">
        <v>0</v>
      </c>
      <c r="Q185" s="63">
        <v>0</v>
      </c>
      <c r="R185" s="63">
        <v>0</v>
      </c>
      <c r="S185" s="63">
        <v>0</v>
      </c>
      <c r="T185" s="63">
        <v>0</v>
      </c>
      <c r="U185" s="63">
        <v>0</v>
      </c>
      <c r="V185" s="63">
        <v>0</v>
      </c>
      <c r="W185" s="63">
        <v>0</v>
      </c>
      <c r="X185" s="63">
        <v>0</v>
      </c>
      <c r="Y185" s="63">
        <v>0</v>
      </c>
      <c r="Z185" s="63">
        <v>0</v>
      </c>
      <c r="AA185" s="63">
        <v>0</v>
      </c>
      <c r="AB185" s="63">
        <v>0</v>
      </c>
      <c r="AC185" s="55"/>
      <c r="AD185" s="34"/>
      <c r="AE185" s="34"/>
      <c r="AF185" s="34"/>
    </row>
    <row r="186" spans="1:32" hidden="1" outlineLevel="3" x14ac:dyDescent="0.2">
      <c r="A186" s="34"/>
      <c r="B186" s="34"/>
      <c r="C186" s="48">
        <v>0</v>
      </c>
      <c r="D186" s="49">
        <v>0</v>
      </c>
      <c r="E186" s="49">
        <v>0</v>
      </c>
      <c r="F186" s="49">
        <v>0</v>
      </c>
      <c r="G186" s="49">
        <v>0</v>
      </c>
      <c r="H186" s="56"/>
      <c r="I186" s="63">
        <v>0</v>
      </c>
      <c r="J186" s="63">
        <v>0</v>
      </c>
      <c r="K186" s="63">
        <v>0</v>
      </c>
      <c r="L186" s="63">
        <v>0</v>
      </c>
      <c r="M186" s="63">
        <v>0</v>
      </c>
      <c r="N186" s="63">
        <v>0</v>
      </c>
      <c r="O186" s="63">
        <v>0</v>
      </c>
      <c r="P186" s="63">
        <v>0</v>
      </c>
      <c r="Q186" s="63">
        <v>0</v>
      </c>
      <c r="R186" s="63">
        <v>0</v>
      </c>
      <c r="S186" s="63">
        <v>0</v>
      </c>
      <c r="T186" s="63">
        <v>0</v>
      </c>
      <c r="U186" s="63">
        <v>0</v>
      </c>
      <c r="V186" s="63">
        <v>0</v>
      </c>
      <c r="W186" s="63">
        <v>0</v>
      </c>
      <c r="X186" s="63">
        <v>0</v>
      </c>
      <c r="Y186" s="63">
        <v>0</v>
      </c>
      <c r="Z186" s="63">
        <v>0</v>
      </c>
      <c r="AA186" s="63">
        <v>0</v>
      </c>
      <c r="AB186" s="63">
        <v>0</v>
      </c>
      <c r="AC186" s="55"/>
      <c r="AD186" s="34"/>
      <c r="AE186" s="34"/>
      <c r="AF186" s="34"/>
    </row>
    <row r="187" spans="1:32" hidden="1" outlineLevel="3" x14ac:dyDescent="0.2">
      <c r="A187" s="34"/>
      <c r="B187" s="34"/>
      <c r="C187" s="48">
        <v>0</v>
      </c>
      <c r="D187" s="49">
        <v>0</v>
      </c>
      <c r="E187" s="49">
        <v>0</v>
      </c>
      <c r="F187" s="49">
        <v>0</v>
      </c>
      <c r="G187" s="49">
        <v>0</v>
      </c>
      <c r="H187" s="56"/>
      <c r="I187" s="63">
        <v>0</v>
      </c>
      <c r="J187" s="63">
        <v>0</v>
      </c>
      <c r="K187" s="63">
        <v>0</v>
      </c>
      <c r="L187" s="63">
        <v>0</v>
      </c>
      <c r="M187" s="63">
        <v>0</v>
      </c>
      <c r="N187" s="63">
        <v>0</v>
      </c>
      <c r="O187" s="63">
        <v>0</v>
      </c>
      <c r="P187" s="63">
        <v>0</v>
      </c>
      <c r="Q187" s="63">
        <v>0</v>
      </c>
      <c r="R187" s="63">
        <v>0</v>
      </c>
      <c r="S187" s="63">
        <v>0</v>
      </c>
      <c r="T187" s="63">
        <v>0</v>
      </c>
      <c r="U187" s="63">
        <v>0</v>
      </c>
      <c r="V187" s="63">
        <v>0</v>
      </c>
      <c r="W187" s="63">
        <v>0</v>
      </c>
      <c r="X187" s="63">
        <v>0</v>
      </c>
      <c r="Y187" s="63">
        <v>0</v>
      </c>
      <c r="Z187" s="63">
        <v>0</v>
      </c>
      <c r="AA187" s="63">
        <v>0</v>
      </c>
      <c r="AB187" s="63">
        <v>0</v>
      </c>
      <c r="AC187" s="55"/>
      <c r="AD187" s="34"/>
      <c r="AE187" s="34"/>
      <c r="AF187" s="34"/>
    </row>
    <row r="188" spans="1:32" hidden="1" outlineLevel="3" x14ac:dyDescent="0.2">
      <c r="A188" s="34"/>
      <c r="B188" s="34"/>
      <c r="C188" s="48">
        <v>0</v>
      </c>
      <c r="D188" s="49">
        <v>0</v>
      </c>
      <c r="E188" s="49">
        <v>0</v>
      </c>
      <c r="F188" s="49">
        <v>0</v>
      </c>
      <c r="G188" s="49">
        <v>0</v>
      </c>
      <c r="H188" s="56"/>
      <c r="I188" s="63">
        <v>0</v>
      </c>
      <c r="J188" s="63">
        <v>0</v>
      </c>
      <c r="K188" s="63">
        <v>0</v>
      </c>
      <c r="L188" s="63">
        <v>0</v>
      </c>
      <c r="M188" s="63">
        <v>0</v>
      </c>
      <c r="N188" s="63">
        <v>0</v>
      </c>
      <c r="O188" s="63">
        <v>0</v>
      </c>
      <c r="P188" s="63">
        <v>0</v>
      </c>
      <c r="Q188" s="63">
        <v>0</v>
      </c>
      <c r="R188" s="63">
        <v>0</v>
      </c>
      <c r="S188" s="63">
        <v>0</v>
      </c>
      <c r="T188" s="63">
        <v>0</v>
      </c>
      <c r="U188" s="63">
        <v>0</v>
      </c>
      <c r="V188" s="63">
        <v>0</v>
      </c>
      <c r="W188" s="63">
        <v>0</v>
      </c>
      <c r="X188" s="63">
        <v>0</v>
      </c>
      <c r="Y188" s="63">
        <v>0</v>
      </c>
      <c r="Z188" s="63">
        <v>0</v>
      </c>
      <c r="AA188" s="63">
        <v>0</v>
      </c>
      <c r="AB188" s="63">
        <v>0</v>
      </c>
      <c r="AC188" s="55"/>
      <c r="AD188" s="34"/>
      <c r="AE188" s="34"/>
      <c r="AF188" s="34"/>
    </row>
    <row r="189" spans="1:32" hidden="1" outlineLevel="3" x14ac:dyDescent="0.2">
      <c r="A189" s="34"/>
      <c r="B189" s="34"/>
      <c r="C189" s="48">
        <v>0</v>
      </c>
      <c r="D189" s="49">
        <v>0</v>
      </c>
      <c r="E189" s="49">
        <v>0</v>
      </c>
      <c r="F189" s="49">
        <v>0</v>
      </c>
      <c r="G189" s="49">
        <v>0</v>
      </c>
      <c r="H189" s="56"/>
      <c r="I189" s="63">
        <v>0</v>
      </c>
      <c r="J189" s="63">
        <v>0</v>
      </c>
      <c r="K189" s="63">
        <v>0</v>
      </c>
      <c r="L189" s="63">
        <v>0</v>
      </c>
      <c r="M189" s="63">
        <v>0</v>
      </c>
      <c r="N189" s="63">
        <v>0</v>
      </c>
      <c r="O189" s="63">
        <v>0</v>
      </c>
      <c r="P189" s="63">
        <v>0</v>
      </c>
      <c r="Q189" s="63">
        <v>0</v>
      </c>
      <c r="R189" s="63">
        <v>0</v>
      </c>
      <c r="S189" s="63">
        <v>0</v>
      </c>
      <c r="T189" s="63">
        <v>0</v>
      </c>
      <c r="U189" s="63">
        <v>0</v>
      </c>
      <c r="V189" s="63">
        <v>0</v>
      </c>
      <c r="W189" s="63">
        <v>0</v>
      </c>
      <c r="X189" s="63">
        <v>0</v>
      </c>
      <c r="Y189" s="63">
        <v>0</v>
      </c>
      <c r="Z189" s="63">
        <v>0</v>
      </c>
      <c r="AA189" s="63">
        <v>0</v>
      </c>
      <c r="AB189" s="63">
        <v>0</v>
      </c>
      <c r="AC189" s="55"/>
      <c r="AD189" s="34"/>
      <c r="AE189" s="34"/>
      <c r="AF189" s="34"/>
    </row>
    <row r="190" spans="1:32" hidden="1" outlineLevel="3" x14ac:dyDescent="0.2">
      <c r="A190" s="34"/>
      <c r="B190" s="34"/>
      <c r="C190" s="48">
        <v>0</v>
      </c>
      <c r="D190" s="49">
        <v>0</v>
      </c>
      <c r="E190" s="49">
        <v>0</v>
      </c>
      <c r="F190" s="49">
        <v>0</v>
      </c>
      <c r="G190" s="49">
        <v>0</v>
      </c>
      <c r="H190" s="56"/>
      <c r="I190" s="63">
        <v>0</v>
      </c>
      <c r="J190" s="63">
        <v>0</v>
      </c>
      <c r="K190" s="63">
        <v>0</v>
      </c>
      <c r="L190" s="63">
        <v>0</v>
      </c>
      <c r="M190" s="63">
        <v>0</v>
      </c>
      <c r="N190" s="63">
        <v>0</v>
      </c>
      <c r="O190" s="63">
        <v>0</v>
      </c>
      <c r="P190" s="63">
        <v>0</v>
      </c>
      <c r="Q190" s="63">
        <v>0</v>
      </c>
      <c r="R190" s="63">
        <v>0</v>
      </c>
      <c r="S190" s="63">
        <v>0</v>
      </c>
      <c r="T190" s="63">
        <v>0</v>
      </c>
      <c r="U190" s="63">
        <v>0</v>
      </c>
      <c r="V190" s="63">
        <v>0</v>
      </c>
      <c r="W190" s="63">
        <v>0</v>
      </c>
      <c r="X190" s="63">
        <v>0</v>
      </c>
      <c r="Y190" s="63">
        <v>0</v>
      </c>
      <c r="Z190" s="63">
        <v>0</v>
      </c>
      <c r="AA190" s="63">
        <v>0</v>
      </c>
      <c r="AB190" s="63">
        <v>0</v>
      </c>
      <c r="AC190" s="55"/>
      <c r="AD190" s="34"/>
      <c r="AE190" s="34"/>
      <c r="AF190" s="34"/>
    </row>
    <row r="191" spans="1:32" hidden="1" outlineLevel="3" x14ac:dyDescent="0.2">
      <c r="A191" s="34"/>
      <c r="B191" s="34"/>
      <c r="C191" s="48">
        <v>0</v>
      </c>
      <c r="D191" s="49">
        <v>0</v>
      </c>
      <c r="E191" s="49">
        <v>0</v>
      </c>
      <c r="F191" s="49">
        <v>0</v>
      </c>
      <c r="G191" s="49">
        <v>0</v>
      </c>
      <c r="H191" s="56"/>
      <c r="I191" s="63">
        <v>0</v>
      </c>
      <c r="J191" s="63">
        <v>0</v>
      </c>
      <c r="K191" s="63">
        <v>0</v>
      </c>
      <c r="L191" s="63">
        <v>0</v>
      </c>
      <c r="M191" s="63">
        <v>0</v>
      </c>
      <c r="N191" s="63">
        <v>0</v>
      </c>
      <c r="O191" s="63">
        <v>0</v>
      </c>
      <c r="P191" s="63">
        <v>0</v>
      </c>
      <c r="Q191" s="63">
        <v>0</v>
      </c>
      <c r="R191" s="63">
        <v>0</v>
      </c>
      <c r="S191" s="63">
        <v>0</v>
      </c>
      <c r="T191" s="63">
        <v>0</v>
      </c>
      <c r="U191" s="63">
        <v>0</v>
      </c>
      <c r="V191" s="63">
        <v>0</v>
      </c>
      <c r="W191" s="63">
        <v>0</v>
      </c>
      <c r="X191" s="63">
        <v>0</v>
      </c>
      <c r="Y191" s="63">
        <v>0</v>
      </c>
      <c r="Z191" s="63">
        <v>0</v>
      </c>
      <c r="AA191" s="63">
        <v>0</v>
      </c>
      <c r="AB191" s="63">
        <v>0</v>
      </c>
      <c r="AC191" s="55"/>
      <c r="AD191" s="34"/>
      <c r="AE191" s="34"/>
      <c r="AF191" s="34"/>
    </row>
    <row r="192" spans="1:32" hidden="1" outlineLevel="3" x14ac:dyDescent="0.2">
      <c r="A192" s="34"/>
      <c r="B192" s="34"/>
      <c r="C192" s="48">
        <v>0</v>
      </c>
      <c r="D192" s="49">
        <v>0</v>
      </c>
      <c r="E192" s="49">
        <v>0</v>
      </c>
      <c r="F192" s="49">
        <v>0</v>
      </c>
      <c r="G192" s="49">
        <v>0</v>
      </c>
      <c r="H192" s="56"/>
      <c r="I192" s="63">
        <v>0</v>
      </c>
      <c r="J192" s="63">
        <v>0</v>
      </c>
      <c r="K192" s="63">
        <v>0</v>
      </c>
      <c r="L192" s="63">
        <v>0</v>
      </c>
      <c r="M192" s="63">
        <v>0</v>
      </c>
      <c r="N192" s="63">
        <v>0</v>
      </c>
      <c r="O192" s="63">
        <v>0</v>
      </c>
      <c r="P192" s="63">
        <v>0</v>
      </c>
      <c r="Q192" s="63">
        <v>0</v>
      </c>
      <c r="R192" s="63">
        <v>0</v>
      </c>
      <c r="S192" s="63">
        <v>0</v>
      </c>
      <c r="T192" s="63">
        <v>0</v>
      </c>
      <c r="U192" s="63">
        <v>0</v>
      </c>
      <c r="V192" s="63">
        <v>0</v>
      </c>
      <c r="W192" s="63">
        <v>0</v>
      </c>
      <c r="X192" s="63">
        <v>0</v>
      </c>
      <c r="Y192" s="63">
        <v>0</v>
      </c>
      <c r="Z192" s="63">
        <v>0</v>
      </c>
      <c r="AA192" s="63">
        <v>0</v>
      </c>
      <c r="AB192" s="63">
        <v>0</v>
      </c>
      <c r="AC192" s="55"/>
      <c r="AD192" s="34"/>
      <c r="AE192" s="34"/>
      <c r="AF192" s="34"/>
    </row>
    <row r="193" spans="1:32" hidden="1" outlineLevel="3" x14ac:dyDescent="0.2">
      <c r="A193" s="34"/>
      <c r="B193" s="34"/>
      <c r="C193" s="48">
        <v>0</v>
      </c>
      <c r="D193" s="49">
        <v>0</v>
      </c>
      <c r="E193" s="49">
        <v>0</v>
      </c>
      <c r="F193" s="49">
        <v>0</v>
      </c>
      <c r="G193" s="49">
        <v>0</v>
      </c>
      <c r="H193" s="56"/>
      <c r="I193" s="63">
        <v>0</v>
      </c>
      <c r="J193" s="63">
        <v>0</v>
      </c>
      <c r="K193" s="63">
        <v>0</v>
      </c>
      <c r="L193" s="63">
        <v>0</v>
      </c>
      <c r="M193" s="63">
        <v>0</v>
      </c>
      <c r="N193" s="63">
        <v>0</v>
      </c>
      <c r="O193" s="63">
        <v>0</v>
      </c>
      <c r="P193" s="63">
        <v>0</v>
      </c>
      <c r="Q193" s="63">
        <v>0</v>
      </c>
      <c r="R193" s="63">
        <v>0</v>
      </c>
      <c r="S193" s="63">
        <v>0</v>
      </c>
      <c r="T193" s="63">
        <v>0</v>
      </c>
      <c r="U193" s="63">
        <v>0</v>
      </c>
      <c r="V193" s="63">
        <v>0</v>
      </c>
      <c r="W193" s="63">
        <v>0</v>
      </c>
      <c r="X193" s="63">
        <v>0</v>
      </c>
      <c r="Y193" s="63">
        <v>0</v>
      </c>
      <c r="Z193" s="63">
        <v>0</v>
      </c>
      <c r="AA193" s="63">
        <v>0</v>
      </c>
      <c r="AB193" s="63">
        <v>0</v>
      </c>
      <c r="AC193" s="55"/>
      <c r="AD193" s="34"/>
      <c r="AE193" s="34"/>
      <c r="AF193" s="34"/>
    </row>
    <row r="194" spans="1:32" hidden="1" outlineLevel="3" x14ac:dyDescent="0.2">
      <c r="A194" s="34"/>
      <c r="B194" s="34"/>
      <c r="C194" s="48">
        <v>0</v>
      </c>
      <c r="D194" s="49">
        <v>0</v>
      </c>
      <c r="E194" s="49">
        <v>0</v>
      </c>
      <c r="F194" s="49">
        <v>0</v>
      </c>
      <c r="G194" s="49">
        <v>0</v>
      </c>
      <c r="H194" s="56"/>
      <c r="I194" s="63">
        <v>0</v>
      </c>
      <c r="J194" s="63">
        <v>0</v>
      </c>
      <c r="K194" s="63">
        <v>0</v>
      </c>
      <c r="L194" s="63">
        <v>0</v>
      </c>
      <c r="M194" s="63">
        <v>0</v>
      </c>
      <c r="N194" s="63">
        <v>0</v>
      </c>
      <c r="O194" s="63">
        <v>0</v>
      </c>
      <c r="P194" s="63">
        <v>0</v>
      </c>
      <c r="Q194" s="63">
        <v>0</v>
      </c>
      <c r="R194" s="63">
        <v>0</v>
      </c>
      <c r="S194" s="63">
        <v>0</v>
      </c>
      <c r="T194" s="63">
        <v>0</v>
      </c>
      <c r="U194" s="63">
        <v>0</v>
      </c>
      <c r="V194" s="63">
        <v>0</v>
      </c>
      <c r="W194" s="63">
        <v>0</v>
      </c>
      <c r="X194" s="63">
        <v>0</v>
      </c>
      <c r="Y194" s="63">
        <v>0</v>
      </c>
      <c r="Z194" s="63">
        <v>0</v>
      </c>
      <c r="AA194" s="63">
        <v>0</v>
      </c>
      <c r="AB194" s="63">
        <v>0</v>
      </c>
      <c r="AC194" s="55"/>
      <c r="AD194" s="34"/>
      <c r="AE194" s="34"/>
      <c r="AF194" s="34"/>
    </row>
    <row r="195" spans="1:32" hidden="1" outlineLevel="3" x14ac:dyDescent="0.2">
      <c r="A195" s="34"/>
      <c r="B195" s="34"/>
      <c r="C195" s="48">
        <v>0</v>
      </c>
      <c r="D195" s="49">
        <v>0</v>
      </c>
      <c r="E195" s="49">
        <v>0</v>
      </c>
      <c r="F195" s="49">
        <v>0</v>
      </c>
      <c r="G195" s="49">
        <v>0</v>
      </c>
      <c r="H195" s="56"/>
      <c r="I195" s="63">
        <v>0</v>
      </c>
      <c r="J195" s="63">
        <v>0</v>
      </c>
      <c r="K195" s="63">
        <v>0</v>
      </c>
      <c r="L195" s="63">
        <v>0</v>
      </c>
      <c r="M195" s="63">
        <v>0</v>
      </c>
      <c r="N195" s="63">
        <v>0</v>
      </c>
      <c r="O195" s="63">
        <v>0</v>
      </c>
      <c r="P195" s="63">
        <v>0</v>
      </c>
      <c r="Q195" s="63">
        <v>0</v>
      </c>
      <c r="R195" s="63">
        <v>0</v>
      </c>
      <c r="S195" s="63">
        <v>0</v>
      </c>
      <c r="T195" s="63">
        <v>0</v>
      </c>
      <c r="U195" s="63">
        <v>0</v>
      </c>
      <c r="V195" s="63">
        <v>0</v>
      </c>
      <c r="W195" s="63">
        <v>0</v>
      </c>
      <c r="X195" s="63">
        <v>0</v>
      </c>
      <c r="Y195" s="63">
        <v>0</v>
      </c>
      <c r="Z195" s="63">
        <v>0</v>
      </c>
      <c r="AA195" s="63">
        <v>0</v>
      </c>
      <c r="AB195" s="63">
        <v>0</v>
      </c>
      <c r="AC195" s="55"/>
      <c r="AD195" s="34"/>
      <c r="AE195" s="34"/>
      <c r="AF195" s="34"/>
    </row>
    <row r="196" spans="1:32" hidden="1" outlineLevel="3" x14ac:dyDescent="0.2">
      <c r="A196" s="34"/>
      <c r="B196" s="34"/>
      <c r="C196" s="48">
        <v>0</v>
      </c>
      <c r="D196" s="49">
        <v>0</v>
      </c>
      <c r="E196" s="49">
        <v>0</v>
      </c>
      <c r="F196" s="49">
        <v>0</v>
      </c>
      <c r="G196" s="49">
        <v>0</v>
      </c>
      <c r="H196" s="56"/>
      <c r="I196" s="63">
        <v>0</v>
      </c>
      <c r="J196" s="63">
        <v>0</v>
      </c>
      <c r="K196" s="63">
        <v>0</v>
      </c>
      <c r="L196" s="63">
        <v>0</v>
      </c>
      <c r="M196" s="63">
        <v>0</v>
      </c>
      <c r="N196" s="63">
        <v>0</v>
      </c>
      <c r="O196" s="63">
        <v>0</v>
      </c>
      <c r="P196" s="63">
        <v>0</v>
      </c>
      <c r="Q196" s="63">
        <v>0</v>
      </c>
      <c r="R196" s="63">
        <v>0</v>
      </c>
      <c r="S196" s="63">
        <v>0</v>
      </c>
      <c r="T196" s="63">
        <v>0</v>
      </c>
      <c r="U196" s="63">
        <v>0</v>
      </c>
      <c r="V196" s="63">
        <v>0</v>
      </c>
      <c r="W196" s="63">
        <v>0</v>
      </c>
      <c r="X196" s="63">
        <v>0</v>
      </c>
      <c r="Y196" s="63">
        <v>0</v>
      </c>
      <c r="Z196" s="63">
        <v>0</v>
      </c>
      <c r="AA196" s="63">
        <v>0</v>
      </c>
      <c r="AB196" s="63">
        <v>0</v>
      </c>
      <c r="AC196" s="55"/>
      <c r="AD196" s="34"/>
      <c r="AE196" s="34"/>
      <c r="AF196" s="34"/>
    </row>
    <row r="197" spans="1:32" hidden="1" outlineLevel="3" x14ac:dyDescent="0.2">
      <c r="A197" s="34"/>
      <c r="B197" s="34"/>
      <c r="C197" s="48">
        <v>0</v>
      </c>
      <c r="D197" s="49">
        <v>0</v>
      </c>
      <c r="E197" s="49">
        <v>0</v>
      </c>
      <c r="F197" s="49">
        <v>0</v>
      </c>
      <c r="G197" s="49">
        <v>0</v>
      </c>
      <c r="H197" s="56"/>
      <c r="I197" s="63">
        <v>0</v>
      </c>
      <c r="J197" s="63">
        <v>0</v>
      </c>
      <c r="K197" s="63">
        <v>0</v>
      </c>
      <c r="L197" s="63">
        <v>0</v>
      </c>
      <c r="M197" s="63">
        <v>0</v>
      </c>
      <c r="N197" s="63">
        <v>0</v>
      </c>
      <c r="O197" s="63">
        <v>0</v>
      </c>
      <c r="P197" s="63">
        <v>0</v>
      </c>
      <c r="Q197" s="63">
        <v>0</v>
      </c>
      <c r="R197" s="63">
        <v>0</v>
      </c>
      <c r="S197" s="63">
        <v>0</v>
      </c>
      <c r="T197" s="63">
        <v>0</v>
      </c>
      <c r="U197" s="63">
        <v>0</v>
      </c>
      <c r="V197" s="63">
        <v>0</v>
      </c>
      <c r="W197" s="63">
        <v>0</v>
      </c>
      <c r="X197" s="63">
        <v>0</v>
      </c>
      <c r="Y197" s="63">
        <v>0</v>
      </c>
      <c r="Z197" s="63">
        <v>0</v>
      </c>
      <c r="AA197" s="63">
        <v>0</v>
      </c>
      <c r="AB197" s="63">
        <v>0</v>
      </c>
      <c r="AC197" s="55"/>
      <c r="AD197" s="34"/>
      <c r="AE197" s="34"/>
      <c r="AF197" s="34"/>
    </row>
    <row r="198" spans="1:32" hidden="1" outlineLevel="3" x14ac:dyDescent="0.2">
      <c r="A198" s="34"/>
      <c r="B198" s="34"/>
      <c r="C198" s="48">
        <v>0</v>
      </c>
      <c r="D198" s="49">
        <v>0</v>
      </c>
      <c r="E198" s="49">
        <v>0</v>
      </c>
      <c r="F198" s="49">
        <v>0</v>
      </c>
      <c r="G198" s="49">
        <v>0</v>
      </c>
      <c r="H198" s="56"/>
      <c r="I198" s="63">
        <v>0</v>
      </c>
      <c r="J198" s="63">
        <v>0</v>
      </c>
      <c r="K198" s="63">
        <v>0</v>
      </c>
      <c r="L198" s="63">
        <v>0</v>
      </c>
      <c r="M198" s="63">
        <v>0</v>
      </c>
      <c r="N198" s="63">
        <v>0</v>
      </c>
      <c r="O198" s="63">
        <v>0</v>
      </c>
      <c r="P198" s="63">
        <v>0</v>
      </c>
      <c r="Q198" s="63">
        <v>0</v>
      </c>
      <c r="R198" s="63">
        <v>0</v>
      </c>
      <c r="S198" s="63">
        <v>0</v>
      </c>
      <c r="T198" s="63">
        <v>0</v>
      </c>
      <c r="U198" s="63">
        <v>0</v>
      </c>
      <c r="V198" s="63">
        <v>0</v>
      </c>
      <c r="W198" s="63">
        <v>0</v>
      </c>
      <c r="X198" s="63">
        <v>0</v>
      </c>
      <c r="Y198" s="63">
        <v>0</v>
      </c>
      <c r="Z198" s="63">
        <v>0</v>
      </c>
      <c r="AA198" s="63">
        <v>0</v>
      </c>
      <c r="AB198" s="63">
        <v>0</v>
      </c>
      <c r="AC198" s="55"/>
      <c r="AD198" s="34"/>
      <c r="AE198" s="34"/>
      <c r="AF198" s="34"/>
    </row>
    <row r="199" spans="1:32" hidden="1" outlineLevel="3" x14ac:dyDescent="0.2">
      <c r="A199" s="34"/>
      <c r="B199" s="34"/>
      <c r="C199" s="48">
        <v>0</v>
      </c>
      <c r="D199" s="49">
        <v>0</v>
      </c>
      <c r="E199" s="49">
        <v>0</v>
      </c>
      <c r="F199" s="49">
        <v>0</v>
      </c>
      <c r="G199" s="49">
        <v>0</v>
      </c>
      <c r="H199" s="56"/>
      <c r="I199" s="63">
        <v>0</v>
      </c>
      <c r="J199" s="63">
        <v>0</v>
      </c>
      <c r="K199" s="63">
        <v>0</v>
      </c>
      <c r="L199" s="63">
        <v>0</v>
      </c>
      <c r="M199" s="63">
        <v>0</v>
      </c>
      <c r="N199" s="63">
        <v>0</v>
      </c>
      <c r="O199" s="63">
        <v>0</v>
      </c>
      <c r="P199" s="63">
        <v>0</v>
      </c>
      <c r="Q199" s="63">
        <v>0</v>
      </c>
      <c r="R199" s="63">
        <v>0</v>
      </c>
      <c r="S199" s="63">
        <v>0</v>
      </c>
      <c r="T199" s="63">
        <v>0</v>
      </c>
      <c r="U199" s="63">
        <v>0</v>
      </c>
      <c r="V199" s="63">
        <v>0</v>
      </c>
      <c r="W199" s="63">
        <v>0</v>
      </c>
      <c r="X199" s="63">
        <v>0</v>
      </c>
      <c r="Y199" s="63">
        <v>0</v>
      </c>
      <c r="Z199" s="63">
        <v>0</v>
      </c>
      <c r="AA199" s="63">
        <v>0</v>
      </c>
      <c r="AB199" s="63">
        <v>0</v>
      </c>
      <c r="AC199" s="55"/>
      <c r="AD199" s="34"/>
      <c r="AE199" s="34"/>
      <c r="AF199" s="34"/>
    </row>
    <row r="200" spans="1:32" hidden="1" outlineLevel="3" x14ac:dyDescent="0.2">
      <c r="A200" s="34"/>
      <c r="B200" s="34"/>
      <c r="C200" s="48">
        <v>0</v>
      </c>
      <c r="D200" s="49">
        <v>0</v>
      </c>
      <c r="E200" s="49">
        <v>0</v>
      </c>
      <c r="F200" s="49">
        <v>0</v>
      </c>
      <c r="G200" s="49">
        <v>0</v>
      </c>
      <c r="H200" s="56"/>
      <c r="I200" s="63">
        <v>0</v>
      </c>
      <c r="J200" s="63">
        <v>0</v>
      </c>
      <c r="K200" s="63">
        <v>0</v>
      </c>
      <c r="L200" s="63">
        <v>0</v>
      </c>
      <c r="M200" s="63">
        <v>0</v>
      </c>
      <c r="N200" s="63">
        <v>0</v>
      </c>
      <c r="O200" s="63">
        <v>0</v>
      </c>
      <c r="P200" s="63">
        <v>0</v>
      </c>
      <c r="Q200" s="63">
        <v>0</v>
      </c>
      <c r="R200" s="63">
        <v>0</v>
      </c>
      <c r="S200" s="63">
        <v>0</v>
      </c>
      <c r="T200" s="63">
        <v>0</v>
      </c>
      <c r="U200" s="63">
        <v>0</v>
      </c>
      <c r="V200" s="63">
        <v>0</v>
      </c>
      <c r="W200" s="63">
        <v>0</v>
      </c>
      <c r="X200" s="63">
        <v>0</v>
      </c>
      <c r="Y200" s="63">
        <v>0</v>
      </c>
      <c r="Z200" s="63">
        <v>0</v>
      </c>
      <c r="AA200" s="63">
        <v>0</v>
      </c>
      <c r="AB200" s="63">
        <v>0</v>
      </c>
      <c r="AC200" s="55"/>
      <c r="AD200" s="34"/>
      <c r="AE200" s="34"/>
      <c r="AF200" s="34"/>
    </row>
    <row r="201" spans="1:32" hidden="1" outlineLevel="3" x14ac:dyDescent="0.2">
      <c r="A201" s="34"/>
      <c r="B201" s="34"/>
      <c r="C201" s="48">
        <v>0</v>
      </c>
      <c r="D201" s="49">
        <v>0</v>
      </c>
      <c r="E201" s="49">
        <v>0</v>
      </c>
      <c r="F201" s="49">
        <v>0</v>
      </c>
      <c r="G201" s="49">
        <v>0</v>
      </c>
      <c r="H201" s="56"/>
      <c r="I201" s="63">
        <v>0</v>
      </c>
      <c r="J201" s="63">
        <v>0</v>
      </c>
      <c r="K201" s="63">
        <v>0</v>
      </c>
      <c r="L201" s="63">
        <v>0</v>
      </c>
      <c r="M201" s="63">
        <v>0</v>
      </c>
      <c r="N201" s="63">
        <v>0</v>
      </c>
      <c r="O201" s="63">
        <v>0</v>
      </c>
      <c r="P201" s="63">
        <v>0</v>
      </c>
      <c r="Q201" s="63">
        <v>0</v>
      </c>
      <c r="R201" s="63">
        <v>0</v>
      </c>
      <c r="S201" s="63">
        <v>0</v>
      </c>
      <c r="T201" s="63">
        <v>0</v>
      </c>
      <c r="U201" s="63">
        <v>0</v>
      </c>
      <c r="V201" s="63">
        <v>0</v>
      </c>
      <c r="W201" s="63">
        <v>0</v>
      </c>
      <c r="X201" s="63">
        <v>0</v>
      </c>
      <c r="Y201" s="63">
        <v>0</v>
      </c>
      <c r="Z201" s="63">
        <v>0</v>
      </c>
      <c r="AA201" s="63">
        <v>0</v>
      </c>
      <c r="AB201" s="63">
        <v>0</v>
      </c>
      <c r="AC201" s="55"/>
      <c r="AD201" s="34"/>
      <c r="AE201" s="34"/>
      <c r="AF201" s="34"/>
    </row>
    <row r="202" spans="1:32" hidden="1" outlineLevel="3" x14ac:dyDescent="0.2">
      <c r="A202" s="34"/>
      <c r="B202" s="34"/>
      <c r="C202" s="48">
        <v>0</v>
      </c>
      <c r="D202" s="49">
        <v>0</v>
      </c>
      <c r="E202" s="49">
        <v>0</v>
      </c>
      <c r="F202" s="49">
        <v>0</v>
      </c>
      <c r="G202" s="49">
        <v>0</v>
      </c>
      <c r="H202" s="56"/>
      <c r="I202" s="63">
        <v>0</v>
      </c>
      <c r="J202" s="63">
        <v>0</v>
      </c>
      <c r="K202" s="63">
        <v>0</v>
      </c>
      <c r="L202" s="63">
        <v>0</v>
      </c>
      <c r="M202" s="63">
        <v>0</v>
      </c>
      <c r="N202" s="63">
        <v>0</v>
      </c>
      <c r="O202" s="63">
        <v>0</v>
      </c>
      <c r="P202" s="63">
        <v>0</v>
      </c>
      <c r="Q202" s="63">
        <v>0</v>
      </c>
      <c r="R202" s="63">
        <v>0</v>
      </c>
      <c r="S202" s="63">
        <v>0</v>
      </c>
      <c r="T202" s="63">
        <v>0</v>
      </c>
      <c r="U202" s="63">
        <v>0</v>
      </c>
      <c r="V202" s="63">
        <v>0</v>
      </c>
      <c r="W202" s="63">
        <v>0</v>
      </c>
      <c r="X202" s="63">
        <v>0</v>
      </c>
      <c r="Y202" s="63">
        <v>0</v>
      </c>
      <c r="Z202" s="63">
        <v>0</v>
      </c>
      <c r="AA202" s="63">
        <v>0</v>
      </c>
      <c r="AB202" s="63">
        <v>0</v>
      </c>
      <c r="AC202" s="55"/>
      <c r="AD202" s="34"/>
      <c r="AE202" s="34"/>
      <c r="AF202" s="34"/>
    </row>
    <row r="203" spans="1:32" hidden="1" outlineLevel="3" x14ac:dyDescent="0.2">
      <c r="A203" s="34"/>
      <c r="B203" s="34"/>
      <c r="C203" s="48">
        <v>0</v>
      </c>
      <c r="D203" s="49">
        <v>0</v>
      </c>
      <c r="E203" s="49">
        <v>0</v>
      </c>
      <c r="F203" s="49">
        <v>0</v>
      </c>
      <c r="G203" s="49">
        <v>0</v>
      </c>
      <c r="H203" s="56"/>
      <c r="I203" s="63">
        <v>0</v>
      </c>
      <c r="J203" s="63">
        <v>0</v>
      </c>
      <c r="K203" s="63">
        <v>0</v>
      </c>
      <c r="L203" s="63">
        <v>0</v>
      </c>
      <c r="M203" s="63">
        <v>0</v>
      </c>
      <c r="N203" s="63">
        <v>0</v>
      </c>
      <c r="O203" s="63">
        <v>0</v>
      </c>
      <c r="P203" s="63">
        <v>0</v>
      </c>
      <c r="Q203" s="63">
        <v>0</v>
      </c>
      <c r="R203" s="63">
        <v>0</v>
      </c>
      <c r="S203" s="63">
        <v>0</v>
      </c>
      <c r="T203" s="63">
        <v>0</v>
      </c>
      <c r="U203" s="63">
        <v>0</v>
      </c>
      <c r="V203" s="63">
        <v>0</v>
      </c>
      <c r="W203" s="63">
        <v>0</v>
      </c>
      <c r="X203" s="63">
        <v>0</v>
      </c>
      <c r="Y203" s="63">
        <v>0</v>
      </c>
      <c r="Z203" s="63">
        <v>0</v>
      </c>
      <c r="AA203" s="63">
        <v>0</v>
      </c>
      <c r="AB203" s="63">
        <v>0</v>
      </c>
      <c r="AC203" s="55"/>
      <c r="AD203" s="34"/>
      <c r="AE203" s="34"/>
      <c r="AF203" s="34"/>
    </row>
    <row r="204" spans="1:32" hidden="1" outlineLevel="3" x14ac:dyDescent="0.2">
      <c r="A204" s="34"/>
      <c r="B204" s="34"/>
      <c r="C204" s="48">
        <v>0</v>
      </c>
      <c r="D204" s="49">
        <v>0</v>
      </c>
      <c r="E204" s="49">
        <v>0</v>
      </c>
      <c r="F204" s="49">
        <v>0</v>
      </c>
      <c r="G204" s="49">
        <v>0</v>
      </c>
      <c r="H204" s="56"/>
      <c r="I204" s="63">
        <v>0</v>
      </c>
      <c r="J204" s="63">
        <v>0</v>
      </c>
      <c r="K204" s="63">
        <v>0</v>
      </c>
      <c r="L204" s="63">
        <v>0</v>
      </c>
      <c r="M204" s="63">
        <v>0</v>
      </c>
      <c r="N204" s="63">
        <v>0</v>
      </c>
      <c r="O204" s="63">
        <v>0</v>
      </c>
      <c r="P204" s="63">
        <v>0</v>
      </c>
      <c r="Q204" s="63">
        <v>0</v>
      </c>
      <c r="R204" s="63">
        <v>0</v>
      </c>
      <c r="S204" s="63">
        <v>0</v>
      </c>
      <c r="T204" s="63">
        <v>0</v>
      </c>
      <c r="U204" s="63">
        <v>0</v>
      </c>
      <c r="V204" s="63">
        <v>0</v>
      </c>
      <c r="W204" s="63">
        <v>0</v>
      </c>
      <c r="X204" s="63">
        <v>0</v>
      </c>
      <c r="Y204" s="63">
        <v>0</v>
      </c>
      <c r="Z204" s="63">
        <v>0</v>
      </c>
      <c r="AA204" s="63">
        <v>0</v>
      </c>
      <c r="AB204" s="63">
        <v>0</v>
      </c>
      <c r="AC204" s="55"/>
      <c r="AD204" s="34"/>
      <c r="AE204" s="34"/>
      <c r="AF204" s="34"/>
    </row>
    <row r="205" spans="1:32" hidden="1" outlineLevel="3" x14ac:dyDescent="0.2">
      <c r="A205" s="34"/>
      <c r="B205" s="34"/>
      <c r="C205" s="48">
        <v>0</v>
      </c>
      <c r="D205" s="49">
        <v>0</v>
      </c>
      <c r="E205" s="49">
        <v>0</v>
      </c>
      <c r="F205" s="49">
        <v>0</v>
      </c>
      <c r="G205" s="49">
        <v>0</v>
      </c>
      <c r="H205" s="56"/>
      <c r="I205" s="63">
        <v>0</v>
      </c>
      <c r="J205" s="63">
        <v>0</v>
      </c>
      <c r="K205" s="63">
        <v>0</v>
      </c>
      <c r="L205" s="63">
        <v>0</v>
      </c>
      <c r="M205" s="63">
        <v>0</v>
      </c>
      <c r="N205" s="63">
        <v>0</v>
      </c>
      <c r="O205" s="63">
        <v>0</v>
      </c>
      <c r="P205" s="63">
        <v>0</v>
      </c>
      <c r="Q205" s="63">
        <v>0</v>
      </c>
      <c r="R205" s="63">
        <v>0</v>
      </c>
      <c r="S205" s="63">
        <v>0</v>
      </c>
      <c r="T205" s="63">
        <v>0</v>
      </c>
      <c r="U205" s="63">
        <v>0</v>
      </c>
      <c r="V205" s="63">
        <v>0</v>
      </c>
      <c r="W205" s="63">
        <v>0</v>
      </c>
      <c r="X205" s="63">
        <v>0</v>
      </c>
      <c r="Y205" s="63">
        <v>0</v>
      </c>
      <c r="Z205" s="63">
        <v>0</v>
      </c>
      <c r="AA205" s="63">
        <v>0</v>
      </c>
      <c r="AB205" s="63">
        <v>0</v>
      </c>
      <c r="AC205" s="55"/>
      <c r="AD205" s="34"/>
      <c r="AE205" s="34"/>
      <c r="AF205" s="34"/>
    </row>
    <row r="206" spans="1:32" hidden="1" outlineLevel="3" x14ac:dyDescent="0.2">
      <c r="A206" s="34"/>
      <c r="B206" s="34"/>
      <c r="C206" s="48">
        <v>0</v>
      </c>
      <c r="D206" s="49">
        <v>0</v>
      </c>
      <c r="E206" s="49">
        <v>0</v>
      </c>
      <c r="F206" s="49">
        <v>0</v>
      </c>
      <c r="G206" s="49">
        <v>0</v>
      </c>
      <c r="H206" s="56"/>
      <c r="I206" s="63">
        <v>0</v>
      </c>
      <c r="J206" s="63">
        <v>0</v>
      </c>
      <c r="K206" s="63">
        <v>0</v>
      </c>
      <c r="L206" s="63">
        <v>0</v>
      </c>
      <c r="M206" s="63">
        <v>0</v>
      </c>
      <c r="N206" s="63">
        <v>0</v>
      </c>
      <c r="O206" s="63">
        <v>0</v>
      </c>
      <c r="P206" s="63">
        <v>0</v>
      </c>
      <c r="Q206" s="63">
        <v>0</v>
      </c>
      <c r="R206" s="63">
        <v>0</v>
      </c>
      <c r="S206" s="63">
        <v>0</v>
      </c>
      <c r="T206" s="63">
        <v>0</v>
      </c>
      <c r="U206" s="63">
        <v>0</v>
      </c>
      <c r="V206" s="63">
        <v>0</v>
      </c>
      <c r="W206" s="63">
        <v>0</v>
      </c>
      <c r="X206" s="63">
        <v>0</v>
      </c>
      <c r="Y206" s="63">
        <v>0</v>
      </c>
      <c r="Z206" s="63">
        <v>0</v>
      </c>
      <c r="AA206" s="63">
        <v>0</v>
      </c>
      <c r="AB206" s="63">
        <v>0</v>
      </c>
      <c r="AC206" s="55"/>
      <c r="AD206" s="34"/>
      <c r="AE206" s="34"/>
      <c r="AF206" s="34"/>
    </row>
    <row r="207" spans="1:32" hidden="1" outlineLevel="3" x14ac:dyDescent="0.2">
      <c r="A207" s="34"/>
      <c r="B207" s="34"/>
      <c r="C207" s="48">
        <v>0</v>
      </c>
      <c r="D207" s="49">
        <v>0</v>
      </c>
      <c r="E207" s="49">
        <v>0</v>
      </c>
      <c r="F207" s="49">
        <v>0</v>
      </c>
      <c r="G207" s="49">
        <v>0</v>
      </c>
      <c r="H207" s="56"/>
      <c r="I207" s="63">
        <v>0</v>
      </c>
      <c r="J207" s="63">
        <v>0</v>
      </c>
      <c r="K207" s="63">
        <v>0</v>
      </c>
      <c r="L207" s="63">
        <v>0</v>
      </c>
      <c r="M207" s="63">
        <v>0</v>
      </c>
      <c r="N207" s="63">
        <v>0</v>
      </c>
      <c r="O207" s="63">
        <v>0</v>
      </c>
      <c r="P207" s="63">
        <v>0</v>
      </c>
      <c r="Q207" s="63">
        <v>0</v>
      </c>
      <c r="R207" s="63">
        <v>0</v>
      </c>
      <c r="S207" s="63">
        <v>0</v>
      </c>
      <c r="T207" s="63">
        <v>0</v>
      </c>
      <c r="U207" s="63">
        <v>0</v>
      </c>
      <c r="V207" s="63">
        <v>0</v>
      </c>
      <c r="W207" s="63">
        <v>0</v>
      </c>
      <c r="X207" s="63">
        <v>0</v>
      </c>
      <c r="Y207" s="63">
        <v>0</v>
      </c>
      <c r="Z207" s="63">
        <v>0</v>
      </c>
      <c r="AA207" s="63">
        <v>0</v>
      </c>
      <c r="AB207" s="63">
        <v>0</v>
      </c>
      <c r="AC207" s="55"/>
      <c r="AD207" s="34"/>
      <c r="AE207" s="34"/>
      <c r="AF207" s="34"/>
    </row>
    <row r="208" spans="1:32" hidden="1" outlineLevel="3" x14ac:dyDescent="0.2">
      <c r="A208" s="34"/>
      <c r="B208" s="34"/>
      <c r="C208" s="48">
        <v>0</v>
      </c>
      <c r="D208" s="49">
        <v>0</v>
      </c>
      <c r="E208" s="49">
        <v>0</v>
      </c>
      <c r="F208" s="49">
        <v>0</v>
      </c>
      <c r="G208" s="49">
        <v>0</v>
      </c>
      <c r="H208" s="56"/>
      <c r="I208" s="63">
        <v>0</v>
      </c>
      <c r="J208" s="63">
        <v>0</v>
      </c>
      <c r="K208" s="63">
        <v>0</v>
      </c>
      <c r="L208" s="63">
        <v>0</v>
      </c>
      <c r="M208" s="63">
        <v>0</v>
      </c>
      <c r="N208" s="63">
        <v>0</v>
      </c>
      <c r="O208" s="63">
        <v>0</v>
      </c>
      <c r="P208" s="63">
        <v>0</v>
      </c>
      <c r="Q208" s="63">
        <v>0</v>
      </c>
      <c r="R208" s="63">
        <v>0</v>
      </c>
      <c r="S208" s="63">
        <v>0</v>
      </c>
      <c r="T208" s="63">
        <v>0</v>
      </c>
      <c r="U208" s="63">
        <v>0</v>
      </c>
      <c r="V208" s="63">
        <v>0</v>
      </c>
      <c r="W208" s="63">
        <v>0</v>
      </c>
      <c r="X208" s="63">
        <v>0</v>
      </c>
      <c r="Y208" s="63">
        <v>0</v>
      </c>
      <c r="Z208" s="63">
        <v>0</v>
      </c>
      <c r="AA208" s="63">
        <v>0</v>
      </c>
      <c r="AB208" s="63">
        <v>0</v>
      </c>
      <c r="AC208" s="55"/>
      <c r="AD208" s="34"/>
      <c r="AE208" s="34"/>
      <c r="AF208" s="34"/>
    </row>
    <row r="209" spans="1:32" hidden="1" outlineLevel="3" x14ac:dyDescent="0.2">
      <c r="A209" s="34"/>
      <c r="B209" s="34"/>
      <c r="C209" s="48">
        <v>0</v>
      </c>
      <c r="D209" s="49">
        <v>0</v>
      </c>
      <c r="E209" s="49">
        <v>0</v>
      </c>
      <c r="F209" s="49">
        <v>0</v>
      </c>
      <c r="G209" s="49">
        <v>0</v>
      </c>
      <c r="H209" s="56"/>
      <c r="I209" s="63">
        <v>0</v>
      </c>
      <c r="J209" s="63">
        <v>0</v>
      </c>
      <c r="K209" s="63">
        <v>0</v>
      </c>
      <c r="L209" s="63">
        <v>0</v>
      </c>
      <c r="M209" s="63">
        <v>0</v>
      </c>
      <c r="N209" s="63">
        <v>0</v>
      </c>
      <c r="O209" s="63">
        <v>0</v>
      </c>
      <c r="P209" s="63">
        <v>0</v>
      </c>
      <c r="Q209" s="63">
        <v>0</v>
      </c>
      <c r="R209" s="63">
        <v>0</v>
      </c>
      <c r="S209" s="63">
        <v>0</v>
      </c>
      <c r="T209" s="63">
        <v>0</v>
      </c>
      <c r="U209" s="63">
        <v>0</v>
      </c>
      <c r="V209" s="63">
        <v>0</v>
      </c>
      <c r="W209" s="63">
        <v>0</v>
      </c>
      <c r="X209" s="63">
        <v>0</v>
      </c>
      <c r="Y209" s="63">
        <v>0</v>
      </c>
      <c r="Z209" s="63">
        <v>0</v>
      </c>
      <c r="AA209" s="63">
        <v>0</v>
      </c>
      <c r="AB209" s="63">
        <v>0</v>
      </c>
      <c r="AC209" s="55"/>
      <c r="AD209" s="34"/>
      <c r="AE209" s="34"/>
      <c r="AF209" s="34"/>
    </row>
    <row r="210" spans="1:32" hidden="1" outlineLevel="3" x14ac:dyDescent="0.2">
      <c r="A210" s="34"/>
      <c r="B210" s="34"/>
      <c r="C210" s="48">
        <v>0</v>
      </c>
      <c r="D210" s="49">
        <v>0</v>
      </c>
      <c r="E210" s="49">
        <v>0</v>
      </c>
      <c r="F210" s="49">
        <v>0</v>
      </c>
      <c r="G210" s="49">
        <v>0</v>
      </c>
      <c r="H210" s="56"/>
      <c r="I210" s="63">
        <v>0</v>
      </c>
      <c r="J210" s="63">
        <v>0</v>
      </c>
      <c r="K210" s="63">
        <v>0</v>
      </c>
      <c r="L210" s="63">
        <v>0</v>
      </c>
      <c r="M210" s="63">
        <v>0</v>
      </c>
      <c r="N210" s="63">
        <v>0</v>
      </c>
      <c r="O210" s="63">
        <v>0</v>
      </c>
      <c r="P210" s="63">
        <v>0</v>
      </c>
      <c r="Q210" s="63">
        <v>0</v>
      </c>
      <c r="R210" s="63">
        <v>0</v>
      </c>
      <c r="S210" s="63">
        <v>0</v>
      </c>
      <c r="T210" s="63">
        <v>0</v>
      </c>
      <c r="U210" s="63">
        <v>0</v>
      </c>
      <c r="V210" s="63">
        <v>0</v>
      </c>
      <c r="W210" s="63">
        <v>0</v>
      </c>
      <c r="X210" s="63">
        <v>0</v>
      </c>
      <c r="Y210" s="63">
        <v>0</v>
      </c>
      <c r="Z210" s="63">
        <v>0</v>
      </c>
      <c r="AA210" s="63">
        <v>0</v>
      </c>
      <c r="AB210" s="63">
        <v>0</v>
      </c>
      <c r="AC210" s="55"/>
      <c r="AD210" s="34"/>
      <c r="AE210" s="34"/>
      <c r="AF210" s="34"/>
    </row>
    <row r="211" spans="1:32" hidden="1" outlineLevel="3" x14ac:dyDescent="0.2">
      <c r="A211" s="34"/>
      <c r="B211" s="34"/>
      <c r="C211" s="48">
        <v>0</v>
      </c>
      <c r="D211" s="49">
        <v>0</v>
      </c>
      <c r="E211" s="49">
        <v>0</v>
      </c>
      <c r="F211" s="49">
        <v>0</v>
      </c>
      <c r="G211" s="49">
        <v>0</v>
      </c>
      <c r="H211" s="56"/>
      <c r="I211" s="63">
        <v>0</v>
      </c>
      <c r="J211" s="63">
        <v>0</v>
      </c>
      <c r="K211" s="63">
        <v>0</v>
      </c>
      <c r="L211" s="63">
        <v>0</v>
      </c>
      <c r="M211" s="63">
        <v>0</v>
      </c>
      <c r="N211" s="63">
        <v>0</v>
      </c>
      <c r="O211" s="63">
        <v>0</v>
      </c>
      <c r="P211" s="63">
        <v>0</v>
      </c>
      <c r="Q211" s="63">
        <v>0</v>
      </c>
      <c r="R211" s="63">
        <v>0</v>
      </c>
      <c r="S211" s="63">
        <v>0</v>
      </c>
      <c r="T211" s="63">
        <v>0</v>
      </c>
      <c r="U211" s="63">
        <v>0</v>
      </c>
      <c r="V211" s="63">
        <v>0</v>
      </c>
      <c r="W211" s="63">
        <v>0</v>
      </c>
      <c r="X211" s="63">
        <v>0</v>
      </c>
      <c r="Y211" s="63">
        <v>0</v>
      </c>
      <c r="Z211" s="63">
        <v>0</v>
      </c>
      <c r="AA211" s="63">
        <v>0</v>
      </c>
      <c r="AB211" s="63">
        <v>0</v>
      </c>
      <c r="AC211" s="55"/>
      <c r="AD211" s="34"/>
      <c r="AE211" s="34"/>
      <c r="AF211" s="34"/>
    </row>
    <row r="212" spans="1:32" hidden="1" outlineLevel="3" x14ac:dyDescent="0.2">
      <c r="A212" s="34"/>
      <c r="B212" s="34"/>
      <c r="C212" s="48">
        <v>0</v>
      </c>
      <c r="D212" s="49">
        <v>0</v>
      </c>
      <c r="E212" s="49">
        <v>0</v>
      </c>
      <c r="F212" s="49">
        <v>0</v>
      </c>
      <c r="G212" s="49">
        <v>0</v>
      </c>
      <c r="H212" s="56"/>
      <c r="I212" s="63">
        <v>0</v>
      </c>
      <c r="J212" s="63">
        <v>0</v>
      </c>
      <c r="K212" s="63">
        <v>0</v>
      </c>
      <c r="L212" s="63">
        <v>0</v>
      </c>
      <c r="M212" s="63">
        <v>0</v>
      </c>
      <c r="N212" s="63">
        <v>0</v>
      </c>
      <c r="O212" s="63">
        <v>0</v>
      </c>
      <c r="P212" s="63">
        <v>0</v>
      </c>
      <c r="Q212" s="63">
        <v>0</v>
      </c>
      <c r="R212" s="63">
        <v>0</v>
      </c>
      <c r="S212" s="63">
        <v>0</v>
      </c>
      <c r="T212" s="63">
        <v>0</v>
      </c>
      <c r="U212" s="63">
        <v>0</v>
      </c>
      <c r="V212" s="63">
        <v>0</v>
      </c>
      <c r="W212" s="63">
        <v>0</v>
      </c>
      <c r="X212" s="63">
        <v>0</v>
      </c>
      <c r="Y212" s="63">
        <v>0</v>
      </c>
      <c r="Z212" s="63">
        <v>0</v>
      </c>
      <c r="AA212" s="63">
        <v>0</v>
      </c>
      <c r="AB212" s="63">
        <v>0</v>
      </c>
      <c r="AC212" s="55"/>
      <c r="AD212" s="34"/>
      <c r="AE212" s="34"/>
      <c r="AF212" s="34"/>
    </row>
    <row r="213" spans="1:32" hidden="1" outlineLevel="3" x14ac:dyDescent="0.2">
      <c r="A213" s="34"/>
      <c r="B213" s="34"/>
      <c r="C213" s="48">
        <v>0</v>
      </c>
      <c r="D213" s="49">
        <v>0</v>
      </c>
      <c r="E213" s="49">
        <v>0</v>
      </c>
      <c r="F213" s="49">
        <v>0</v>
      </c>
      <c r="G213" s="49">
        <v>0</v>
      </c>
      <c r="H213" s="56"/>
      <c r="I213" s="63">
        <v>0</v>
      </c>
      <c r="J213" s="63">
        <v>0</v>
      </c>
      <c r="K213" s="63">
        <v>0</v>
      </c>
      <c r="L213" s="63">
        <v>0</v>
      </c>
      <c r="M213" s="63">
        <v>0</v>
      </c>
      <c r="N213" s="63">
        <v>0</v>
      </c>
      <c r="O213" s="63">
        <v>0</v>
      </c>
      <c r="P213" s="63">
        <v>0</v>
      </c>
      <c r="Q213" s="63">
        <v>0</v>
      </c>
      <c r="R213" s="63">
        <v>0</v>
      </c>
      <c r="S213" s="63">
        <v>0</v>
      </c>
      <c r="T213" s="63">
        <v>0</v>
      </c>
      <c r="U213" s="63">
        <v>0</v>
      </c>
      <c r="V213" s="63">
        <v>0</v>
      </c>
      <c r="W213" s="63">
        <v>0</v>
      </c>
      <c r="X213" s="63">
        <v>0</v>
      </c>
      <c r="Y213" s="63">
        <v>0</v>
      </c>
      <c r="Z213" s="63">
        <v>0</v>
      </c>
      <c r="AA213" s="63">
        <v>0</v>
      </c>
      <c r="AB213" s="63">
        <v>0</v>
      </c>
      <c r="AC213" s="55"/>
      <c r="AD213" s="34"/>
      <c r="AE213" s="34"/>
      <c r="AF213" s="34"/>
    </row>
    <row r="214" spans="1:32" hidden="1" outlineLevel="3" x14ac:dyDescent="0.2">
      <c r="A214" s="34"/>
      <c r="B214" s="34"/>
      <c r="C214" s="48">
        <v>0</v>
      </c>
      <c r="D214" s="49">
        <v>0</v>
      </c>
      <c r="E214" s="49">
        <v>0</v>
      </c>
      <c r="F214" s="49">
        <v>0</v>
      </c>
      <c r="G214" s="49">
        <v>0</v>
      </c>
      <c r="H214" s="56"/>
      <c r="I214" s="63">
        <v>0</v>
      </c>
      <c r="J214" s="63">
        <v>0</v>
      </c>
      <c r="K214" s="63">
        <v>0</v>
      </c>
      <c r="L214" s="63">
        <v>0</v>
      </c>
      <c r="M214" s="63">
        <v>0</v>
      </c>
      <c r="N214" s="63">
        <v>0</v>
      </c>
      <c r="O214" s="63">
        <v>0</v>
      </c>
      <c r="P214" s="63">
        <v>0</v>
      </c>
      <c r="Q214" s="63">
        <v>0</v>
      </c>
      <c r="R214" s="63">
        <v>0</v>
      </c>
      <c r="S214" s="63">
        <v>0</v>
      </c>
      <c r="T214" s="63">
        <v>0</v>
      </c>
      <c r="U214" s="63">
        <v>0</v>
      </c>
      <c r="V214" s="63">
        <v>0</v>
      </c>
      <c r="W214" s="63">
        <v>0</v>
      </c>
      <c r="X214" s="63">
        <v>0</v>
      </c>
      <c r="Y214" s="63">
        <v>0</v>
      </c>
      <c r="Z214" s="63">
        <v>0</v>
      </c>
      <c r="AA214" s="63">
        <v>0</v>
      </c>
      <c r="AB214" s="63">
        <v>0</v>
      </c>
      <c r="AC214" s="55"/>
      <c r="AD214" s="34"/>
      <c r="AE214" s="34"/>
      <c r="AF214" s="34"/>
    </row>
    <row r="215" spans="1:32" hidden="1" outlineLevel="3" x14ac:dyDescent="0.2">
      <c r="A215" s="34"/>
      <c r="B215" s="34"/>
      <c r="C215" s="48">
        <v>0</v>
      </c>
      <c r="D215" s="49">
        <v>0</v>
      </c>
      <c r="E215" s="49">
        <v>0</v>
      </c>
      <c r="F215" s="49">
        <v>0</v>
      </c>
      <c r="G215" s="49">
        <v>0</v>
      </c>
      <c r="H215" s="56"/>
      <c r="I215" s="63">
        <v>0</v>
      </c>
      <c r="J215" s="63">
        <v>0</v>
      </c>
      <c r="K215" s="63">
        <v>0</v>
      </c>
      <c r="L215" s="63">
        <v>0</v>
      </c>
      <c r="M215" s="63">
        <v>0</v>
      </c>
      <c r="N215" s="63">
        <v>0</v>
      </c>
      <c r="O215" s="63">
        <v>0</v>
      </c>
      <c r="P215" s="63">
        <v>0</v>
      </c>
      <c r="Q215" s="63">
        <v>0</v>
      </c>
      <c r="R215" s="63">
        <v>0</v>
      </c>
      <c r="S215" s="63">
        <v>0</v>
      </c>
      <c r="T215" s="63">
        <v>0</v>
      </c>
      <c r="U215" s="63">
        <v>0</v>
      </c>
      <c r="V215" s="63">
        <v>0</v>
      </c>
      <c r="W215" s="63">
        <v>0</v>
      </c>
      <c r="X215" s="63">
        <v>0</v>
      </c>
      <c r="Y215" s="63">
        <v>0</v>
      </c>
      <c r="Z215" s="63">
        <v>0</v>
      </c>
      <c r="AA215" s="63">
        <v>0</v>
      </c>
      <c r="AB215" s="63">
        <v>0</v>
      </c>
      <c r="AC215" s="55"/>
      <c r="AD215" s="34"/>
      <c r="AE215" s="34"/>
      <c r="AF215" s="34"/>
    </row>
    <row r="216" spans="1:32" hidden="1" outlineLevel="3" x14ac:dyDescent="0.2">
      <c r="A216" s="34"/>
      <c r="B216" s="34"/>
      <c r="C216" s="48">
        <v>0</v>
      </c>
      <c r="D216" s="49">
        <v>0</v>
      </c>
      <c r="E216" s="49">
        <v>0</v>
      </c>
      <c r="F216" s="49">
        <v>0</v>
      </c>
      <c r="G216" s="49">
        <v>0</v>
      </c>
      <c r="H216" s="56"/>
      <c r="I216" s="63">
        <v>0</v>
      </c>
      <c r="J216" s="63">
        <v>0</v>
      </c>
      <c r="K216" s="63">
        <v>0</v>
      </c>
      <c r="L216" s="63">
        <v>0</v>
      </c>
      <c r="M216" s="63">
        <v>0</v>
      </c>
      <c r="N216" s="63">
        <v>0</v>
      </c>
      <c r="O216" s="63">
        <v>0</v>
      </c>
      <c r="P216" s="63">
        <v>0</v>
      </c>
      <c r="Q216" s="63">
        <v>0</v>
      </c>
      <c r="R216" s="63">
        <v>0</v>
      </c>
      <c r="S216" s="63">
        <v>0</v>
      </c>
      <c r="T216" s="63">
        <v>0</v>
      </c>
      <c r="U216" s="63">
        <v>0</v>
      </c>
      <c r="V216" s="63">
        <v>0</v>
      </c>
      <c r="W216" s="63">
        <v>0</v>
      </c>
      <c r="X216" s="63">
        <v>0</v>
      </c>
      <c r="Y216" s="63">
        <v>0</v>
      </c>
      <c r="Z216" s="63">
        <v>0</v>
      </c>
      <c r="AA216" s="63">
        <v>0</v>
      </c>
      <c r="AB216" s="63">
        <v>0</v>
      </c>
      <c r="AC216" s="55"/>
      <c r="AD216" s="34"/>
      <c r="AE216" s="34"/>
      <c r="AF216" s="34"/>
    </row>
    <row r="217" spans="1:32" hidden="1" outlineLevel="3" x14ac:dyDescent="0.2">
      <c r="A217" s="34"/>
      <c r="B217" s="34"/>
      <c r="C217" s="48">
        <v>0</v>
      </c>
      <c r="D217" s="49">
        <v>0</v>
      </c>
      <c r="E217" s="49">
        <v>0</v>
      </c>
      <c r="F217" s="49">
        <v>0</v>
      </c>
      <c r="G217" s="49">
        <v>0</v>
      </c>
      <c r="H217" s="56"/>
      <c r="I217" s="63">
        <v>0</v>
      </c>
      <c r="J217" s="63">
        <v>0</v>
      </c>
      <c r="K217" s="63">
        <v>0</v>
      </c>
      <c r="L217" s="63">
        <v>0</v>
      </c>
      <c r="M217" s="63">
        <v>0</v>
      </c>
      <c r="N217" s="63">
        <v>0</v>
      </c>
      <c r="O217" s="63">
        <v>0</v>
      </c>
      <c r="P217" s="63">
        <v>0</v>
      </c>
      <c r="Q217" s="63">
        <v>0</v>
      </c>
      <c r="R217" s="63">
        <v>0</v>
      </c>
      <c r="S217" s="63">
        <v>0</v>
      </c>
      <c r="T217" s="63">
        <v>0</v>
      </c>
      <c r="U217" s="63">
        <v>0</v>
      </c>
      <c r="V217" s="63">
        <v>0</v>
      </c>
      <c r="W217" s="63">
        <v>0</v>
      </c>
      <c r="X217" s="63">
        <v>0</v>
      </c>
      <c r="Y217" s="63">
        <v>0</v>
      </c>
      <c r="Z217" s="63">
        <v>0</v>
      </c>
      <c r="AA217" s="63">
        <v>0</v>
      </c>
      <c r="AB217" s="63">
        <v>0</v>
      </c>
      <c r="AC217" s="55"/>
      <c r="AD217" s="34"/>
      <c r="AE217" s="34"/>
      <c r="AF217" s="34"/>
    </row>
    <row r="218" spans="1:32" hidden="1" outlineLevel="3" x14ac:dyDescent="0.2">
      <c r="A218" s="34"/>
      <c r="B218" s="34"/>
      <c r="C218" s="48">
        <v>0</v>
      </c>
      <c r="D218" s="49">
        <v>0</v>
      </c>
      <c r="E218" s="49">
        <v>0</v>
      </c>
      <c r="F218" s="49">
        <v>0</v>
      </c>
      <c r="G218" s="49">
        <v>0</v>
      </c>
      <c r="H218" s="56"/>
      <c r="I218" s="63">
        <v>0</v>
      </c>
      <c r="J218" s="63">
        <v>0</v>
      </c>
      <c r="K218" s="63">
        <v>0</v>
      </c>
      <c r="L218" s="63">
        <v>0</v>
      </c>
      <c r="M218" s="63">
        <v>0</v>
      </c>
      <c r="N218" s="63">
        <v>0</v>
      </c>
      <c r="O218" s="63">
        <v>0</v>
      </c>
      <c r="P218" s="63">
        <v>0</v>
      </c>
      <c r="Q218" s="63">
        <v>0</v>
      </c>
      <c r="R218" s="63">
        <v>0</v>
      </c>
      <c r="S218" s="63">
        <v>0</v>
      </c>
      <c r="T218" s="63">
        <v>0</v>
      </c>
      <c r="U218" s="63">
        <v>0</v>
      </c>
      <c r="V218" s="63">
        <v>0</v>
      </c>
      <c r="W218" s="63">
        <v>0</v>
      </c>
      <c r="X218" s="63">
        <v>0</v>
      </c>
      <c r="Y218" s="63">
        <v>0</v>
      </c>
      <c r="Z218" s="63">
        <v>0</v>
      </c>
      <c r="AA218" s="63">
        <v>0</v>
      </c>
      <c r="AB218" s="63">
        <v>0</v>
      </c>
      <c r="AC218" s="55"/>
      <c r="AD218" s="34"/>
      <c r="AE218" s="34"/>
      <c r="AF218" s="34"/>
    </row>
    <row r="219" spans="1:32" hidden="1" outlineLevel="3" x14ac:dyDescent="0.2">
      <c r="A219" s="34"/>
      <c r="B219" s="34"/>
      <c r="C219" s="48">
        <v>0</v>
      </c>
      <c r="D219" s="49">
        <v>0</v>
      </c>
      <c r="E219" s="49">
        <v>0</v>
      </c>
      <c r="F219" s="49">
        <v>0</v>
      </c>
      <c r="G219" s="49">
        <v>0</v>
      </c>
      <c r="H219" s="56"/>
      <c r="I219" s="63">
        <v>0</v>
      </c>
      <c r="J219" s="63">
        <v>0</v>
      </c>
      <c r="K219" s="63">
        <v>0</v>
      </c>
      <c r="L219" s="63">
        <v>0</v>
      </c>
      <c r="M219" s="63">
        <v>0</v>
      </c>
      <c r="N219" s="63">
        <v>0</v>
      </c>
      <c r="O219" s="63">
        <v>0</v>
      </c>
      <c r="P219" s="63">
        <v>0</v>
      </c>
      <c r="Q219" s="63">
        <v>0</v>
      </c>
      <c r="R219" s="63">
        <v>0</v>
      </c>
      <c r="S219" s="63">
        <v>0</v>
      </c>
      <c r="T219" s="63">
        <v>0</v>
      </c>
      <c r="U219" s="63">
        <v>0</v>
      </c>
      <c r="V219" s="63">
        <v>0</v>
      </c>
      <c r="W219" s="63">
        <v>0</v>
      </c>
      <c r="X219" s="63">
        <v>0</v>
      </c>
      <c r="Y219" s="63">
        <v>0</v>
      </c>
      <c r="Z219" s="63">
        <v>0</v>
      </c>
      <c r="AA219" s="63">
        <v>0</v>
      </c>
      <c r="AB219" s="63">
        <v>0</v>
      </c>
      <c r="AC219" s="55"/>
      <c r="AD219" s="34"/>
      <c r="AE219" s="34"/>
      <c r="AF219" s="34"/>
    </row>
    <row r="220" spans="1:32" hidden="1" outlineLevel="3" x14ac:dyDescent="0.2">
      <c r="A220" s="34"/>
      <c r="B220" s="34"/>
      <c r="C220" s="48">
        <v>0</v>
      </c>
      <c r="D220" s="49">
        <v>0</v>
      </c>
      <c r="E220" s="49">
        <v>0</v>
      </c>
      <c r="F220" s="49">
        <v>0</v>
      </c>
      <c r="G220" s="49">
        <v>0</v>
      </c>
      <c r="H220" s="56"/>
      <c r="I220" s="63">
        <v>0</v>
      </c>
      <c r="J220" s="63">
        <v>0</v>
      </c>
      <c r="K220" s="63">
        <v>0</v>
      </c>
      <c r="L220" s="63">
        <v>0</v>
      </c>
      <c r="M220" s="63">
        <v>0</v>
      </c>
      <c r="N220" s="63">
        <v>0</v>
      </c>
      <c r="O220" s="63">
        <v>0</v>
      </c>
      <c r="P220" s="63">
        <v>0</v>
      </c>
      <c r="Q220" s="63">
        <v>0</v>
      </c>
      <c r="R220" s="63">
        <v>0</v>
      </c>
      <c r="S220" s="63">
        <v>0</v>
      </c>
      <c r="T220" s="63">
        <v>0</v>
      </c>
      <c r="U220" s="63">
        <v>0</v>
      </c>
      <c r="V220" s="63">
        <v>0</v>
      </c>
      <c r="W220" s="63">
        <v>0</v>
      </c>
      <c r="X220" s="63">
        <v>0</v>
      </c>
      <c r="Y220" s="63">
        <v>0</v>
      </c>
      <c r="Z220" s="63">
        <v>0</v>
      </c>
      <c r="AA220" s="63">
        <v>0</v>
      </c>
      <c r="AB220" s="63">
        <v>0</v>
      </c>
      <c r="AC220" s="55"/>
      <c r="AD220" s="34"/>
      <c r="AE220" s="34"/>
      <c r="AF220" s="34"/>
    </row>
    <row r="221" spans="1:32" hidden="1" outlineLevel="3" x14ac:dyDescent="0.2">
      <c r="A221" s="34"/>
      <c r="B221" s="34"/>
      <c r="C221" s="48">
        <v>0</v>
      </c>
      <c r="D221" s="49">
        <v>0</v>
      </c>
      <c r="E221" s="49">
        <v>0</v>
      </c>
      <c r="F221" s="49">
        <v>0</v>
      </c>
      <c r="G221" s="49">
        <v>0</v>
      </c>
      <c r="H221" s="56"/>
      <c r="I221" s="63">
        <v>0</v>
      </c>
      <c r="J221" s="63">
        <v>0</v>
      </c>
      <c r="K221" s="63">
        <v>0</v>
      </c>
      <c r="L221" s="63">
        <v>0</v>
      </c>
      <c r="M221" s="63">
        <v>0</v>
      </c>
      <c r="N221" s="63">
        <v>0</v>
      </c>
      <c r="O221" s="63">
        <v>0</v>
      </c>
      <c r="P221" s="63">
        <v>0</v>
      </c>
      <c r="Q221" s="63">
        <v>0</v>
      </c>
      <c r="R221" s="63">
        <v>0</v>
      </c>
      <c r="S221" s="63">
        <v>0</v>
      </c>
      <c r="T221" s="63">
        <v>0</v>
      </c>
      <c r="U221" s="63">
        <v>0</v>
      </c>
      <c r="V221" s="63">
        <v>0</v>
      </c>
      <c r="W221" s="63">
        <v>0</v>
      </c>
      <c r="X221" s="63">
        <v>0</v>
      </c>
      <c r="Y221" s="63">
        <v>0</v>
      </c>
      <c r="Z221" s="63">
        <v>0</v>
      </c>
      <c r="AA221" s="63">
        <v>0</v>
      </c>
      <c r="AB221" s="63">
        <v>0</v>
      </c>
      <c r="AC221" s="55"/>
      <c r="AD221" s="34"/>
      <c r="AE221" s="34"/>
      <c r="AF221" s="34"/>
    </row>
    <row r="222" spans="1:32" hidden="1" outlineLevel="3" x14ac:dyDescent="0.2">
      <c r="A222" s="34"/>
      <c r="B222" s="34"/>
      <c r="C222" s="48">
        <v>0</v>
      </c>
      <c r="D222" s="49">
        <v>0</v>
      </c>
      <c r="E222" s="49">
        <v>0</v>
      </c>
      <c r="F222" s="49">
        <v>0</v>
      </c>
      <c r="G222" s="49">
        <v>0</v>
      </c>
      <c r="H222" s="56"/>
      <c r="I222" s="63">
        <v>0</v>
      </c>
      <c r="J222" s="63">
        <v>0</v>
      </c>
      <c r="K222" s="63">
        <v>0</v>
      </c>
      <c r="L222" s="63">
        <v>0</v>
      </c>
      <c r="M222" s="63">
        <v>0</v>
      </c>
      <c r="N222" s="63">
        <v>0</v>
      </c>
      <c r="O222" s="63">
        <v>0</v>
      </c>
      <c r="P222" s="63">
        <v>0</v>
      </c>
      <c r="Q222" s="63">
        <v>0</v>
      </c>
      <c r="R222" s="63">
        <v>0</v>
      </c>
      <c r="S222" s="63">
        <v>0</v>
      </c>
      <c r="T222" s="63">
        <v>0</v>
      </c>
      <c r="U222" s="63">
        <v>0</v>
      </c>
      <c r="V222" s="63">
        <v>0</v>
      </c>
      <c r="W222" s="63">
        <v>0</v>
      </c>
      <c r="X222" s="63">
        <v>0</v>
      </c>
      <c r="Y222" s="63">
        <v>0</v>
      </c>
      <c r="Z222" s="63">
        <v>0</v>
      </c>
      <c r="AA222" s="63">
        <v>0</v>
      </c>
      <c r="AB222" s="63">
        <v>0</v>
      </c>
      <c r="AC222" s="55"/>
      <c r="AD222" s="34"/>
      <c r="AE222" s="34"/>
      <c r="AF222" s="34"/>
    </row>
    <row r="223" spans="1:32" hidden="1" outlineLevel="3" x14ac:dyDescent="0.2">
      <c r="A223" s="34"/>
      <c r="B223" s="34"/>
      <c r="C223" s="48">
        <v>0</v>
      </c>
      <c r="D223" s="49">
        <v>0</v>
      </c>
      <c r="E223" s="49">
        <v>0</v>
      </c>
      <c r="F223" s="49">
        <v>0</v>
      </c>
      <c r="G223" s="49">
        <v>0</v>
      </c>
      <c r="H223" s="56"/>
      <c r="I223" s="63">
        <v>0</v>
      </c>
      <c r="J223" s="63">
        <v>0</v>
      </c>
      <c r="K223" s="63">
        <v>0</v>
      </c>
      <c r="L223" s="63">
        <v>0</v>
      </c>
      <c r="M223" s="63">
        <v>0</v>
      </c>
      <c r="N223" s="63">
        <v>0</v>
      </c>
      <c r="O223" s="63">
        <v>0</v>
      </c>
      <c r="P223" s="63">
        <v>0</v>
      </c>
      <c r="Q223" s="63">
        <v>0</v>
      </c>
      <c r="R223" s="63">
        <v>0</v>
      </c>
      <c r="S223" s="63">
        <v>0</v>
      </c>
      <c r="T223" s="63">
        <v>0</v>
      </c>
      <c r="U223" s="63">
        <v>0</v>
      </c>
      <c r="V223" s="63">
        <v>0</v>
      </c>
      <c r="W223" s="63">
        <v>0</v>
      </c>
      <c r="X223" s="63">
        <v>0</v>
      </c>
      <c r="Y223" s="63">
        <v>0</v>
      </c>
      <c r="Z223" s="63">
        <v>0</v>
      </c>
      <c r="AA223" s="63">
        <v>0</v>
      </c>
      <c r="AB223" s="63">
        <v>0</v>
      </c>
      <c r="AC223" s="55"/>
      <c r="AD223" s="34"/>
      <c r="AE223" s="34"/>
      <c r="AF223" s="34"/>
    </row>
    <row r="224" spans="1:32" hidden="1" outlineLevel="3" x14ac:dyDescent="0.2">
      <c r="A224" s="34"/>
      <c r="B224" s="34"/>
      <c r="C224" s="48">
        <v>0</v>
      </c>
      <c r="D224" s="49">
        <v>0</v>
      </c>
      <c r="E224" s="49">
        <v>0</v>
      </c>
      <c r="F224" s="49">
        <v>0</v>
      </c>
      <c r="G224" s="49">
        <v>0</v>
      </c>
      <c r="H224" s="56"/>
      <c r="I224" s="63">
        <v>0</v>
      </c>
      <c r="J224" s="63">
        <v>0</v>
      </c>
      <c r="K224" s="63">
        <v>0</v>
      </c>
      <c r="L224" s="63">
        <v>0</v>
      </c>
      <c r="M224" s="63">
        <v>0</v>
      </c>
      <c r="N224" s="63">
        <v>0</v>
      </c>
      <c r="O224" s="63">
        <v>0</v>
      </c>
      <c r="P224" s="63">
        <v>0</v>
      </c>
      <c r="Q224" s="63">
        <v>0</v>
      </c>
      <c r="R224" s="63">
        <v>0</v>
      </c>
      <c r="S224" s="63">
        <v>0</v>
      </c>
      <c r="T224" s="63">
        <v>0</v>
      </c>
      <c r="U224" s="63">
        <v>0</v>
      </c>
      <c r="V224" s="63">
        <v>0</v>
      </c>
      <c r="W224" s="63">
        <v>0</v>
      </c>
      <c r="X224" s="63">
        <v>0</v>
      </c>
      <c r="Y224" s="63">
        <v>0</v>
      </c>
      <c r="Z224" s="63">
        <v>0</v>
      </c>
      <c r="AA224" s="63">
        <v>0</v>
      </c>
      <c r="AB224" s="63">
        <v>0</v>
      </c>
      <c r="AC224" s="55"/>
      <c r="AD224" s="34"/>
      <c r="AE224" s="34"/>
      <c r="AF224" s="34"/>
    </row>
    <row r="225" spans="1:32" hidden="1" outlineLevel="3" x14ac:dyDescent="0.2">
      <c r="A225" s="34"/>
      <c r="B225" s="34"/>
      <c r="C225" s="48">
        <v>0</v>
      </c>
      <c r="D225" s="49">
        <v>0</v>
      </c>
      <c r="E225" s="49">
        <v>0</v>
      </c>
      <c r="F225" s="49">
        <v>0</v>
      </c>
      <c r="G225" s="49">
        <v>0</v>
      </c>
      <c r="H225" s="56"/>
      <c r="I225" s="63">
        <v>0</v>
      </c>
      <c r="J225" s="63">
        <v>0</v>
      </c>
      <c r="K225" s="63">
        <v>0</v>
      </c>
      <c r="L225" s="63">
        <v>0</v>
      </c>
      <c r="M225" s="63">
        <v>0</v>
      </c>
      <c r="N225" s="63">
        <v>0</v>
      </c>
      <c r="O225" s="63">
        <v>0</v>
      </c>
      <c r="P225" s="63">
        <v>0</v>
      </c>
      <c r="Q225" s="63">
        <v>0</v>
      </c>
      <c r="R225" s="63">
        <v>0</v>
      </c>
      <c r="S225" s="63">
        <v>0</v>
      </c>
      <c r="T225" s="63">
        <v>0</v>
      </c>
      <c r="U225" s="63">
        <v>0</v>
      </c>
      <c r="V225" s="63">
        <v>0</v>
      </c>
      <c r="W225" s="63">
        <v>0</v>
      </c>
      <c r="X225" s="63">
        <v>0</v>
      </c>
      <c r="Y225" s="63">
        <v>0</v>
      </c>
      <c r="Z225" s="63">
        <v>0</v>
      </c>
      <c r="AA225" s="63">
        <v>0</v>
      </c>
      <c r="AB225" s="63">
        <v>0</v>
      </c>
      <c r="AC225" s="55"/>
      <c r="AD225" s="34"/>
      <c r="AE225" s="34"/>
      <c r="AF225" s="34"/>
    </row>
    <row r="226" spans="1:32" hidden="1" outlineLevel="3" x14ac:dyDescent="0.2">
      <c r="A226" s="34"/>
      <c r="B226" s="34"/>
      <c r="C226" s="48">
        <v>0</v>
      </c>
      <c r="D226" s="49">
        <v>0</v>
      </c>
      <c r="E226" s="49">
        <v>0</v>
      </c>
      <c r="F226" s="49">
        <v>0</v>
      </c>
      <c r="G226" s="49">
        <v>0</v>
      </c>
      <c r="H226" s="56"/>
      <c r="I226" s="63">
        <v>0</v>
      </c>
      <c r="J226" s="63">
        <v>0</v>
      </c>
      <c r="K226" s="63">
        <v>0</v>
      </c>
      <c r="L226" s="63">
        <v>0</v>
      </c>
      <c r="M226" s="63">
        <v>0</v>
      </c>
      <c r="N226" s="63">
        <v>0</v>
      </c>
      <c r="O226" s="63">
        <v>0</v>
      </c>
      <c r="P226" s="63">
        <v>0</v>
      </c>
      <c r="Q226" s="63">
        <v>0</v>
      </c>
      <c r="R226" s="63">
        <v>0</v>
      </c>
      <c r="S226" s="63">
        <v>0</v>
      </c>
      <c r="T226" s="63">
        <v>0</v>
      </c>
      <c r="U226" s="63">
        <v>0</v>
      </c>
      <c r="V226" s="63">
        <v>0</v>
      </c>
      <c r="W226" s="63">
        <v>0</v>
      </c>
      <c r="X226" s="63">
        <v>0</v>
      </c>
      <c r="Y226" s="63">
        <v>0</v>
      </c>
      <c r="Z226" s="63">
        <v>0</v>
      </c>
      <c r="AA226" s="63">
        <v>0</v>
      </c>
      <c r="AB226" s="63">
        <v>0</v>
      </c>
      <c r="AC226" s="55"/>
      <c r="AD226" s="34"/>
      <c r="AE226" s="34"/>
      <c r="AF226" s="34"/>
    </row>
    <row r="227" spans="1:32" hidden="1" outlineLevel="3" x14ac:dyDescent="0.2">
      <c r="A227" s="34"/>
      <c r="B227" s="34"/>
      <c r="C227" s="48">
        <v>0</v>
      </c>
      <c r="D227" s="49">
        <v>0</v>
      </c>
      <c r="E227" s="49">
        <v>0</v>
      </c>
      <c r="F227" s="49">
        <v>0</v>
      </c>
      <c r="G227" s="49">
        <v>0</v>
      </c>
      <c r="H227" s="56"/>
      <c r="I227" s="63">
        <v>0</v>
      </c>
      <c r="J227" s="63">
        <v>0</v>
      </c>
      <c r="K227" s="63">
        <v>0</v>
      </c>
      <c r="L227" s="63">
        <v>0</v>
      </c>
      <c r="M227" s="63">
        <v>0</v>
      </c>
      <c r="N227" s="63">
        <v>0</v>
      </c>
      <c r="O227" s="63">
        <v>0</v>
      </c>
      <c r="P227" s="63">
        <v>0</v>
      </c>
      <c r="Q227" s="63">
        <v>0</v>
      </c>
      <c r="R227" s="63">
        <v>0</v>
      </c>
      <c r="S227" s="63">
        <v>0</v>
      </c>
      <c r="T227" s="63">
        <v>0</v>
      </c>
      <c r="U227" s="63">
        <v>0</v>
      </c>
      <c r="V227" s="63">
        <v>0</v>
      </c>
      <c r="W227" s="63">
        <v>0</v>
      </c>
      <c r="X227" s="63">
        <v>0</v>
      </c>
      <c r="Y227" s="63">
        <v>0</v>
      </c>
      <c r="Z227" s="63">
        <v>0</v>
      </c>
      <c r="AA227" s="63">
        <v>0</v>
      </c>
      <c r="AB227" s="63">
        <v>0</v>
      </c>
      <c r="AC227" s="55"/>
      <c r="AD227" s="34"/>
      <c r="AE227" s="34"/>
      <c r="AF227" s="34"/>
    </row>
    <row r="228" spans="1:32" hidden="1" outlineLevel="3" x14ac:dyDescent="0.2">
      <c r="A228" s="34"/>
      <c r="B228" s="34"/>
      <c r="C228" s="48">
        <v>0</v>
      </c>
      <c r="D228" s="49">
        <v>0</v>
      </c>
      <c r="E228" s="49">
        <v>0</v>
      </c>
      <c r="F228" s="49">
        <v>0</v>
      </c>
      <c r="G228" s="49">
        <v>0</v>
      </c>
      <c r="H228" s="56"/>
      <c r="I228" s="63">
        <v>0</v>
      </c>
      <c r="J228" s="63">
        <v>0</v>
      </c>
      <c r="K228" s="63">
        <v>0</v>
      </c>
      <c r="L228" s="63">
        <v>0</v>
      </c>
      <c r="M228" s="63">
        <v>0</v>
      </c>
      <c r="N228" s="63">
        <v>0</v>
      </c>
      <c r="O228" s="63">
        <v>0</v>
      </c>
      <c r="P228" s="63">
        <v>0</v>
      </c>
      <c r="Q228" s="63">
        <v>0</v>
      </c>
      <c r="R228" s="63">
        <v>0</v>
      </c>
      <c r="S228" s="63">
        <v>0</v>
      </c>
      <c r="T228" s="63">
        <v>0</v>
      </c>
      <c r="U228" s="63">
        <v>0</v>
      </c>
      <c r="V228" s="63">
        <v>0</v>
      </c>
      <c r="W228" s="63">
        <v>0</v>
      </c>
      <c r="X228" s="63">
        <v>0</v>
      </c>
      <c r="Y228" s="63">
        <v>0</v>
      </c>
      <c r="Z228" s="63">
        <v>0</v>
      </c>
      <c r="AA228" s="63">
        <v>0</v>
      </c>
      <c r="AB228" s="63">
        <v>0</v>
      </c>
      <c r="AC228" s="55"/>
      <c r="AD228" s="34"/>
      <c r="AE228" s="34"/>
      <c r="AF228" s="34"/>
    </row>
    <row r="229" spans="1:32" hidden="1" outlineLevel="3" x14ac:dyDescent="0.2">
      <c r="A229" s="34"/>
      <c r="B229" s="34"/>
      <c r="C229" s="48">
        <v>0</v>
      </c>
      <c r="D229" s="49">
        <v>0</v>
      </c>
      <c r="E229" s="49">
        <v>0</v>
      </c>
      <c r="F229" s="49">
        <v>0</v>
      </c>
      <c r="G229" s="49">
        <v>0</v>
      </c>
      <c r="H229" s="56"/>
      <c r="I229" s="63">
        <v>0</v>
      </c>
      <c r="J229" s="63">
        <v>0</v>
      </c>
      <c r="K229" s="63">
        <v>0</v>
      </c>
      <c r="L229" s="63">
        <v>0</v>
      </c>
      <c r="M229" s="63">
        <v>0</v>
      </c>
      <c r="N229" s="63">
        <v>0</v>
      </c>
      <c r="O229" s="63">
        <v>0</v>
      </c>
      <c r="P229" s="63">
        <v>0</v>
      </c>
      <c r="Q229" s="63">
        <v>0</v>
      </c>
      <c r="R229" s="63">
        <v>0</v>
      </c>
      <c r="S229" s="63">
        <v>0</v>
      </c>
      <c r="T229" s="63">
        <v>0</v>
      </c>
      <c r="U229" s="63">
        <v>0</v>
      </c>
      <c r="V229" s="63">
        <v>0</v>
      </c>
      <c r="W229" s="63">
        <v>0</v>
      </c>
      <c r="X229" s="63">
        <v>0</v>
      </c>
      <c r="Y229" s="63">
        <v>0</v>
      </c>
      <c r="Z229" s="63">
        <v>0</v>
      </c>
      <c r="AA229" s="63">
        <v>0</v>
      </c>
      <c r="AB229" s="63">
        <v>0</v>
      </c>
      <c r="AC229" s="55"/>
      <c r="AD229" s="34"/>
      <c r="AE229" s="34"/>
      <c r="AF229" s="34"/>
    </row>
    <row r="230" spans="1:32" hidden="1" outlineLevel="3" x14ac:dyDescent="0.2">
      <c r="A230" s="34"/>
      <c r="B230" s="34"/>
      <c r="C230" s="48">
        <v>0</v>
      </c>
      <c r="D230" s="49">
        <v>0</v>
      </c>
      <c r="E230" s="49">
        <v>0</v>
      </c>
      <c r="F230" s="49">
        <v>0</v>
      </c>
      <c r="G230" s="49">
        <v>0</v>
      </c>
      <c r="H230" s="56"/>
      <c r="I230" s="63">
        <v>0</v>
      </c>
      <c r="J230" s="63">
        <v>0</v>
      </c>
      <c r="K230" s="63">
        <v>0</v>
      </c>
      <c r="L230" s="63">
        <v>0</v>
      </c>
      <c r="M230" s="63">
        <v>0</v>
      </c>
      <c r="N230" s="63">
        <v>0</v>
      </c>
      <c r="O230" s="63">
        <v>0</v>
      </c>
      <c r="P230" s="63">
        <v>0</v>
      </c>
      <c r="Q230" s="63">
        <v>0</v>
      </c>
      <c r="R230" s="63">
        <v>0</v>
      </c>
      <c r="S230" s="63">
        <v>0</v>
      </c>
      <c r="T230" s="63">
        <v>0</v>
      </c>
      <c r="U230" s="63">
        <v>0</v>
      </c>
      <c r="V230" s="63">
        <v>0</v>
      </c>
      <c r="W230" s="63">
        <v>0</v>
      </c>
      <c r="X230" s="63">
        <v>0</v>
      </c>
      <c r="Y230" s="63">
        <v>0</v>
      </c>
      <c r="Z230" s="63">
        <v>0</v>
      </c>
      <c r="AA230" s="63">
        <v>0</v>
      </c>
      <c r="AB230" s="63">
        <v>0</v>
      </c>
      <c r="AC230" s="55"/>
      <c r="AD230" s="34"/>
      <c r="AE230" s="34"/>
      <c r="AF230" s="34"/>
    </row>
    <row r="231" spans="1:32" hidden="1" outlineLevel="3" x14ac:dyDescent="0.2">
      <c r="A231" s="34"/>
      <c r="B231" s="34"/>
      <c r="C231" s="48">
        <v>0</v>
      </c>
      <c r="D231" s="49">
        <v>0</v>
      </c>
      <c r="E231" s="49">
        <v>0</v>
      </c>
      <c r="F231" s="49">
        <v>0</v>
      </c>
      <c r="G231" s="49">
        <v>0</v>
      </c>
      <c r="H231" s="56"/>
      <c r="I231" s="63">
        <v>0</v>
      </c>
      <c r="J231" s="63">
        <v>0</v>
      </c>
      <c r="K231" s="63">
        <v>0</v>
      </c>
      <c r="L231" s="63">
        <v>0</v>
      </c>
      <c r="M231" s="63">
        <v>0</v>
      </c>
      <c r="N231" s="63">
        <v>0</v>
      </c>
      <c r="O231" s="63">
        <v>0</v>
      </c>
      <c r="P231" s="63">
        <v>0</v>
      </c>
      <c r="Q231" s="63">
        <v>0</v>
      </c>
      <c r="R231" s="63">
        <v>0</v>
      </c>
      <c r="S231" s="63">
        <v>0</v>
      </c>
      <c r="T231" s="63">
        <v>0</v>
      </c>
      <c r="U231" s="63">
        <v>0</v>
      </c>
      <c r="V231" s="63">
        <v>0</v>
      </c>
      <c r="W231" s="63">
        <v>0</v>
      </c>
      <c r="X231" s="63">
        <v>0</v>
      </c>
      <c r="Y231" s="63">
        <v>0</v>
      </c>
      <c r="Z231" s="63">
        <v>0</v>
      </c>
      <c r="AA231" s="63">
        <v>0</v>
      </c>
      <c r="AB231" s="63">
        <v>0</v>
      </c>
      <c r="AC231" s="55"/>
      <c r="AD231" s="34"/>
      <c r="AE231" s="34"/>
      <c r="AF231" s="34"/>
    </row>
    <row r="232" spans="1:32" hidden="1" outlineLevel="3" x14ac:dyDescent="0.2">
      <c r="A232" s="34"/>
      <c r="B232" s="34"/>
      <c r="C232" s="48">
        <v>0</v>
      </c>
      <c r="D232" s="49">
        <v>0</v>
      </c>
      <c r="E232" s="49">
        <v>0</v>
      </c>
      <c r="F232" s="49">
        <v>0</v>
      </c>
      <c r="G232" s="49">
        <v>0</v>
      </c>
      <c r="H232" s="56"/>
      <c r="I232" s="63">
        <v>0</v>
      </c>
      <c r="J232" s="63">
        <v>0</v>
      </c>
      <c r="K232" s="63">
        <v>0</v>
      </c>
      <c r="L232" s="63">
        <v>0</v>
      </c>
      <c r="M232" s="63">
        <v>0</v>
      </c>
      <c r="N232" s="63">
        <v>0</v>
      </c>
      <c r="O232" s="63">
        <v>0</v>
      </c>
      <c r="P232" s="63">
        <v>0</v>
      </c>
      <c r="Q232" s="63">
        <v>0</v>
      </c>
      <c r="R232" s="63">
        <v>0</v>
      </c>
      <c r="S232" s="63">
        <v>0</v>
      </c>
      <c r="T232" s="63">
        <v>0</v>
      </c>
      <c r="U232" s="63">
        <v>0</v>
      </c>
      <c r="V232" s="63">
        <v>0</v>
      </c>
      <c r="W232" s="63">
        <v>0</v>
      </c>
      <c r="X232" s="63">
        <v>0</v>
      </c>
      <c r="Y232" s="63">
        <v>0</v>
      </c>
      <c r="Z232" s="63">
        <v>0</v>
      </c>
      <c r="AA232" s="63">
        <v>0</v>
      </c>
      <c r="AB232" s="63">
        <v>0</v>
      </c>
      <c r="AC232" s="55"/>
      <c r="AD232" s="34"/>
      <c r="AE232" s="34"/>
      <c r="AF232" s="34"/>
    </row>
    <row r="233" spans="1:32" hidden="1" outlineLevel="3" x14ac:dyDescent="0.2">
      <c r="A233" s="34"/>
      <c r="B233" s="34"/>
      <c r="C233" s="48">
        <v>0</v>
      </c>
      <c r="D233" s="49">
        <v>0</v>
      </c>
      <c r="E233" s="49">
        <v>0</v>
      </c>
      <c r="F233" s="49">
        <v>0</v>
      </c>
      <c r="G233" s="49">
        <v>0</v>
      </c>
      <c r="H233" s="56"/>
      <c r="I233" s="63">
        <v>0</v>
      </c>
      <c r="J233" s="63">
        <v>0</v>
      </c>
      <c r="K233" s="63">
        <v>0</v>
      </c>
      <c r="L233" s="63">
        <v>0</v>
      </c>
      <c r="M233" s="63">
        <v>0</v>
      </c>
      <c r="N233" s="63">
        <v>0</v>
      </c>
      <c r="O233" s="63">
        <v>0</v>
      </c>
      <c r="P233" s="63">
        <v>0</v>
      </c>
      <c r="Q233" s="63">
        <v>0</v>
      </c>
      <c r="R233" s="63">
        <v>0</v>
      </c>
      <c r="S233" s="63">
        <v>0</v>
      </c>
      <c r="T233" s="63">
        <v>0</v>
      </c>
      <c r="U233" s="63">
        <v>0</v>
      </c>
      <c r="V233" s="63">
        <v>0</v>
      </c>
      <c r="W233" s="63">
        <v>0</v>
      </c>
      <c r="X233" s="63">
        <v>0</v>
      </c>
      <c r="Y233" s="63">
        <v>0</v>
      </c>
      <c r="Z233" s="63">
        <v>0</v>
      </c>
      <c r="AA233" s="63">
        <v>0</v>
      </c>
      <c r="AB233" s="63">
        <v>0</v>
      </c>
      <c r="AC233" s="55"/>
      <c r="AD233" s="34"/>
      <c r="AE233" s="34"/>
      <c r="AF233" s="34"/>
    </row>
    <row r="234" spans="1:32" hidden="1" outlineLevel="3" x14ac:dyDescent="0.2">
      <c r="A234" s="34"/>
      <c r="B234" s="34"/>
      <c r="C234" s="48">
        <v>0</v>
      </c>
      <c r="D234" s="49">
        <v>0</v>
      </c>
      <c r="E234" s="49">
        <v>0</v>
      </c>
      <c r="F234" s="49">
        <v>0</v>
      </c>
      <c r="G234" s="49">
        <v>0</v>
      </c>
      <c r="H234" s="56"/>
      <c r="I234" s="63">
        <v>0</v>
      </c>
      <c r="J234" s="63">
        <v>0</v>
      </c>
      <c r="K234" s="63">
        <v>0</v>
      </c>
      <c r="L234" s="63">
        <v>0</v>
      </c>
      <c r="M234" s="63">
        <v>0</v>
      </c>
      <c r="N234" s="63">
        <v>0</v>
      </c>
      <c r="O234" s="63">
        <v>0</v>
      </c>
      <c r="P234" s="63">
        <v>0</v>
      </c>
      <c r="Q234" s="63">
        <v>0</v>
      </c>
      <c r="R234" s="63">
        <v>0</v>
      </c>
      <c r="S234" s="63">
        <v>0</v>
      </c>
      <c r="T234" s="63">
        <v>0</v>
      </c>
      <c r="U234" s="63">
        <v>0</v>
      </c>
      <c r="V234" s="63">
        <v>0</v>
      </c>
      <c r="W234" s="63">
        <v>0</v>
      </c>
      <c r="X234" s="63">
        <v>0</v>
      </c>
      <c r="Y234" s="63">
        <v>0</v>
      </c>
      <c r="Z234" s="63">
        <v>0</v>
      </c>
      <c r="AA234" s="63">
        <v>0</v>
      </c>
      <c r="AB234" s="63">
        <v>0</v>
      </c>
      <c r="AC234" s="55"/>
      <c r="AD234" s="34"/>
      <c r="AE234" s="34"/>
      <c r="AF234" s="34"/>
    </row>
    <row r="235" spans="1:32" hidden="1" outlineLevel="3" x14ac:dyDescent="0.2">
      <c r="A235" s="34"/>
      <c r="B235" s="34"/>
      <c r="C235" s="48">
        <v>0</v>
      </c>
      <c r="D235" s="49">
        <v>0</v>
      </c>
      <c r="E235" s="49">
        <v>0</v>
      </c>
      <c r="F235" s="49">
        <v>0</v>
      </c>
      <c r="G235" s="49">
        <v>0</v>
      </c>
      <c r="H235" s="56"/>
      <c r="I235" s="63">
        <v>0</v>
      </c>
      <c r="J235" s="63">
        <v>0</v>
      </c>
      <c r="K235" s="63">
        <v>0</v>
      </c>
      <c r="L235" s="63">
        <v>0</v>
      </c>
      <c r="M235" s="63">
        <v>0</v>
      </c>
      <c r="N235" s="63">
        <v>0</v>
      </c>
      <c r="O235" s="63">
        <v>0</v>
      </c>
      <c r="P235" s="63">
        <v>0</v>
      </c>
      <c r="Q235" s="63">
        <v>0</v>
      </c>
      <c r="R235" s="63">
        <v>0</v>
      </c>
      <c r="S235" s="63">
        <v>0</v>
      </c>
      <c r="T235" s="63">
        <v>0</v>
      </c>
      <c r="U235" s="63">
        <v>0</v>
      </c>
      <c r="V235" s="63">
        <v>0</v>
      </c>
      <c r="W235" s="63">
        <v>0</v>
      </c>
      <c r="X235" s="63">
        <v>0</v>
      </c>
      <c r="Y235" s="63">
        <v>0</v>
      </c>
      <c r="Z235" s="63">
        <v>0</v>
      </c>
      <c r="AA235" s="63">
        <v>0</v>
      </c>
      <c r="AB235" s="63">
        <v>0</v>
      </c>
      <c r="AC235" s="55"/>
      <c r="AD235" s="34"/>
      <c r="AE235" s="34"/>
      <c r="AF235" s="34"/>
    </row>
    <row r="236" spans="1:32" hidden="1" outlineLevel="3" x14ac:dyDescent="0.2">
      <c r="A236" s="34"/>
      <c r="B236" s="34"/>
      <c r="C236" s="48">
        <v>0</v>
      </c>
      <c r="D236" s="49">
        <v>0</v>
      </c>
      <c r="E236" s="49">
        <v>0</v>
      </c>
      <c r="F236" s="49">
        <v>0</v>
      </c>
      <c r="G236" s="49">
        <v>0</v>
      </c>
      <c r="H236" s="56"/>
      <c r="I236" s="63">
        <v>0</v>
      </c>
      <c r="J236" s="63">
        <v>0</v>
      </c>
      <c r="K236" s="63">
        <v>0</v>
      </c>
      <c r="L236" s="63">
        <v>0</v>
      </c>
      <c r="M236" s="63">
        <v>0</v>
      </c>
      <c r="N236" s="63">
        <v>0</v>
      </c>
      <c r="O236" s="63">
        <v>0</v>
      </c>
      <c r="P236" s="63">
        <v>0</v>
      </c>
      <c r="Q236" s="63">
        <v>0</v>
      </c>
      <c r="R236" s="63">
        <v>0</v>
      </c>
      <c r="S236" s="63">
        <v>0</v>
      </c>
      <c r="T236" s="63">
        <v>0</v>
      </c>
      <c r="U236" s="63">
        <v>0</v>
      </c>
      <c r="V236" s="63">
        <v>0</v>
      </c>
      <c r="W236" s="63">
        <v>0</v>
      </c>
      <c r="X236" s="63">
        <v>0</v>
      </c>
      <c r="Y236" s="63">
        <v>0</v>
      </c>
      <c r="Z236" s="63">
        <v>0</v>
      </c>
      <c r="AA236" s="63">
        <v>0</v>
      </c>
      <c r="AB236" s="63">
        <v>0</v>
      </c>
      <c r="AC236" s="55"/>
      <c r="AD236" s="34"/>
      <c r="AE236" s="34"/>
      <c r="AF236" s="34"/>
    </row>
    <row r="237" spans="1:32" hidden="1" outlineLevel="3" x14ac:dyDescent="0.2">
      <c r="A237" s="34"/>
      <c r="B237" s="34"/>
      <c r="C237" s="48">
        <v>0</v>
      </c>
      <c r="D237" s="49">
        <v>0</v>
      </c>
      <c r="E237" s="49">
        <v>0</v>
      </c>
      <c r="F237" s="49">
        <v>0</v>
      </c>
      <c r="G237" s="49">
        <v>0</v>
      </c>
      <c r="H237" s="56"/>
      <c r="I237" s="63">
        <v>0</v>
      </c>
      <c r="J237" s="63">
        <v>0</v>
      </c>
      <c r="K237" s="63">
        <v>0</v>
      </c>
      <c r="L237" s="63">
        <v>0</v>
      </c>
      <c r="M237" s="63">
        <v>0</v>
      </c>
      <c r="N237" s="63">
        <v>0</v>
      </c>
      <c r="O237" s="63">
        <v>0</v>
      </c>
      <c r="P237" s="63">
        <v>0</v>
      </c>
      <c r="Q237" s="63">
        <v>0</v>
      </c>
      <c r="R237" s="63">
        <v>0</v>
      </c>
      <c r="S237" s="63">
        <v>0</v>
      </c>
      <c r="T237" s="63">
        <v>0</v>
      </c>
      <c r="U237" s="63">
        <v>0</v>
      </c>
      <c r="V237" s="63">
        <v>0</v>
      </c>
      <c r="W237" s="63">
        <v>0</v>
      </c>
      <c r="X237" s="63">
        <v>0</v>
      </c>
      <c r="Y237" s="63">
        <v>0</v>
      </c>
      <c r="Z237" s="63">
        <v>0</v>
      </c>
      <c r="AA237" s="63">
        <v>0</v>
      </c>
      <c r="AB237" s="63">
        <v>0</v>
      </c>
      <c r="AC237" s="55"/>
      <c r="AD237" s="34"/>
      <c r="AE237" s="34"/>
      <c r="AF237" s="34"/>
    </row>
    <row r="238" spans="1:32" hidden="1" outlineLevel="3" x14ac:dyDescent="0.2">
      <c r="A238" s="34"/>
      <c r="B238" s="34"/>
      <c r="C238" s="48">
        <v>0</v>
      </c>
      <c r="D238" s="49">
        <v>0</v>
      </c>
      <c r="E238" s="49">
        <v>0</v>
      </c>
      <c r="F238" s="49">
        <v>0</v>
      </c>
      <c r="G238" s="49">
        <v>0</v>
      </c>
      <c r="H238" s="56"/>
      <c r="I238" s="63">
        <v>0</v>
      </c>
      <c r="J238" s="63">
        <v>0</v>
      </c>
      <c r="K238" s="63">
        <v>0</v>
      </c>
      <c r="L238" s="63">
        <v>0</v>
      </c>
      <c r="M238" s="63">
        <v>0</v>
      </c>
      <c r="N238" s="63">
        <v>0</v>
      </c>
      <c r="O238" s="63">
        <v>0</v>
      </c>
      <c r="P238" s="63">
        <v>0</v>
      </c>
      <c r="Q238" s="63">
        <v>0</v>
      </c>
      <c r="R238" s="63">
        <v>0</v>
      </c>
      <c r="S238" s="63">
        <v>0</v>
      </c>
      <c r="T238" s="63">
        <v>0</v>
      </c>
      <c r="U238" s="63">
        <v>0</v>
      </c>
      <c r="V238" s="63">
        <v>0</v>
      </c>
      <c r="W238" s="63">
        <v>0</v>
      </c>
      <c r="X238" s="63">
        <v>0</v>
      </c>
      <c r="Y238" s="63">
        <v>0</v>
      </c>
      <c r="Z238" s="63">
        <v>0</v>
      </c>
      <c r="AA238" s="63">
        <v>0</v>
      </c>
      <c r="AB238" s="63">
        <v>0</v>
      </c>
      <c r="AC238" s="55"/>
      <c r="AD238" s="34"/>
      <c r="AE238" s="34"/>
      <c r="AF238" s="34"/>
    </row>
    <row r="239" spans="1:32" outlineLevel="2" collapsed="1" x14ac:dyDescent="0.2">
      <c r="A239" s="34"/>
      <c r="B239" s="34"/>
      <c r="C239" s="58"/>
      <c r="D239" s="59"/>
      <c r="E239" s="56"/>
      <c r="F239" s="56"/>
      <c r="G239" s="56"/>
      <c r="H239" s="56"/>
      <c r="I239" s="60"/>
      <c r="J239" s="60"/>
      <c r="K239" s="55"/>
      <c r="L239" s="55"/>
      <c r="M239" s="55"/>
      <c r="N239" s="61"/>
      <c r="O239" s="61"/>
      <c r="P239" s="61"/>
      <c r="Q239" s="61"/>
      <c r="R239" s="61"/>
      <c r="S239" s="55"/>
      <c r="T239" s="55"/>
      <c r="U239" s="55"/>
      <c r="V239" s="55"/>
      <c r="W239" s="55"/>
      <c r="X239" s="55"/>
      <c r="Y239" s="55"/>
      <c r="Z239" s="55"/>
      <c r="AA239" s="55"/>
      <c r="AB239" s="55"/>
      <c r="AC239" s="55"/>
      <c r="AD239" s="34"/>
      <c r="AE239" s="34"/>
      <c r="AF239" s="34"/>
    </row>
    <row r="240" spans="1:32" outlineLevel="1" x14ac:dyDescent="0.2">
      <c r="A240" s="34"/>
      <c r="B240" s="34"/>
      <c r="C240" s="62"/>
      <c r="D240" s="56"/>
      <c r="E240" s="56"/>
      <c r="F240" s="56"/>
      <c r="G240" s="56"/>
      <c r="H240" s="56"/>
      <c r="I240" s="60"/>
      <c r="J240" s="60"/>
      <c r="K240" s="55"/>
      <c r="L240" s="55"/>
      <c r="M240" s="55"/>
      <c r="N240" s="61"/>
      <c r="O240" s="61"/>
      <c r="P240" s="61"/>
      <c r="Q240" s="61"/>
      <c r="R240" s="61"/>
      <c r="S240" s="55"/>
      <c r="T240" s="55"/>
      <c r="U240" s="55"/>
      <c r="V240" s="55"/>
      <c r="W240" s="55"/>
      <c r="X240" s="55"/>
      <c r="Y240" s="55"/>
      <c r="Z240" s="55"/>
      <c r="AA240" s="55"/>
      <c r="AB240" s="55"/>
      <c r="AC240" s="55"/>
      <c r="AD240" s="34"/>
      <c r="AE240" s="34"/>
      <c r="AF240" s="34"/>
    </row>
    <row r="241" spans="1:32" outlineLevel="1" x14ac:dyDescent="0.2">
      <c r="A241" s="34"/>
      <c r="B241" s="34"/>
      <c r="C241" s="47" t="s">
        <v>4</v>
      </c>
      <c r="D241" s="35"/>
      <c r="E241" s="35"/>
      <c r="F241" s="35"/>
      <c r="G241" s="37"/>
      <c r="H241" s="37"/>
      <c r="I241" s="55"/>
      <c r="J241" s="55"/>
      <c r="K241" s="55"/>
      <c r="L241" s="55"/>
      <c r="M241" s="55"/>
      <c r="N241" s="55"/>
      <c r="O241" s="55"/>
      <c r="P241" s="55"/>
      <c r="Q241" s="55"/>
      <c r="R241" s="55"/>
      <c r="S241" s="55"/>
      <c r="T241" s="55"/>
      <c r="U241" s="55"/>
      <c r="V241" s="55"/>
      <c r="W241" s="55"/>
      <c r="X241" s="55"/>
      <c r="Y241" s="55"/>
      <c r="Z241" s="55"/>
      <c r="AA241" s="55"/>
      <c r="AB241" s="55"/>
      <c r="AC241" s="55"/>
      <c r="AD241" s="34"/>
      <c r="AE241" s="34"/>
      <c r="AF241" s="34"/>
    </row>
    <row r="242" spans="1:32" outlineLevel="2" x14ac:dyDescent="0.2">
      <c r="A242" s="34"/>
      <c r="B242" s="34"/>
      <c r="C242" s="48" t="s">
        <v>51</v>
      </c>
      <c r="D242" s="49" t="s">
        <v>180</v>
      </c>
      <c r="E242" s="49" t="s">
        <v>181</v>
      </c>
      <c r="F242" s="49">
        <v>0</v>
      </c>
      <c r="G242" s="49">
        <v>0</v>
      </c>
      <c r="H242" s="37"/>
      <c r="I242" s="63">
        <v>0</v>
      </c>
      <c r="J242" s="63">
        <v>1.29</v>
      </c>
      <c r="K242" s="63">
        <v>0</v>
      </c>
      <c r="L242" s="63">
        <v>0</v>
      </c>
      <c r="M242" s="63">
        <v>0</v>
      </c>
      <c r="N242" s="63">
        <v>0</v>
      </c>
      <c r="O242" s="63">
        <v>0</v>
      </c>
      <c r="P242" s="63">
        <v>0</v>
      </c>
      <c r="Q242" s="63">
        <v>0</v>
      </c>
      <c r="R242" s="63">
        <v>0</v>
      </c>
      <c r="S242" s="63">
        <v>0</v>
      </c>
      <c r="T242" s="63">
        <v>0</v>
      </c>
      <c r="U242" s="63">
        <v>0</v>
      </c>
      <c r="V242" s="63">
        <v>0</v>
      </c>
      <c r="W242" s="63">
        <v>0</v>
      </c>
      <c r="X242" s="63">
        <v>0</v>
      </c>
      <c r="Y242" s="63">
        <v>0</v>
      </c>
      <c r="Z242" s="63">
        <v>0</v>
      </c>
      <c r="AA242" s="63">
        <v>0</v>
      </c>
      <c r="AB242" s="63">
        <v>0</v>
      </c>
      <c r="AC242" s="55"/>
      <c r="AD242" s="34"/>
      <c r="AE242" s="34"/>
      <c r="AF242" s="34"/>
    </row>
    <row r="243" spans="1:32" s="57" customFormat="1" outlineLevel="2" x14ac:dyDescent="0.2">
      <c r="A243" s="52"/>
      <c r="B243" s="52"/>
      <c r="C243" s="48" t="s">
        <v>52</v>
      </c>
      <c r="D243" s="49" t="s">
        <v>180</v>
      </c>
      <c r="E243" s="49" t="s">
        <v>182</v>
      </c>
      <c r="F243" s="49">
        <v>0</v>
      </c>
      <c r="G243" s="49">
        <v>0</v>
      </c>
      <c r="H243" s="56"/>
      <c r="I243" s="63">
        <v>0</v>
      </c>
      <c r="J243" s="63">
        <v>0</v>
      </c>
      <c r="K243" s="63">
        <v>2.46</v>
      </c>
      <c r="L243" s="63">
        <v>0.61</v>
      </c>
      <c r="M243" s="63">
        <v>0</v>
      </c>
      <c r="N243" s="63">
        <v>0</v>
      </c>
      <c r="O243" s="63">
        <v>0</v>
      </c>
      <c r="P243" s="63">
        <v>0</v>
      </c>
      <c r="Q243" s="63">
        <v>0</v>
      </c>
      <c r="R243" s="63">
        <v>0</v>
      </c>
      <c r="S243" s="63">
        <v>0</v>
      </c>
      <c r="T243" s="63">
        <v>0</v>
      </c>
      <c r="U243" s="63">
        <v>0</v>
      </c>
      <c r="V243" s="63">
        <v>0</v>
      </c>
      <c r="W243" s="63">
        <v>0</v>
      </c>
      <c r="X243" s="63">
        <v>0</v>
      </c>
      <c r="Y243" s="63">
        <v>0</v>
      </c>
      <c r="Z243" s="63">
        <v>0</v>
      </c>
      <c r="AA243" s="63">
        <v>0</v>
      </c>
      <c r="AB243" s="63">
        <v>0</v>
      </c>
      <c r="AC243" s="55"/>
      <c r="AD243" s="52"/>
      <c r="AE243" s="52"/>
      <c r="AF243" s="52"/>
    </row>
    <row r="244" spans="1:32" outlineLevel="2" x14ac:dyDescent="0.2">
      <c r="A244" s="34"/>
      <c r="B244" s="34"/>
      <c r="C244" s="48" t="s">
        <v>189</v>
      </c>
      <c r="D244" s="49" t="s">
        <v>180</v>
      </c>
      <c r="E244" s="49" t="s">
        <v>190</v>
      </c>
      <c r="F244" s="49">
        <v>0</v>
      </c>
      <c r="G244" s="49">
        <v>0</v>
      </c>
      <c r="H244" s="56"/>
      <c r="I244" s="63">
        <v>0</v>
      </c>
      <c r="J244" s="63">
        <v>0.64</v>
      </c>
      <c r="K244" s="63">
        <v>0</v>
      </c>
      <c r="L244" s="63">
        <v>0</v>
      </c>
      <c r="M244" s="63">
        <v>1.57</v>
      </c>
      <c r="N244" s="63">
        <v>0.54</v>
      </c>
      <c r="O244" s="63">
        <v>0</v>
      </c>
      <c r="P244" s="63">
        <v>0</v>
      </c>
      <c r="Q244" s="63">
        <v>0</v>
      </c>
      <c r="R244" s="63">
        <v>0</v>
      </c>
      <c r="S244" s="63">
        <v>0</v>
      </c>
      <c r="T244" s="63">
        <v>0</v>
      </c>
      <c r="U244" s="63">
        <v>0</v>
      </c>
      <c r="V244" s="63">
        <v>0</v>
      </c>
      <c r="W244" s="63">
        <v>0</v>
      </c>
      <c r="X244" s="63">
        <v>0</v>
      </c>
      <c r="Y244" s="63">
        <v>0</v>
      </c>
      <c r="Z244" s="63">
        <v>0</v>
      </c>
      <c r="AA244" s="63">
        <v>0</v>
      </c>
      <c r="AB244" s="63">
        <v>0</v>
      </c>
      <c r="AC244" s="55"/>
      <c r="AD244" s="34"/>
      <c r="AE244" s="34"/>
      <c r="AF244" s="34"/>
    </row>
    <row r="245" spans="1:32" outlineLevel="2" x14ac:dyDescent="0.2">
      <c r="A245" s="34"/>
      <c r="B245" s="34"/>
      <c r="C245" s="48" t="s">
        <v>183</v>
      </c>
      <c r="D245" s="49" t="s">
        <v>180</v>
      </c>
      <c r="E245" s="49" t="s">
        <v>184</v>
      </c>
      <c r="F245" s="49">
        <v>0</v>
      </c>
      <c r="G245" s="49">
        <v>0</v>
      </c>
      <c r="H245" s="56"/>
      <c r="I245" s="63">
        <v>0</v>
      </c>
      <c r="J245" s="63">
        <v>0</v>
      </c>
      <c r="K245" s="63">
        <v>0</v>
      </c>
      <c r="L245" s="63">
        <v>0.33999999999999997</v>
      </c>
      <c r="M245" s="63">
        <v>0</v>
      </c>
      <c r="N245" s="63">
        <v>0</v>
      </c>
      <c r="O245" s="63">
        <v>0</v>
      </c>
      <c r="P245" s="63">
        <v>0</v>
      </c>
      <c r="Q245" s="63">
        <v>0</v>
      </c>
      <c r="R245" s="63">
        <v>0</v>
      </c>
      <c r="S245" s="63">
        <v>0</v>
      </c>
      <c r="T245" s="63">
        <v>0</v>
      </c>
      <c r="U245" s="63">
        <v>0</v>
      </c>
      <c r="V245" s="63">
        <v>0</v>
      </c>
      <c r="W245" s="63">
        <v>0</v>
      </c>
      <c r="X245" s="63">
        <v>0</v>
      </c>
      <c r="Y245" s="63">
        <v>0</v>
      </c>
      <c r="Z245" s="63">
        <v>0</v>
      </c>
      <c r="AA245" s="63">
        <v>0</v>
      </c>
      <c r="AB245" s="63">
        <v>0</v>
      </c>
      <c r="AC245" s="55"/>
      <c r="AD245" s="34"/>
      <c r="AE245" s="34"/>
      <c r="AF245" s="34"/>
    </row>
    <row r="246" spans="1:32" outlineLevel="2" x14ac:dyDescent="0.2">
      <c r="A246" s="34"/>
      <c r="B246" s="34"/>
      <c r="C246" s="48">
        <v>0</v>
      </c>
      <c r="D246" s="49">
        <v>0</v>
      </c>
      <c r="E246" s="49">
        <v>0</v>
      </c>
      <c r="F246" s="49">
        <v>0</v>
      </c>
      <c r="G246" s="49">
        <v>0</v>
      </c>
      <c r="H246" s="56"/>
      <c r="I246" s="63">
        <v>0</v>
      </c>
      <c r="J246" s="63">
        <v>0</v>
      </c>
      <c r="K246" s="63">
        <v>0</v>
      </c>
      <c r="L246" s="63">
        <v>0</v>
      </c>
      <c r="M246" s="63">
        <v>0</v>
      </c>
      <c r="N246" s="63">
        <v>0</v>
      </c>
      <c r="O246" s="63">
        <v>0</v>
      </c>
      <c r="P246" s="63">
        <v>0</v>
      </c>
      <c r="Q246" s="63">
        <v>0</v>
      </c>
      <c r="R246" s="63">
        <v>0</v>
      </c>
      <c r="S246" s="63">
        <v>0</v>
      </c>
      <c r="T246" s="63">
        <v>0</v>
      </c>
      <c r="U246" s="63">
        <v>0</v>
      </c>
      <c r="V246" s="63">
        <v>0</v>
      </c>
      <c r="W246" s="63">
        <v>0</v>
      </c>
      <c r="X246" s="63">
        <v>0</v>
      </c>
      <c r="Y246" s="63">
        <v>0</v>
      </c>
      <c r="Z246" s="63">
        <v>0</v>
      </c>
      <c r="AA246" s="63">
        <v>0</v>
      </c>
      <c r="AB246" s="63">
        <v>0</v>
      </c>
      <c r="AC246" s="55"/>
      <c r="AD246" s="34"/>
      <c r="AE246" s="34"/>
      <c r="AF246" s="34"/>
    </row>
    <row r="247" spans="1:32" outlineLevel="2" x14ac:dyDescent="0.2">
      <c r="A247" s="34"/>
      <c r="B247" s="34"/>
      <c r="C247" s="48" t="s">
        <v>53</v>
      </c>
      <c r="D247" s="49" t="s">
        <v>185</v>
      </c>
      <c r="E247" s="49" t="s">
        <v>186</v>
      </c>
      <c r="F247" s="49">
        <v>0</v>
      </c>
      <c r="G247" s="49">
        <v>0</v>
      </c>
      <c r="H247" s="56"/>
      <c r="I247" s="63">
        <v>0</v>
      </c>
      <c r="J247" s="63">
        <v>2</v>
      </c>
      <c r="K247" s="63">
        <v>0</v>
      </c>
      <c r="L247" s="63">
        <v>0</v>
      </c>
      <c r="M247" s="63">
        <v>0</v>
      </c>
      <c r="N247" s="63">
        <v>0</v>
      </c>
      <c r="O247" s="63">
        <v>0</v>
      </c>
      <c r="P247" s="63">
        <v>0</v>
      </c>
      <c r="Q247" s="63">
        <v>0</v>
      </c>
      <c r="R247" s="63">
        <v>0</v>
      </c>
      <c r="S247" s="63">
        <v>0</v>
      </c>
      <c r="T247" s="63">
        <v>0</v>
      </c>
      <c r="U247" s="63">
        <v>0</v>
      </c>
      <c r="V247" s="63">
        <v>0</v>
      </c>
      <c r="W247" s="63">
        <v>0</v>
      </c>
      <c r="X247" s="63">
        <v>0</v>
      </c>
      <c r="Y247" s="63">
        <v>0</v>
      </c>
      <c r="Z247" s="63">
        <v>0</v>
      </c>
      <c r="AA247" s="63">
        <v>0</v>
      </c>
      <c r="AB247" s="63">
        <v>0</v>
      </c>
      <c r="AC247" s="55"/>
      <c r="AD247" s="34"/>
      <c r="AE247" s="34"/>
      <c r="AF247" s="34"/>
    </row>
    <row r="248" spans="1:32" outlineLevel="2" x14ac:dyDescent="0.2">
      <c r="A248" s="34"/>
      <c r="B248" s="34"/>
      <c r="C248" s="48" t="s">
        <v>54</v>
      </c>
      <c r="D248" s="49" t="s">
        <v>185</v>
      </c>
      <c r="E248" s="49" t="s">
        <v>187</v>
      </c>
      <c r="F248" s="49">
        <v>0</v>
      </c>
      <c r="G248" s="49">
        <v>0</v>
      </c>
      <c r="H248" s="56"/>
      <c r="I248" s="63">
        <v>0</v>
      </c>
      <c r="J248" s="63">
        <v>0</v>
      </c>
      <c r="K248" s="63">
        <v>3.35</v>
      </c>
      <c r="L248" s="63">
        <v>0.74</v>
      </c>
      <c r="M248" s="63">
        <v>0</v>
      </c>
      <c r="N248" s="63">
        <v>0</v>
      </c>
      <c r="O248" s="63">
        <v>0</v>
      </c>
      <c r="P248" s="63">
        <v>0</v>
      </c>
      <c r="Q248" s="63">
        <v>0</v>
      </c>
      <c r="R248" s="63">
        <v>0</v>
      </c>
      <c r="S248" s="63">
        <v>0</v>
      </c>
      <c r="T248" s="63">
        <v>0</v>
      </c>
      <c r="U248" s="63">
        <v>0</v>
      </c>
      <c r="V248" s="63">
        <v>0</v>
      </c>
      <c r="W248" s="63">
        <v>0</v>
      </c>
      <c r="X248" s="63">
        <v>0</v>
      </c>
      <c r="Y248" s="63">
        <v>0</v>
      </c>
      <c r="Z248" s="63">
        <v>0</v>
      </c>
      <c r="AA248" s="63">
        <v>0</v>
      </c>
      <c r="AB248" s="63">
        <v>0</v>
      </c>
      <c r="AC248" s="55"/>
      <c r="AD248" s="34"/>
      <c r="AE248" s="34"/>
      <c r="AF248" s="34"/>
    </row>
    <row r="249" spans="1:32" outlineLevel="2" x14ac:dyDescent="0.2">
      <c r="A249" s="34"/>
      <c r="B249" s="34"/>
      <c r="C249" s="48" t="s">
        <v>191</v>
      </c>
      <c r="D249" s="49" t="s">
        <v>185</v>
      </c>
      <c r="E249" s="49" t="s">
        <v>192</v>
      </c>
      <c r="F249" s="49">
        <v>0</v>
      </c>
      <c r="G249" s="49">
        <v>0</v>
      </c>
      <c r="H249" s="56"/>
      <c r="I249" s="63">
        <v>0</v>
      </c>
      <c r="J249" s="63">
        <v>1.23</v>
      </c>
      <c r="K249" s="63">
        <v>0</v>
      </c>
      <c r="L249" s="63">
        <v>0</v>
      </c>
      <c r="M249" s="63">
        <v>4.04</v>
      </c>
      <c r="N249" s="63">
        <v>1.39</v>
      </c>
      <c r="O249" s="63">
        <v>0</v>
      </c>
      <c r="P249" s="63">
        <v>0</v>
      </c>
      <c r="Q249" s="63">
        <v>0</v>
      </c>
      <c r="R249" s="63">
        <v>0</v>
      </c>
      <c r="S249" s="63">
        <v>0</v>
      </c>
      <c r="T249" s="63">
        <v>0</v>
      </c>
      <c r="U249" s="63">
        <v>0</v>
      </c>
      <c r="V249" s="63">
        <v>0</v>
      </c>
      <c r="W249" s="63">
        <v>0</v>
      </c>
      <c r="X249" s="63">
        <v>0</v>
      </c>
      <c r="Y249" s="63">
        <v>0</v>
      </c>
      <c r="Z249" s="63">
        <v>0</v>
      </c>
      <c r="AA249" s="63">
        <v>0</v>
      </c>
      <c r="AB249" s="63">
        <v>0</v>
      </c>
      <c r="AC249" s="55"/>
      <c r="AD249" s="34"/>
      <c r="AE249" s="34"/>
      <c r="AF249" s="34"/>
    </row>
    <row r="250" spans="1:32" outlineLevel="2" x14ac:dyDescent="0.2">
      <c r="A250" s="34"/>
      <c r="B250" s="34"/>
      <c r="C250" s="48" t="s">
        <v>193</v>
      </c>
      <c r="D250" s="49" t="s">
        <v>185</v>
      </c>
      <c r="E250" s="49" t="s">
        <v>194</v>
      </c>
      <c r="F250" s="49">
        <v>0</v>
      </c>
      <c r="G250" s="49">
        <v>0</v>
      </c>
      <c r="H250" s="56"/>
      <c r="I250" s="63">
        <v>0</v>
      </c>
      <c r="J250" s="63">
        <v>1.2</v>
      </c>
      <c r="K250" s="63">
        <v>0</v>
      </c>
      <c r="L250" s="63">
        <v>0</v>
      </c>
      <c r="M250" s="63">
        <v>2.64</v>
      </c>
      <c r="N250" s="63">
        <v>1.24</v>
      </c>
      <c r="O250" s="63">
        <v>0</v>
      </c>
      <c r="P250" s="63">
        <v>0</v>
      </c>
      <c r="Q250" s="63">
        <v>0</v>
      </c>
      <c r="R250" s="63">
        <v>0</v>
      </c>
      <c r="S250" s="63">
        <v>0</v>
      </c>
      <c r="T250" s="63">
        <v>0</v>
      </c>
      <c r="U250" s="63">
        <v>0</v>
      </c>
      <c r="V250" s="63">
        <v>0</v>
      </c>
      <c r="W250" s="63">
        <v>0</v>
      </c>
      <c r="X250" s="63">
        <v>0</v>
      </c>
      <c r="Y250" s="63">
        <v>0</v>
      </c>
      <c r="Z250" s="63">
        <v>0</v>
      </c>
      <c r="AA250" s="63">
        <v>0</v>
      </c>
      <c r="AB250" s="63">
        <v>0</v>
      </c>
      <c r="AC250" s="55"/>
      <c r="AD250" s="34"/>
      <c r="AE250" s="34"/>
      <c r="AF250" s="34"/>
    </row>
    <row r="251" spans="1:32" outlineLevel="2" x14ac:dyDescent="0.2">
      <c r="A251" s="34"/>
      <c r="B251" s="34"/>
      <c r="C251" s="48" t="s">
        <v>195</v>
      </c>
      <c r="D251" s="49" t="s">
        <v>185</v>
      </c>
      <c r="E251" s="49" t="s">
        <v>196</v>
      </c>
      <c r="F251" s="49">
        <v>0</v>
      </c>
      <c r="G251" s="49">
        <v>0</v>
      </c>
      <c r="H251" s="56"/>
      <c r="I251" s="63">
        <v>0</v>
      </c>
      <c r="J251" s="63">
        <v>0</v>
      </c>
      <c r="K251" s="63">
        <v>2.4900000000000002</v>
      </c>
      <c r="L251" s="63">
        <v>1.4</v>
      </c>
      <c r="M251" s="63">
        <v>0</v>
      </c>
      <c r="N251" s="63">
        <v>0</v>
      </c>
      <c r="O251" s="63">
        <v>0</v>
      </c>
      <c r="P251" s="63">
        <v>0</v>
      </c>
      <c r="Q251" s="63">
        <v>0</v>
      </c>
      <c r="R251" s="63">
        <v>0</v>
      </c>
      <c r="S251" s="63">
        <v>0</v>
      </c>
      <c r="T251" s="63">
        <v>0</v>
      </c>
      <c r="U251" s="63">
        <v>0</v>
      </c>
      <c r="V251" s="63">
        <v>0</v>
      </c>
      <c r="W251" s="63">
        <v>0</v>
      </c>
      <c r="X251" s="63">
        <v>0</v>
      </c>
      <c r="Y251" s="63">
        <v>0</v>
      </c>
      <c r="Z251" s="63">
        <v>0</v>
      </c>
      <c r="AA251" s="63">
        <v>0</v>
      </c>
      <c r="AB251" s="63">
        <v>0</v>
      </c>
      <c r="AC251" s="55"/>
      <c r="AD251" s="34"/>
      <c r="AE251" s="34"/>
      <c r="AF251" s="34"/>
    </row>
    <row r="252" spans="1:32" outlineLevel="2" x14ac:dyDescent="0.2">
      <c r="A252" s="34"/>
      <c r="B252" s="34"/>
      <c r="C252" s="48" t="s">
        <v>197</v>
      </c>
      <c r="D252" s="49" t="s">
        <v>185</v>
      </c>
      <c r="E252" s="49" t="s">
        <v>198</v>
      </c>
      <c r="F252" s="49">
        <v>0</v>
      </c>
      <c r="G252" s="49">
        <v>0</v>
      </c>
      <c r="H252" s="56"/>
      <c r="I252" s="63">
        <v>0</v>
      </c>
      <c r="J252" s="63">
        <v>0</v>
      </c>
      <c r="K252" s="63">
        <v>0</v>
      </c>
      <c r="L252" s="63">
        <v>0</v>
      </c>
      <c r="M252" s="63">
        <v>0</v>
      </c>
      <c r="N252" s="63">
        <v>0</v>
      </c>
      <c r="O252" s="63">
        <v>0</v>
      </c>
      <c r="P252" s="63">
        <v>0</v>
      </c>
      <c r="Q252" s="63">
        <v>0</v>
      </c>
      <c r="R252" s="63">
        <v>0</v>
      </c>
      <c r="S252" s="63">
        <v>0</v>
      </c>
      <c r="T252" s="63">
        <v>0</v>
      </c>
      <c r="U252" s="63">
        <v>0</v>
      </c>
      <c r="V252" s="63">
        <v>0</v>
      </c>
      <c r="W252" s="63">
        <v>0</v>
      </c>
      <c r="X252" s="63">
        <v>0</v>
      </c>
      <c r="Y252" s="63">
        <v>0</v>
      </c>
      <c r="Z252" s="63">
        <v>0</v>
      </c>
      <c r="AA252" s="63">
        <v>0</v>
      </c>
      <c r="AB252" s="63">
        <v>0</v>
      </c>
      <c r="AC252" s="55"/>
      <c r="AD252" s="34"/>
      <c r="AE252" s="34"/>
      <c r="AF252" s="34"/>
    </row>
    <row r="253" spans="1:32" outlineLevel="2" x14ac:dyDescent="0.2">
      <c r="A253" s="34"/>
      <c r="B253" s="34"/>
      <c r="C253" s="48">
        <v>0</v>
      </c>
      <c r="D253" s="49">
        <v>0</v>
      </c>
      <c r="E253" s="49">
        <v>0</v>
      </c>
      <c r="F253" s="49">
        <v>0</v>
      </c>
      <c r="G253" s="49">
        <v>0</v>
      </c>
      <c r="H253" s="56"/>
      <c r="I253" s="63">
        <v>0</v>
      </c>
      <c r="J253" s="63">
        <v>0</v>
      </c>
      <c r="K253" s="63">
        <v>0</v>
      </c>
      <c r="L253" s="63">
        <v>0</v>
      </c>
      <c r="M253" s="63">
        <v>0</v>
      </c>
      <c r="N253" s="63">
        <v>0</v>
      </c>
      <c r="O253" s="63">
        <v>0</v>
      </c>
      <c r="P253" s="63">
        <v>0</v>
      </c>
      <c r="Q253" s="63">
        <v>0</v>
      </c>
      <c r="R253" s="63">
        <v>0</v>
      </c>
      <c r="S253" s="63">
        <v>0</v>
      </c>
      <c r="T253" s="63">
        <v>0</v>
      </c>
      <c r="U253" s="63">
        <v>0</v>
      </c>
      <c r="V253" s="63">
        <v>0</v>
      </c>
      <c r="W253" s="63">
        <v>0</v>
      </c>
      <c r="X253" s="63">
        <v>0</v>
      </c>
      <c r="Y253" s="63">
        <v>0</v>
      </c>
      <c r="Z253" s="63">
        <v>0</v>
      </c>
      <c r="AA253" s="63">
        <v>0</v>
      </c>
      <c r="AB253" s="63">
        <v>0</v>
      </c>
      <c r="AC253" s="55"/>
      <c r="AD253" s="34"/>
      <c r="AE253" s="34"/>
      <c r="AF253" s="34"/>
    </row>
    <row r="254" spans="1:32" outlineLevel="2" x14ac:dyDescent="0.2">
      <c r="A254" s="34"/>
      <c r="B254" s="34"/>
      <c r="C254" s="48" t="s">
        <v>199</v>
      </c>
      <c r="D254" s="49" t="s">
        <v>200</v>
      </c>
      <c r="E254" s="49" t="s">
        <v>201</v>
      </c>
      <c r="F254" s="49">
        <v>0</v>
      </c>
      <c r="G254" s="49">
        <v>0</v>
      </c>
      <c r="H254" s="56"/>
      <c r="I254" s="63">
        <v>0</v>
      </c>
      <c r="J254" s="63">
        <v>0</v>
      </c>
      <c r="K254" s="63">
        <v>2.02</v>
      </c>
      <c r="L254" s="63">
        <v>1.02</v>
      </c>
      <c r="M254" s="63">
        <v>0</v>
      </c>
      <c r="N254" s="63">
        <v>0</v>
      </c>
      <c r="O254" s="63">
        <v>1.2</v>
      </c>
      <c r="P254" s="63">
        <v>10.95</v>
      </c>
      <c r="Q254" s="63">
        <v>0</v>
      </c>
      <c r="R254" s="63">
        <v>0</v>
      </c>
      <c r="S254" s="63">
        <v>0</v>
      </c>
      <c r="T254" s="63">
        <v>0</v>
      </c>
      <c r="U254" s="63">
        <v>0</v>
      </c>
      <c r="V254" s="63">
        <v>0</v>
      </c>
      <c r="W254" s="63">
        <v>0</v>
      </c>
      <c r="X254" s="63">
        <v>0</v>
      </c>
      <c r="Y254" s="63">
        <v>0</v>
      </c>
      <c r="Z254" s="63">
        <v>0</v>
      </c>
      <c r="AA254" s="63">
        <v>0</v>
      </c>
      <c r="AB254" s="63">
        <v>0</v>
      </c>
      <c r="AC254" s="55"/>
      <c r="AD254" s="34"/>
      <c r="AE254" s="34"/>
      <c r="AF254" s="34"/>
    </row>
    <row r="255" spans="1:32" outlineLevel="2" x14ac:dyDescent="0.2">
      <c r="A255" s="34"/>
      <c r="B255" s="34"/>
      <c r="C255" s="48" t="s">
        <v>202</v>
      </c>
      <c r="D255" s="49" t="s">
        <v>200</v>
      </c>
      <c r="E255" s="49" t="s">
        <v>203</v>
      </c>
      <c r="F255" s="49">
        <v>0</v>
      </c>
      <c r="G255" s="49">
        <v>0</v>
      </c>
      <c r="H255" s="56"/>
      <c r="I255" s="63">
        <v>0</v>
      </c>
      <c r="J255" s="63">
        <v>0</v>
      </c>
      <c r="K255" s="63">
        <v>2.02</v>
      </c>
      <c r="L255" s="63">
        <v>1.02</v>
      </c>
      <c r="M255" s="63">
        <v>0</v>
      </c>
      <c r="N255" s="63">
        <v>0</v>
      </c>
      <c r="O255" s="63">
        <v>1.2</v>
      </c>
      <c r="P255" s="63">
        <v>10.95</v>
      </c>
      <c r="Q255" s="63">
        <v>0</v>
      </c>
      <c r="R255" s="63">
        <v>0</v>
      </c>
      <c r="S255" s="63">
        <v>0</v>
      </c>
      <c r="T255" s="63">
        <v>0</v>
      </c>
      <c r="U255" s="63">
        <v>0</v>
      </c>
      <c r="V255" s="63">
        <v>0</v>
      </c>
      <c r="W255" s="63">
        <v>0</v>
      </c>
      <c r="X255" s="63">
        <v>0</v>
      </c>
      <c r="Y255" s="63">
        <v>0</v>
      </c>
      <c r="Z255" s="63">
        <v>0</v>
      </c>
      <c r="AA255" s="63">
        <v>0</v>
      </c>
      <c r="AB255" s="63">
        <v>0</v>
      </c>
      <c r="AC255" s="55"/>
      <c r="AD255" s="34"/>
      <c r="AE255" s="34"/>
      <c r="AF255" s="34"/>
    </row>
    <row r="256" spans="1:32" outlineLevel="2" x14ac:dyDescent="0.2">
      <c r="A256" s="34"/>
      <c r="B256" s="34"/>
      <c r="C256" s="48">
        <v>0</v>
      </c>
      <c r="D256" s="49">
        <v>0</v>
      </c>
      <c r="E256" s="49">
        <v>0</v>
      </c>
      <c r="F256" s="49">
        <v>0</v>
      </c>
      <c r="G256" s="49">
        <v>0</v>
      </c>
      <c r="H256" s="56"/>
      <c r="I256" s="63">
        <v>0</v>
      </c>
      <c r="J256" s="63">
        <v>0</v>
      </c>
      <c r="K256" s="63">
        <v>0</v>
      </c>
      <c r="L256" s="63">
        <v>0</v>
      </c>
      <c r="M256" s="63">
        <v>0</v>
      </c>
      <c r="N256" s="63">
        <v>0</v>
      </c>
      <c r="O256" s="63">
        <v>0</v>
      </c>
      <c r="P256" s="63">
        <v>0</v>
      </c>
      <c r="Q256" s="63">
        <v>0</v>
      </c>
      <c r="R256" s="63">
        <v>0</v>
      </c>
      <c r="S256" s="63">
        <v>0</v>
      </c>
      <c r="T256" s="63">
        <v>0</v>
      </c>
      <c r="U256" s="63">
        <v>0</v>
      </c>
      <c r="V256" s="63">
        <v>0</v>
      </c>
      <c r="W256" s="63">
        <v>0</v>
      </c>
      <c r="X256" s="63">
        <v>0</v>
      </c>
      <c r="Y256" s="63">
        <v>0</v>
      </c>
      <c r="Z256" s="63">
        <v>0</v>
      </c>
      <c r="AA256" s="63">
        <v>0</v>
      </c>
      <c r="AB256" s="63">
        <v>0</v>
      </c>
      <c r="AC256" s="55"/>
      <c r="AD256" s="34"/>
      <c r="AE256" s="34"/>
      <c r="AF256" s="34"/>
    </row>
    <row r="257" spans="1:32" outlineLevel="2" x14ac:dyDescent="0.2">
      <c r="A257" s="34"/>
      <c r="B257" s="34"/>
      <c r="C257" s="48" t="s">
        <v>204</v>
      </c>
      <c r="D257" s="49" t="s">
        <v>205</v>
      </c>
      <c r="E257" s="49" t="s">
        <v>206</v>
      </c>
      <c r="F257" s="49">
        <v>0</v>
      </c>
      <c r="G257" s="49">
        <v>0</v>
      </c>
      <c r="H257" s="56"/>
      <c r="I257" s="63">
        <v>0</v>
      </c>
      <c r="J257" s="63">
        <v>0</v>
      </c>
      <c r="K257" s="63">
        <v>2.02</v>
      </c>
      <c r="L257" s="63">
        <v>1.02</v>
      </c>
      <c r="M257" s="63">
        <v>0</v>
      </c>
      <c r="N257" s="63">
        <v>0</v>
      </c>
      <c r="O257" s="63">
        <v>1.1200000000000001</v>
      </c>
      <c r="P257" s="63">
        <v>6.57</v>
      </c>
      <c r="Q257" s="63">
        <v>0</v>
      </c>
      <c r="R257" s="63">
        <v>0</v>
      </c>
      <c r="S257" s="63">
        <v>0</v>
      </c>
      <c r="T257" s="63">
        <v>0</v>
      </c>
      <c r="U257" s="63">
        <v>0</v>
      </c>
      <c r="V257" s="63">
        <v>0</v>
      </c>
      <c r="W257" s="63">
        <v>0</v>
      </c>
      <c r="X257" s="63">
        <v>0</v>
      </c>
      <c r="Y257" s="63">
        <v>0</v>
      </c>
      <c r="Z257" s="63">
        <v>0</v>
      </c>
      <c r="AA257" s="63">
        <v>0</v>
      </c>
      <c r="AB257" s="63">
        <v>0</v>
      </c>
      <c r="AC257" s="55"/>
      <c r="AD257" s="34"/>
      <c r="AE257" s="34"/>
      <c r="AF257" s="34"/>
    </row>
    <row r="258" spans="1:32" outlineLevel="2" x14ac:dyDescent="0.2">
      <c r="A258" s="34"/>
      <c r="B258" s="34"/>
      <c r="C258" s="48" t="s">
        <v>207</v>
      </c>
      <c r="D258" s="49" t="s">
        <v>205</v>
      </c>
      <c r="E258" s="49" t="s">
        <v>208</v>
      </c>
      <c r="F258" s="49">
        <v>0</v>
      </c>
      <c r="G258" s="49">
        <v>0</v>
      </c>
      <c r="H258" s="56"/>
      <c r="I258" s="63">
        <v>0</v>
      </c>
      <c r="J258" s="63">
        <v>0</v>
      </c>
      <c r="K258" s="63">
        <v>2.02</v>
      </c>
      <c r="L258" s="63">
        <v>1.02</v>
      </c>
      <c r="M258" s="63">
        <v>0</v>
      </c>
      <c r="N258" s="63">
        <v>0</v>
      </c>
      <c r="O258" s="63">
        <v>1.1200000000000001</v>
      </c>
      <c r="P258" s="63">
        <v>6.57</v>
      </c>
      <c r="Q258" s="63">
        <v>0</v>
      </c>
      <c r="R258" s="63">
        <v>0</v>
      </c>
      <c r="S258" s="63">
        <v>0</v>
      </c>
      <c r="T258" s="63">
        <v>0</v>
      </c>
      <c r="U258" s="63">
        <v>0</v>
      </c>
      <c r="V258" s="63">
        <v>0</v>
      </c>
      <c r="W258" s="63">
        <v>0</v>
      </c>
      <c r="X258" s="63">
        <v>0</v>
      </c>
      <c r="Y258" s="63">
        <v>0</v>
      </c>
      <c r="Z258" s="63">
        <v>0</v>
      </c>
      <c r="AA258" s="63">
        <v>0</v>
      </c>
      <c r="AB258" s="63">
        <v>0</v>
      </c>
      <c r="AC258" s="55"/>
      <c r="AD258" s="34"/>
      <c r="AE258" s="34"/>
      <c r="AF258" s="34"/>
    </row>
    <row r="259" spans="1:32" outlineLevel="2" x14ac:dyDescent="0.2">
      <c r="A259" s="34"/>
      <c r="B259" s="34"/>
      <c r="C259" s="48">
        <v>0</v>
      </c>
      <c r="D259" s="49">
        <v>0</v>
      </c>
      <c r="E259" s="49">
        <v>0</v>
      </c>
      <c r="F259" s="49">
        <v>0</v>
      </c>
      <c r="G259" s="49">
        <v>0</v>
      </c>
      <c r="H259" s="56"/>
      <c r="I259" s="63">
        <v>0</v>
      </c>
      <c r="J259" s="63">
        <v>0</v>
      </c>
      <c r="K259" s="63">
        <v>0</v>
      </c>
      <c r="L259" s="63">
        <v>0</v>
      </c>
      <c r="M259" s="63">
        <v>0</v>
      </c>
      <c r="N259" s="63">
        <v>0</v>
      </c>
      <c r="O259" s="63">
        <v>0</v>
      </c>
      <c r="P259" s="63">
        <v>0</v>
      </c>
      <c r="Q259" s="63">
        <v>0</v>
      </c>
      <c r="R259" s="63">
        <v>0</v>
      </c>
      <c r="S259" s="63">
        <v>0</v>
      </c>
      <c r="T259" s="63">
        <v>0</v>
      </c>
      <c r="U259" s="63">
        <v>0</v>
      </c>
      <c r="V259" s="63">
        <v>0</v>
      </c>
      <c r="W259" s="63">
        <v>0</v>
      </c>
      <c r="X259" s="63">
        <v>0</v>
      </c>
      <c r="Y259" s="63">
        <v>0</v>
      </c>
      <c r="Z259" s="63">
        <v>0</v>
      </c>
      <c r="AA259" s="63">
        <v>0</v>
      </c>
      <c r="AB259" s="63">
        <v>0</v>
      </c>
      <c r="AC259" s="55"/>
      <c r="AD259" s="34"/>
      <c r="AE259" s="34"/>
      <c r="AF259" s="34"/>
    </row>
    <row r="260" spans="1:32" outlineLevel="2" x14ac:dyDescent="0.2">
      <c r="A260" s="34"/>
      <c r="B260" s="34"/>
      <c r="C260" s="48" t="s">
        <v>209</v>
      </c>
      <c r="D260" s="49" t="s">
        <v>210</v>
      </c>
      <c r="E260" s="49" t="s">
        <v>211</v>
      </c>
      <c r="F260" s="49">
        <v>0</v>
      </c>
      <c r="G260" s="49">
        <v>0</v>
      </c>
      <c r="H260" s="56"/>
      <c r="I260" s="63">
        <v>0</v>
      </c>
      <c r="J260" s="63">
        <v>0</v>
      </c>
      <c r="K260" s="63">
        <v>2.02</v>
      </c>
      <c r="L260" s="63">
        <v>1.02</v>
      </c>
      <c r="M260" s="63">
        <v>0</v>
      </c>
      <c r="N260" s="63">
        <v>0</v>
      </c>
      <c r="O260" s="63">
        <v>0.9</v>
      </c>
      <c r="P260" s="63">
        <v>0</v>
      </c>
      <c r="Q260" s="63">
        <v>0</v>
      </c>
      <c r="R260" s="63">
        <v>0</v>
      </c>
      <c r="S260" s="63">
        <v>0</v>
      </c>
      <c r="T260" s="63">
        <v>0</v>
      </c>
      <c r="U260" s="63">
        <v>0</v>
      </c>
      <c r="V260" s="63">
        <v>0</v>
      </c>
      <c r="W260" s="63">
        <v>0</v>
      </c>
      <c r="X260" s="63">
        <v>0</v>
      </c>
      <c r="Y260" s="63">
        <v>0</v>
      </c>
      <c r="Z260" s="63">
        <v>0</v>
      </c>
      <c r="AA260" s="63">
        <v>0</v>
      </c>
      <c r="AB260" s="63">
        <v>0</v>
      </c>
      <c r="AC260" s="55"/>
      <c r="AD260" s="34"/>
      <c r="AE260" s="34"/>
      <c r="AF260" s="34"/>
    </row>
    <row r="261" spans="1:32" outlineLevel="2" x14ac:dyDescent="0.2">
      <c r="A261" s="34"/>
      <c r="B261" s="34"/>
      <c r="C261" s="48">
        <v>0</v>
      </c>
      <c r="D261" s="49">
        <v>0</v>
      </c>
      <c r="E261" s="49">
        <v>0</v>
      </c>
      <c r="F261" s="49">
        <v>0</v>
      </c>
      <c r="G261" s="49">
        <v>0</v>
      </c>
      <c r="H261" s="56"/>
      <c r="I261" s="63">
        <v>0</v>
      </c>
      <c r="J261" s="63">
        <v>0</v>
      </c>
      <c r="K261" s="63">
        <v>0</v>
      </c>
      <c r="L261" s="63">
        <v>0</v>
      </c>
      <c r="M261" s="63">
        <v>0</v>
      </c>
      <c r="N261" s="63">
        <v>0</v>
      </c>
      <c r="O261" s="63">
        <v>0</v>
      </c>
      <c r="P261" s="63">
        <v>0</v>
      </c>
      <c r="Q261" s="63">
        <v>0</v>
      </c>
      <c r="R261" s="63">
        <v>0</v>
      </c>
      <c r="S261" s="63">
        <v>0</v>
      </c>
      <c r="T261" s="63">
        <v>0</v>
      </c>
      <c r="U261" s="63">
        <v>0</v>
      </c>
      <c r="V261" s="63">
        <v>0</v>
      </c>
      <c r="W261" s="63">
        <v>0</v>
      </c>
      <c r="X261" s="63">
        <v>0</v>
      </c>
      <c r="Y261" s="63">
        <v>0</v>
      </c>
      <c r="Z261" s="63">
        <v>0</v>
      </c>
      <c r="AA261" s="63">
        <v>0</v>
      </c>
      <c r="AB261" s="63">
        <v>0</v>
      </c>
      <c r="AC261" s="55"/>
      <c r="AD261" s="34"/>
      <c r="AE261" s="34"/>
      <c r="AF261" s="34"/>
    </row>
    <row r="262" spans="1:32" hidden="1" outlineLevel="3" x14ac:dyDescent="0.2">
      <c r="A262" s="34"/>
      <c r="B262" s="34"/>
      <c r="C262" s="48">
        <v>0</v>
      </c>
      <c r="D262" s="49">
        <v>0</v>
      </c>
      <c r="E262" s="49">
        <v>0</v>
      </c>
      <c r="F262" s="49">
        <v>0</v>
      </c>
      <c r="G262" s="49">
        <v>0</v>
      </c>
      <c r="H262" s="56"/>
      <c r="I262" s="63">
        <v>0</v>
      </c>
      <c r="J262" s="63">
        <v>0</v>
      </c>
      <c r="K262" s="63">
        <v>0</v>
      </c>
      <c r="L262" s="63">
        <v>0</v>
      </c>
      <c r="M262" s="63">
        <v>0</v>
      </c>
      <c r="N262" s="63">
        <v>0</v>
      </c>
      <c r="O262" s="63">
        <v>0</v>
      </c>
      <c r="P262" s="63">
        <v>0</v>
      </c>
      <c r="Q262" s="63">
        <v>0</v>
      </c>
      <c r="R262" s="63">
        <v>0</v>
      </c>
      <c r="S262" s="63">
        <v>0</v>
      </c>
      <c r="T262" s="63">
        <v>0</v>
      </c>
      <c r="U262" s="63">
        <v>0</v>
      </c>
      <c r="V262" s="63">
        <v>0</v>
      </c>
      <c r="W262" s="63">
        <v>0</v>
      </c>
      <c r="X262" s="63">
        <v>0</v>
      </c>
      <c r="Y262" s="63">
        <v>0</v>
      </c>
      <c r="Z262" s="63">
        <v>0</v>
      </c>
      <c r="AA262" s="63">
        <v>0</v>
      </c>
      <c r="AB262" s="63">
        <v>0</v>
      </c>
      <c r="AC262" s="55"/>
      <c r="AD262" s="34"/>
      <c r="AE262" s="34"/>
      <c r="AF262" s="34"/>
    </row>
    <row r="263" spans="1:32" hidden="1" outlineLevel="3" x14ac:dyDescent="0.2">
      <c r="A263" s="34"/>
      <c r="B263" s="34"/>
      <c r="C263" s="48">
        <v>0</v>
      </c>
      <c r="D263" s="49">
        <v>0</v>
      </c>
      <c r="E263" s="49">
        <v>0</v>
      </c>
      <c r="F263" s="49">
        <v>0</v>
      </c>
      <c r="G263" s="49">
        <v>0</v>
      </c>
      <c r="H263" s="56"/>
      <c r="I263" s="63">
        <v>0</v>
      </c>
      <c r="J263" s="63">
        <v>0</v>
      </c>
      <c r="K263" s="63">
        <v>0</v>
      </c>
      <c r="L263" s="63">
        <v>0</v>
      </c>
      <c r="M263" s="63">
        <v>0</v>
      </c>
      <c r="N263" s="63">
        <v>0</v>
      </c>
      <c r="O263" s="63">
        <v>0</v>
      </c>
      <c r="P263" s="63">
        <v>0</v>
      </c>
      <c r="Q263" s="63">
        <v>0</v>
      </c>
      <c r="R263" s="63">
        <v>0</v>
      </c>
      <c r="S263" s="63">
        <v>0</v>
      </c>
      <c r="T263" s="63">
        <v>0</v>
      </c>
      <c r="U263" s="63">
        <v>0</v>
      </c>
      <c r="V263" s="63">
        <v>0</v>
      </c>
      <c r="W263" s="63">
        <v>0</v>
      </c>
      <c r="X263" s="63">
        <v>0</v>
      </c>
      <c r="Y263" s="63">
        <v>0</v>
      </c>
      <c r="Z263" s="63">
        <v>0</v>
      </c>
      <c r="AA263" s="63">
        <v>0</v>
      </c>
      <c r="AB263" s="63">
        <v>0</v>
      </c>
      <c r="AC263" s="55"/>
      <c r="AD263" s="34"/>
      <c r="AE263" s="34"/>
      <c r="AF263" s="34"/>
    </row>
    <row r="264" spans="1:32" hidden="1" outlineLevel="3" x14ac:dyDescent="0.2">
      <c r="A264" s="34"/>
      <c r="B264" s="34"/>
      <c r="C264" s="48">
        <v>0</v>
      </c>
      <c r="D264" s="49">
        <v>0</v>
      </c>
      <c r="E264" s="49">
        <v>0</v>
      </c>
      <c r="F264" s="49">
        <v>0</v>
      </c>
      <c r="G264" s="49">
        <v>0</v>
      </c>
      <c r="H264" s="56"/>
      <c r="I264" s="63">
        <v>0</v>
      </c>
      <c r="J264" s="63">
        <v>0</v>
      </c>
      <c r="K264" s="63">
        <v>0</v>
      </c>
      <c r="L264" s="63">
        <v>0</v>
      </c>
      <c r="M264" s="63">
        <v>0</v>
      </c>
      <c r="N264" s="63">
        <v>0</v>
      </c>
      <c r="O264" s="63">
        <v>0</v>
      </c>
      <c r="P264" s="63">
        <v>0</v>
      </c>
      <c r="Q264" s="63">
        <v>0</v>
      </c>
      <c r="R264" s="63">
        <v>0</v>
      </c>
      <c r="S264" s="63">
        <v>0</v>
      </c>
      <c r="T264" s="63">
        <v>0</v>
      </c>
      <c r="U264" s="63">
        <v>0</v>
      </c>
      <c r="V264" s="63">
        <v>0</v>
      </c>
      <c r="W264" s="63">
        <v>0</v>
      </c>
      <c r="X264" s="63">
        <v>0</v>
      </c>
      <c r="Y264" s="63">
        <v>0</v>
      </c>
      <c r="Z264" s="63">
        <v>0</v>
      </c>
      <c r="AA264" s="63">
        <v>0</v>
      </c>
      <c r="AB264" s="63">
        <v>0</v>
      </c>
      <c r="AC264" s="55"/>
      <c r="AD264" s="34"/>
      <c r="AE264" s="34"/>
      <c r="AF264" s="34"/>
    </row>
    <row r="265" spans="1:32" hidden="1" outlineLevel="3" x14ac:dyDescent="0.2">
      <c r="A265" s="34"/>
      <c r="B265" s="34"/>
      <c r="C265" s="48">
        <v>0</v>
      </c>
      <c r="D265" s="49">
        <v>0</v>
      </c>
      <c r="E265" s="49">
        <v>0</v>
      </c>
      <c r="F265" s="49">
        <v>0</v>
      </c>
      <c r="G265" s="49">
        <v>0</v>
      </c>
      <c r="H265" s="56"/>
      <c r="I265" s="63">
        <v>0</v>
      </c>
      <c r="J265" s="63">
        <v>0</v>
      </c>
      <c r="K265" s="63">
        <v>0</v>
      </c>
      <c r="L265" s="63">
        <v>0</v>
      </c>
      <c r="M265" s="63">
        <v>0</v>
      </c>
      <c r="N265" s="63">
        <v>0</v>
      </c>
      <c r="O265" s="63">
        <v>0</v>
      </c>
      <c r="P265" s="63">
        <v>0</v>
      </c>
      <c r="Q265" s="63">
        <v>0</v>
      </c>
      <c r="R265" s="63">
        <v>0</v>
      </c>
      <c r="S265" s="63">
        <v>0</v>
      </c>
      <c r="T265" s="63">
        <v>0</v>
      </c>
      <c r="U265" s="63">
        <v>0</v>
      </c>
      <c r="V265" s="63">
        <v>0</v>
      </c>
      <c r="W265" s="63">
        <v>0</v>
      </c>
      <c r="X265" s="63">
        <v>0</v>
      </c>
      <c r="Y265" s="63">
        <v>0</v>
      </c>
      <c r="Z265" s="63">
        <v>0</v>
      </c>
      <c r="AA265" s="63">
        <v>0</v>
      </c>
      <c r="AB265" s="63">
        <v>0</v>
      </c>
      <c r="AC265" s="55"/>
      <c r="AD265" s="34"/>
      <c r="AE265" s="34"/>
      <c r="AF265" s="34"/>
    </row>
    <row r="266" spans="1:32" hidden="1" outlineLevel="3" x14ac:dyDescent="0.2">
      <c r="A266" s="34"/>
      <c r="B266" s="34"/>
      <c r="C266" s="48">
        <v>0</v>
      </c>
      <c r="D266" s="49">
        <v>0</v>
      </c>
      <c r="E266" s="49">
        <v>0</v>
      </c>
      <c r="F266" s="49">
        <v>0</v>
      </c>
      <c r="G266" s="49">
        <v>0</v>
      </c>
      <c r="H266" s="56"/>
      <c r="I266" s="63">
        <v>0</v>
      </c>
      <c r="J266" s="63">
        <v>0</v>
      </c>
      <c r="K266" s="63">
        <v>0</v>
      </c>
      <c r="L266" s="63">
        <v>0</v>
      </c>
      <c r="M266" s="63">
        <v>0</v>
      </c>
      <c r="N266" s="63">
        <v>0</v>
      </c>
      <c r="O266" s="63">
        <v>0</v>
      </c>
      <c r="P266" s="63">
        <v>0</v>
      </c>
      <c r="Q266" s="63">
        <v>0</v>
      </c>
      <c r="R266" s="63">
        <v>0</v>
      </c>
      <c r="S266" s="63">
        <v>0</v>
      </c>
      <c r="T266" s="63">
        <v>0</v>
      </c>
      <c r="U266" s="63">
        <v>0</v>
      </c>
      <c r="V266" s="63">
        <v>0</v>
      </c>
      <c r="W266" s="63">
        <v>0</v>
      </c>
      <c r="X266" s="63">
        <v>0</v>
      </c>
      <c r="Y266" s="63">
        <v>0</v>
      </c>
      <c r="Z266" s="63">
        <v>0</v>
      </c>
      <c r="AA266" s="63">
        <v>0</v>
      </c>
      <c r="AB266" s="63">
        <v>0</v>
      </c>
      <c r="AC266" s="55"/>
      <c r="AD266" s="34"/>
      <c r="AE266" s="34"/>
      <c r="AF266" s="34"/>
    </row>
    <row r="267" spans="1:32" hidden="1" outlineLevel="3" x14ac:dyDescent="0.2">
      <c r="A267" s="34"/>
      <c r="B267" s="34"/>
      <c r="C267" s="48">
        <v>0</v>
      </c>
      <c r="D267" s="49">
        <v>0</v>
      </c>
      <c r="E267" s="49">
        <v>0</v>
      </c>
      <c r="F267" s="49">
        <v>0</v>
      </c>
      <c r="G267" s="49">
        <v>0</v>
      </c>
      <c r="H267" s="56"/>
      <c r="I267" s="63">
        <v>0</v>
      </c>
      <c r="J267" s="63">
        <v>0</v>
      </c>
      <c r="K267" s="63">
        <v>0</v>
      </c>
      <c r="L267" s="63">
        <v>0</v>
      </c>
      <c r="M267" s="63">
        <v>0</v>
      </c>
      <c r="N267" s="63">
        <v>0</v>
      </c>
      <c r="O267" s="63">
        <v>0</v>
      </c>
      <c r="P267" s="63">
        <v>0</v>
      </c>
      <c r="Q267" s="63">
        <v>0</v>
      </c>
      <c r="R267" s="63">
        <v>0</v>
      </c>
      <c r="S267" s="63">
        <v>0</v>
      </c>
      <c r="T267" s="63">
        <v>0</v>
      </c>
      <c r="U267" s="63">
        <v>0</v>
      </c>
      <c r="V267" s="63">
        <v>0</v>
      </c>
      <c r="W267" s="63">
        <v>0</v>
      </c>
      <c r="X267" s="63">
        <v>0</v>
      </c>
      <c r="Y267" s="63">
        <v>0</v>
      </c>
      <c r="Z267" s="63">
        <v>0</v>
      </c>
      <c r="AA267" s="63">
        <v>0</v>
      </c>
      <c r="AB267" s="63">
        <v>0</v>
      </c>
      <c r="AC267" s="55"/>
      <c r="AD267" s="34"/>
      <c r="AE267" s="34"/>
      <c r="AF267" s="34"/>
    </row>
    <row r="268" spans="1:32" hidden="1" outlineLevel="3" x14ac:dyDescent="0.2">
      <c r="A268" s="34"/>
      <c r="B268" s="34"/>
      <c r="C268" s="48">
        <v>0</v>
      </c>
      <c r="D268" s="49">
        <v>0</v>
      </c>
      <c r="E268" s="49">
        <v>0</v>
      </c>
      <c r="F268" s="49">
        <v>0</v>
      </c>
      <c r="G268" s="49">
        <v>0</v>
      </c>
      <c r="H268" s="56"/>
      <c r="I268" s="63">
        <v>0</v>
      </c>
      <c r="J268" s="63">
        <v>0</v>
      </c>
      <c r="K268" s="63">
        <v>0</v>
      </c>
      <c r="L268" s="63">
        <v>0</v>
      </c>
      <c r="M268" s="63">
        <v>0</v>
      </c>
      <c r="N268" s="63">
        <v>0</v>
      </c>
      <c r="O268" s="63">
        <v>0</v>
      </c>
      <c r="P268" s="63">
        <v>0</v>
      </c>
      <c r="Q268" s="63">
        <v>0</v>
      </c>
      <c r="R268" s="63">
        <v>0</v>
      </c>
      <c r="S268" s="63">
        <v>0</v>
      </c>
      <c r="T268" s="63">
        <v>0</v>
      </c>
      <c r="U268" s="63">
        <v>0</v>
      </c>
      <c r="V268" s="63">
        <v>0</v>
      </c>
      <c r="W268" s="63">
        <v>0</v>
      </c>
      <c r="X268" s="63">
        <v>0</v>
      </c>
      <c r="Y268" s="63">
        <v>0</v>
      </c>
      <c r="Z268" s="63">
        <v>0</v>
      </c>
      <c r="AA268" s="63">
        <v>0</v>
      </c>
      <c r="AB268" s="63">
        <v>0</v>
      </c>
      <c r="AC268" s="55"/>
      <c r="AD268" s="34"/>
      <c r="AE268" s="34"/>
      <c r="AF268" s="34"/>
    </row>
    <row r="269" spans="1:32" hidden="1" outlineLevel="3" x14ac:dyDescent="0.2">
      <c r="A269" s="34"/>
      <c r="B269" s="34"/>
      <c r="C269" s="48">
        <v>0</v>
      </c>
      <c r="D269" s="49">
        <v>0</v>
      </c>
      <c r="E269" s="49">
        <v>0</v>
      </c>
      <c r="F269" s="49">
        <v>0</v>
      </c>
      <c r="G269" s="49">
        <v>0</v>
      </c>
      <c r="H269" s="56"/>
      <c r="I269" s="63">
        <v>0</v>
      </c>
      <c r="J269" s="63">
        <v>0</v>
      </c>
      <c r="K269" s="63">
        <v>0</v>
      </c>
      <c r="L269" s="63">
        <v>0</v>
      </c>
      <c r="M269" s="63">
        <v>0</v>
      </c>
      <c r="N269" s="63">
        <v>0</v>
      </c>
      <c r="O269" s="63">
        <v>0</v>
      </c>
      <c r="P269" s="63">
        <v>0</v>
      </c>
      <c r="Q269" s="63">
        <v>0</v>
      </c>
      <c r="R269" s="63">
        <v>0</v>
      </c>
      <c r="S269" s="63">
        <v>0</v>
      </c>
      <c r="T269" s="63">
        <v>0</v>
      </c>
      <c r="U269" s="63">
        <v>0</v>
      </c>
      <c r="V269" s="63">
        <v>0</v>
      </c>
      <c r="W269" s="63">
        <v>0</v>
      </c>
      <c r="X269" s="63">
        <v>0</v>
      </c>
      <c r="Y269" s="63">
        <v>0</v>
      </c>
      <c r="Z269" s="63">
        <v>0</v>
      </c>
      <c r="AA269" s="63">
        <v>0</v>
      </c>
      <c r="AB269" s="63">
        <v>0</v>
      </c>
      <c r="AC269" s="55"/>
      <c r="AD269" s="34"/>
      <c r="AE269" s="34"/>
      <c r="AF269" s="34"/>
    </row>
    <row r="270" spans="1:32" hidden="1" outlineLevel="3" x14ac:dyDescent="0.2">
      <c r="A270" s="34"/>
      <c r="B270" s="34"/>
      <c r="C270" s="48">
        <v>0</v>
      </c>
      <c r="D270" s="49">
        <v>0</v>
      </c>
      <c r="E270" s="49">
        <v>0</v>
      </c>
      <c r="F270" s="49">
        <v>0</v>
      </c>
      <c r="G270" s="49">
        <v>0</v>
      </c>
      <c r="H270" s="56"/>
      <c r="I270" s="63">
        <v>0</v>
      </c>
      <c r="J270" s="63">
        <v>0</v>
      </c>
      <c r="K270" s="63">
        <v>0</v>
      </c>
      <c r="L270" s="63">
        <v>0</v>
      </c>
      <c r="M270" s="63">
        <v>0</v>
      </c>
      <c r="N270" s="63">
        <v>0</v>
      </c>
      <c r="O270" s="63">
        <v>0</v>
      </c>
      <c r="P270" s="63">
        <v>0</v>
      </c>
      <c r="Q270" s="63">
        <v>0</v>
      </c>
      <c r="R270" s="63">
        <v>0</v>
      </c>
      <c r="S270" s="63">
        <v>0</v>
      </c>
      <c r="T270" s="63">
        <v>0</v>
      </c>
      <c r="U270" s="63">
        <v>0</v>
      </c>
      <c r="V270" s="63">
        <v>0</v>
      </c>
      <c r="W270" s="63">
        <v>0</v>
      </c>
      <c r="X270" s="63">
        <v>0</v>
      </c>
      <c r="Y270" s="63">
        <v>0</v>
      </c>
      <c r="Z270" s="63">
        <v>0</v>
      </c>
      <c r="AA270" s="63">
        <v>0</v>
      </c>
      <c r="AB270" s="63">
        <v>0</v>
      </c>
      <c r="AC270" s="55"/>
      <c r="AD270" s="34"/>
      <c r="AE270" s="34"/>
      <c r="AF270" s="34"/>
    </row>
    <row r="271" spans="1:32" hidden="1" outlineLevel="3" x14ac:dyDescent="0.2">
      <c r="A271" s="34"/>
      <c r="B271" s="34"/>
      <c r="C271" s="48">
        <v>0</v>
      </c>
      <c r="D271" s="49">
        <v>0</v>
      </c>
      <c r="E271" s="49">
        <v>0</v>
      </c>
      <c r="F271" s="49">
        <v>0</v>
      </c>
      <c r="G271" s="49">
        <v>0</v>
      </c>
      <c r="H271" s="56"/>
      <c r="I271" s="63">
        <v>0</v>
      </c>
      <c r="J271" s="63">
        <v>0</v>
      </c>
      <c r="K271" s="63">
        <v>0</v>
      </c>
      <c r="L271" s="63">
        <v>0</v>
      </c>
      <c r="M271" s="63">
        <v>0</v>
      </c>
      <c r="N271" s="63">
        <v>0</v>
      </c>
      <c r="O271" s="63">
        <v>0</v>
      </c>
      <c r="P271" s="63">
        <v>0</v>
      </c>
      <c r="Q271" s="63">
        <v>0</v>
      </c>
      <c r="R271" s="63">
        <v>0</v>
      </c>
      <c r="S271" s="63">
        <v>0</v>
      </c>
      <c r="T271" s="63">
        <v>0</v>
      </c>
      <c r="U271" s="63">
        <v>0</v>
      </c>
      <c r="V271" s="63">
        <v>0</v>
      </c>
      <c r="W271" s="63">
        <v>0</v>
      </c>
      <c r="X271" s="63">
        <v>0</v>
      </c>
      <c r="Y271" s="63">
        <v>0</v>
      </c>
      <c r="Z271" s="63">
        <v>0</v>
      </c>
      <c r="AA271" s="63">
        <v>0</v>
      </c>
      <c r="AB271" s="63">
        <v>0</v>
      </c>
      <c r="AC271" s="55"/>
      <c r="AD271" s="34"/>
      <c r="AE271" s="34"/>
      <c r="AF271" s="34"/>
    </row>
    <row r="272" spans="1:32" hidden="1" outlineLevel="3" x14ac:dyDescent="0.2">
      <c r="A272" s="34"/>
      <c r="B272" s="34"/>
      <c r="C272" s="48">
        <v>0</v>
      </c>
      <c r="D272" s="49">
        <v>0</v>
      </c>
      <c r="E272" s="49">
        <v>0</v>
      </c>
      <c r="F272" s="49">
        <v>0</v>
      </c>
      <c r="G272" s="49">
        <v>0</v>
      </c>
      <c r="H272" s="56"/>
      <c r="I272" s="63">
        <v>0</v>
      </c>
      <c r="J272" s="63">
        <v>0</v>
      </c>
      <c r="K272" s="63">
        <v>0</v>
      </c>
      <c r="L272" s="63">
        <v>0</v>
      </c>
      <c r="M272" s="63">
        <v>0</v>
      </c>
      <c r="N272" s="63">
        <v>0</v>
      </c>
      <c r="O272" s="63">
        <v>0</v>
      </c>
      <c r="P272" s="63">
        <v>0</v>
      </c>
      <c r="Q272" s="63">
        <v>0</v>
      </c>
      <c r="R272" s="63">
        <v>0</v>
      </c>
      <c r="S272" s="63">
        <v>0</v>
      </c>
      <c r="T272" s="63">
        <v>0</v>
      </c>
      <c r="U272" s="63">
        <v>0</v>
      </c>
      <c r="V272" s="63">
        <v>0</v>
      </c>
      <c r="W272" s="63">
        <v>0</v>
      </c>
      <c r="X272" s="63">
        <v>0</v>
      </c>
      <c r="Y272" s="63">
        <v>0</v>
      </c>
      <c r="Z272" s="63">
        <v>0</v>
      </c>
      <c r="AA272" s="63">
        <v>0</v>
      </c>
      <c r="AB272" s="63">
        <v>0</v>
      </c>
      <c r="AC272" s="55"/>
      <c r="AD272" s="34"/>
      <c r="AE272" s="34"/>
      <c r="AF272" s="34"/>
    </row>
    <row r="273" spans="1:32" hidden="1" outlineLevel="3" x14ac:dyDescent="0.2">
      <c r="A273" s="34"/>
      <c r="B273" s="34"/>
      <c r="C273" s="48">
        <v>0</v>
      </c>
      <c r="D273" s="49">
        <v>0</v>
      </c>
      <c r="E273" s="49">
        <v>0</v>
      </c>
      <c r="F273" s="49">
        <v>0</v>
      </c>
      <c r="G273" s="49">
        <v>0</v>
      </c>
      <c r="H273" s="56"/>
      <c r="I273" s="63">
        <v>0</v>
      </c>
      <c r="J273" s="63">
        <v>0</v>
      </c>
      <c r="K273" s="63">
        <v>0</v>
      </c>
      <c r="L273" s="63">
        <v>0</v>
      </c>
      <c r="M273" s="63">
        <v>0</v>
      </c>
      <c r="N273" s="63">
        <v>0</v>
      </c>
      <c r="O273" s="63">
        <v>0</v>
      </c>
      <c r="P273" s="63">
        <v>0</v>
      </c>
      <c r="Q273" s="63">
        <v>0</v>
      </c>
      <c r="R273" s="63">
        <v>0</v>
      </c>
      <c r="S273" s="63">
        <v>0</v>
      </c>
      <c r="T273" s="63">
        <v>0</v>
      </c>
      <c r="U273" s="63">
        <v>0</v>
      </c>
      <c r="V273" s="63">
        <v>0</v>
      </c>
      <c r="W273" s="63">
        <v>0</v>
      </c>
      <c r="X273" s="63">
        <v>0</v>
      </c>
      <c r="Y273" s="63">
        <v>0</v>
      </c>
      <c r="Z273" s="63">
        <v>0</v>
      </c>
      <c r="AA273" s="63">
        <v>0</v>
      </c>
      <c r="AB273" s="63">
        <v>0</v>
      </c>
      <c r="AC273" s="55"/>
      <c r="AD273" s="34"/>
      <c r="AE273" s="34"/>
      <c r="AF273" s="34"/>
    </row>
    <row r="274" spans="1:32" hidden="1" outlineLevel="3" x14ac:dyDescent="0.2">
      <c r="A274" s="34"/>
      <c r="B274" s="34"/>
      <c r="C274" s="48">
        <v>0</v>
      </c>
      <c r="D274" s="49">
        <v>0</v>
      </c>
      <c r="E274" s="49">
        <v>0</v>
      </c>
      <c r="F274" s="49">
        <v>0</v>
      </c>
      <c r="G274" s="49">
        <v>0</v>
      </c>
      <c r="H274" s="56"/>
      <c r="I274" s="63">
        <v>0</v>
      </c>
      <c r="J274" s="63">
        <v>0</v>
      </c>
      <c r="K274" s="63">
        <v>0</v>
      </c>
      <c r="L274" s="63">
        <v>0</v>
      </c>
      <c r="M274" s="63">
        <v>0</v>
      </c>
      <c r="N274" s="63">
        <v>0</v>
      </c>
      <c r="O274" s="63">
        <v>0</v>
      </c>
      <c r="P274" s="63">
        <v>0</v>
      </c>
      <c r="Q274" s="63">
        <v>0</v>
      </c>
      <c r="R274" s="63">
        <v>0</v>
      </c>
      <c r="S274" s="63">
        <v>0</v>
      </c>
      <c r="T274" s="63">
        <v>0</v>
      </c>
      <c r="U274" s="63">
        <v>0</v>
      </c>
      <c r="V274" s="63">
        <v>0</v>
      </c>
      <c r="W274" s="63">
        <v>0</v>
      </c>
      <c r="X274" s="63">
        <v>0</v>
      </c>
      <c r="Y274" s="63">
        <v>0</v>
      </c>
      <c r="Z274" s="63">
        <v>0</v>
      </c>
      <c r="AA274" s="63">
        <v>0</v>
      </c>
      <c r="AB274" s="63">
        <v>0</v>
      </c>
      <c r="AC274" s="55"/>
      <c r="AD274" s="34"/>
      <c r="AE274" s="34"/>
      <c r="AF274" s="34"/>
    </row>
    <row r="275" spans="1:32" hidden="1" outlineLevel="3" x14ac:dyDescent="0.2">
      <c r="A275" s="34"/>
      <c r="B275" s="34"/>
      <c r="C275" s="48">
        <v>0</v>
      </c>
      <c r="D275" s="49">
        <v>0</v>
      </c>
      <c r="E275" s="49">
        <v>0</v>
      </c>
      <c r="F275" s="49">
        <v>0</v>
      </c>
      <c r="G275" s="49">
        <v>0</v>
      </c>
      <c r="H275" s="56"/>
      <c r="I275" s="63">
        <v>0</v>
      </c>
      <c r="J275" s="63">
        <v>0</v>
      </c>
      <c r="K275" s="63">
        <v>0</v>
      </c>
      <c r="L275" s="63">
        <v>0</v>
      </c>
      <c r="M275" s="63">
        <v>0</v>
      </c>
      <c r="N275" s="63">
        <v>0</v>
      </c>
      <c r="O275" s="63">
        <v>0</v>
      </c>
      <c r="P275" s="63">
        <v>0</v>
      </c>
      <c r="Q275" s="63">
        <v>0</v>
      </c>
      <c r="R275" s="63">
        <v>0</v>
      </c>
      <c r="S275" s="63">
        <v>0</v>
      </c>
      <c r="T275" s="63">
        <v>0</v>
      </c>
      <c r="U275" s="63">
        <v>0</v>
      </c>
      <c r="V275" s="63">
        <v>0</v>
      </c>
      <c r="W275" s="63">
        <v>0</v>
      </c>
      <c r="X275" s="63">
        <v>0</v>
      </c>
      <c r="Y275" s="63">
        <v>0</v>
      </c>
      <c r="Z275" s="63">
        <v>0</v>
      </c>
      <c r="AA275" s="63">
        <v>0</v>
      </c>
      <c r="AB275" s="63">
        <v>0</v>
      </c>
      <c r="AC275" s="55"/>
      <c r="AD275" s="34"/>
      <c r="AE275" s="34"/>
      <c r="AF275" s="34"/>
    </row>
    <row r="276" spans="1:32" hidden="1" outlineLevel="3" x14ac:dyDescent="0.2">
      <c r="A276" s="34"/>
      <c r="B276" s="34"/>
      <c r="C276" s="48">
        <v>0</v>
      </c>
      <c r="D276" s="49">
        <v>0</v>
      </c>
      <c r="E276" s="49">
        <v>0</v>
      </c>
      <c r="F276" s="49">
        <v>0</v>
      </c>
      <c r="G276" s="49">
        <v>0</v>
      </c>
      <c r="H276" s="56"/>
      <c r="I276" s="63">
        <v>0</v>
      </c>
      <c r="J276" s="63">
        <v>0</v>
      </c>
      <c r="K276" s="63">
        <v>0</v>
      </c>
      <c r="L276" s="63">
        <v>0</v>
      </c>
      <c r="M276" s="63">
        <v>0</v>
      </c>
      <c r="N276" s="63">
        <v>0</v>
      </c>
      <c r="O276" s="63">
        <v>0</v>
      </c>
      <c r="P276" s="63">
        <v>0</v>
      </c>
      <c r="Q276" s="63">
        <v>0</v>
      </c>
      <c r="R276" s="63">
        <v>0</v>
      </c>
      <c r="S276" s="63">
        <v>0</v>
      </c>
      <c r="T276" s="63">
        <v>0</v>
      </c>
      <c r="U276" s="63">
        <v>0</v>
      </c>
      <c r="V276" s="63">
        <v>0</v>
      </c>
      <c r="W276" s="63">
        <v>0</v>
      </c>
      <c r="X276" s="63">
        <v>0</v>
      </c>
      <c r="Y276" s="63">
        <v>0</v>
      </c>
      <c r="Z276" s="63">
        <v>0</v>
      </c>
      <c r="AA276" s="63">
        <v>0</v>
      </c>
      <c r="AB276" s="63">
        <v>0</v>
      </c>
      <c r="AC276" s="55"/>
      <c r="AD276" s="34"/>
      <c r="AE276" s="34"/>
      <c r="AF276" s="34"/>
    </row>
    <row r="277" spans="1:32" hidden="1" outlineLevel="3" x14ac:dyDescent="0.2">
      <c r="A277" s="34"/>
      <c r="B277" s="34"/>
      <c r="C277" s="48">
        <v>0</v>
      </c>
      <c r="D277" s="49">
        <v>0</v>
      </c>
      <c r="E277" s="49">
        <v>0</v>
      </c>
      <c r="F277" s="49">
        <v>0</v>
      </c>
      <c r="G277" s="49">
        <v>0</v>
      </c>
      <c r="H277" s="56"/>
      <c r="I277" s="63">
        <v>0</v>
      </c>
      <c r="J277" s="63">
        <v>0</v>
      </c>
      <c r="K277" s="63">
        <v>0</v>
      </c>
      <c r="L277" s="63">
        <v>0</v>
      </c>
      <c r="M277" s="63">
        <v>0</v>
      </c>
      <c r="N277" s="63">
        <v>0</v>
      </c>
      <c r="O277" s="63">
        <v>0</v>
      </c>
      <c r="P277" s="63">
        <v>0</v>
      </c>
      <c r="Q277" s="63">
        <v>0</v>
      </c>
      <c r="R277" s="63">
        <v>0</v>
      </c>
      <c r="S277" s="63">
        <v>0</v>
      </c>
      <c r="T277" s="63">
        <v>0</v>
      </c>
      <c r="U277" s="63">
        <v>0</v>
      </c>
      <c r="V277" s="63">
        <v>0</v>
      </c>
      <c r="W277" s="63">
        <v>0</v>
      </c>
      <c r="X277" s="63">
        <v>0</v>
      </c>
      <c r="Y277" s="63">
        <v>0</v>
      </c>
      <c r="Z277" s="63">
        <v>0</v>
      </c>
      <c r="AA277" s="63">
        <v>0</v>
      </c>
      <c r="AB277" s="63">
        <v>0</v>
      </c>
      <c r="AC277" s="55"/>
      <c r="AD277" s="34"/>
      <c r="AE277" s="34"/>
      <c r="AF277" s="34"/>
    </row>
    <row r="278" spans="1:32" hidden="1" outlineLevel="3" x14ac:dyDescent="0.2">
      <c r="A278" s="34"/>
      <c r="B278" s="34"/>
      <c r="C278" s="48">
        <v>0</v>
      </c>
      <c r="D278" s="49">
        <v>0</v>
      </c>
      <c r="E278" s="49">
        <v>0</v>
      </c>
      <c r="F278" s="49">
        <v>0</v>
      </c>
      <c r="G278" s="49">
        <v>0</v>
      </c>
      <c r="H278" s="56"/>
      <c r="I278" s="63">
        <v>0</v>
      </c>
      <c r="J278" s="63">
        <v>0</v>
      </c>
      <c r="K278" s="63">
        <v>0</v>
      </c>
      <c r="L278" s="63">
        <v>0</v>
      </c>
      <c r="M278" s="63">
        <v>0</v>
      </c>
      <c r="N278" s="63">
        <v>0</v>
      </c>
      <c r="O278" s="63">
        <v>0</v>
      </c>
      <c r="P278" s="63">
        <v>0</v>
      </c>
      <c r="Q278" s="63">
        <v>0</v>
      </c>
      <c r="R278" s="63">
        <v>0</v>
      </c>
      <c r="S278" s="63">
        <v>0</v>
      </c>
      <c r="T278" s="63">
        <v>0</v>
      </c>
      <c r="U278" s="63">
        <v>0</v>
      </c>
      <c r="V278" s="63">
        <v>0</v>
      </c>
      <c r="W278" s="63">
        <v>0</v>
      </c>
      <c r="X278" s="63">
        <v>0</v>
      </c>
      <c r="Y278" s="63">
        <v>0</v>
      </c>
      <c r="Z278" s="63">
        <v>0</v>
      </c>
      <c r="AA278" s="63">
        <v>0</v>
      </c>
      <c r="AB278" s="63">
        <v>0</v>
      </c>
      <c r="AC278" s="55"/>
      <c r="AD278" s="34"/>
      <c r="AE278" s="34"/>
      <c r="AF278" s="34"/>
    </row>
    <row r="279" spans="1:32" hidden="1" outlineLevel="3" x14ac:dyDescent="0.2">
      <c r="A279" s="34"/>
      <c r="B279" s="34"/>
      <c r="C279" s="48">
        <v>0</v>
      </c>
      <c r="D279" s="49">
        <v>0</v>
      </c>
      <c r="E279" s="49">
        <v>0</v>
      </c>
      <c r="F279" s="49">
        <v>0</v>
      </c>
      <c r="G279" s="49">
        <v>0</v>
      </c>
      <c r="H279" s="56"/>
      <c r="I279" s="63">
        <v>0</v>
      </c>
      <c r="J279" s="63">
        <v>0</v>
      </c>
      <c r="K279" s="63">
        <v>0</v>
      </c>
      <c r="L279" s="63">
        <v>0</v>
      </c>
      <c r="M279" s="63">
        <v>0</v>
      </c>
      <c r="N279" s="63">
        <v>0</v>
      </c>
      <c r="O279" s="63">
        <v>0</v>
      </c>
      <c r="P279" s="63">
        <v>0</v>
      </c>
      <c r="Q279" s="63">
        <v>0</v>
      </c>
      <c r="R279" s="63">
        <v>0</v>
      </c>
      <c r="S279" s="63">
        <v>0</v>
      </c>
      <c r="T279" s="63">
        <v>0</v>
      </c>
      <c r="U279" s="63">
        <v>0</v>
      </c>
      <c r="V279" s="63">
        <v>0</v>
      </c>
      <c r="W279" s="63">
        <v>0</v>
      </c>
      <c r="X279" s="63">
        <v>0</v>
      </c>
      <c r="Y279" s="63">
        <v>0</v>
      </c>
      <c r="Z279" s="63">
        <v>0</v>
      </c>
      <c r="AA279" s="63">
        <v>0</v>
      </c>
      <c r="AB279" s="63">
        <v>0</v>
      </c>
      <c r="AC279" s="55"/>
      <c r="AD279" s="34"/>
      <c r="AE279" s="34"/>
      <c r="AF279" s="34"/>
    </row>
    <row r="280" spans="1:32" hidden="1" outlineLevel="3" x14ac:dyDescent="0.2">
      <c r="A280" s="34"/>
      <c r="B280" s="34"/>
      <c r="C280" s="48">
        <v>0</v>
      </c>
      <c r="D280" s="49">
        <v>0</v>
      </c>
      <c r="E280" s="49">
        <v>0</v>
      </c>
      <c r="F280" s="49">
        <v>0</v>
      </c>
      <c r="G280" s="49">
        <v>0</v>
      </c>
      <c r="H280" s="56"/>
      <c r="I280" s="63">
        <v>0</v>
      </c>
      <c r="J280" s="63">
        <v>0</v>
      </c>
      <c r="K280" s="63">
        <v>0</v>
      </c>
      <c r="L280" s="63">
        <v>0</v>
      </c>
      <c r="M280" s="63">
        <v>0</v>
      </c>
      <c r="N280" s="63">
        <v>0</v>
      </c>
      <c r="O280" s="63">
        <v>0</v>
      </c>
      <c r="P280" s="63">
        <v>0</v>
      </c>
      <c r="Q280" s="63">
        <v>0</v>
      </c>
      <c r="R280" s="63">
        <v>0</v>
      </c>
      <c r="S280" s="63">
        <v>0</v>
      </c>
      <c r="T280" s="63">
        <v>0</v>
      </c>
      <c r="U280" s="63">
        <v>0</v>
      </c>
      <c r="V280" s="63">
        <v>0</v>
      </c>
      <c r="W280" s="63">
        <v>0</v>
      </c>
      <c r="X280" s="63">
        <v>0</v>
      </c>
      <c r="Y280" s="63">
        <v>0</v>
      </c>
      <c r="Z280" s="63">
        <v>0</v>
      </c>
      <c r="AA280" s="63">
        <v>0</v>
      </c>
      <c r="AB280" s="63">
        <v>0</v>
      </c>
      <c r="AC280" s="55"/>
      <c r="AD280" s="34"/>
      <c r="AE280" s="34"/>
      <c r="AF280" s="34"/>
    </row>
    <row r="281" spans="1:32" hidden="1" outlineLevel="3" x14ac:dyDescent="0.2">
      <c r="A281" s="34"/>
      <c r="B281" s="34"/>
      <c r="C281" s="48">
        <v>0</v>
      </c>
      <c r="D281" s="49">
        <v>0</v>
      </c>
      <c r="E281" s="49">
        <v>0</v>
      </c>
      <c r="F281" s="49">
        <v>0</v>
      </c>
      <c r="G281" s="49">
        <v>0</v>
      </c>
      <c r="H281" s="56"/>
      <c r="I281" s="63">
        <v>0</v>
      </c>
      <c r="J281" s="63">
        <v>0</v>
      </c>
      <c r="K281" s="63">
        <v>0</v>
      </c>
      <c r="L281" s="63">
        <v>0</v>
      </c>
      <c r="M281" s="63">
        <v>0</v>
      </c>
      <c r="N281" s="63">
        <v>0</v>
      </c>
      <c r="O281" s="63">
        <v>0</v>
      </c>
      <c r="P281" s="63">
        <v>0</v>
      </c>
      <c r="Q281" s="63">
        <v>0</v>
      </c>
      <c r="R281" s="63">
        <v>0</v>
      </c>
      <c r="S281" s="63">
        <v>0</v>
      </c>
      <c r="T281" s="63">
        <v>0</v>
      </c>
      <c r="U281" s="63">
        <v>0</v>
      </c>
      <c r="V281" s="63">
        <v>0</v>
      </c>
      <c r="W281" s="63">
        <v>0</v>
      </c>
      <c r="X281" s="63">
        <v>0</v>
      </c>
      <c r="Y281" s="63">
        <v>0</v>
      </c>
      <c r="Z281" s="63">
        <v>0</v>
      </c>
      <c r="AA281" s="63">
        <v>0</v>
      </c>
      <c r="AB281" s="63">
        <v>0</v>
      </c>
      <c r="AC281" s="55"/>
      <c r="AD281" s="34"/>
      <c r="AE281" s="34"/>
      <c r="AF281" s="34"/>
    </row>
    <row r="282" spans="1:32" hidden="1" outlineLevel="3" x14ac:dyDescent="0.2">
      <c r="A282" s="34"/>
      <c r="B282" s="34"/>
      <c r="C282" s="48">
        <v>0</v>
      </c>
      <c r="D282" s="49">
        <v>0</v>
      </c>
      <c r="E282" s="49">
        <v>0</v>
      </c>
      <c r="F282" s="49">
        <v>0</v>
      </c>
      <c r="G282" s="49">
        <v>0</v>
      </c>
      <c r="H282" s="56"/>
      <c r="I282" s="63">
        <v>0</v>
      </c>
      <c r="J282" s="63">
        <v>0</v>
      </c>
      <c r="K282" s="63">
        <v>0</v>
      </c>
      <c r="L282" s="63">
        <v>0</v>
      </c>
      <c r="M282" s="63">
        <v>0</v>
      </c>
      <c r="N282" s="63">
        <v>0</v>
      </c>
      <c r="O282" s="63">
        <v>0</v>
      </c>
      <c r="P282" s="63">
        <v>0</v>
      </c>
      <c r="Q282" s="63">
        <v>0</v>
      </c>
      <c r="R282" s="63">
        <v>0</v>
      </c>
      <c r="S282" s="63">
        <v>0</v>
      </c>
      <c r="T282" s="63">
        <v>0</v>
      </c>
      <c r="U282" s="63">
        <v>0</v>
      </c>
      <c r="V282" s="63">
        <v>0</v>
      </c>
      <c r="W282" s="63">
        <v>0</v>
      </c>
      <c r="X282" s="63">
        <v>0</v>
      </c>
      <c r="Y282" s="63">
        <v>0</v>
      </c>
      <c r="Z282" s="63">
        <v>0</v>
      </c>
      <c r="AA282" s="63">
        <v>0</v>
      </c>
      <c r="AB282" s="63">
        <v>0</v>
      </c>
      <c r="AC282" s="55"/>
      <c r="AD282" s="34"/>
      <c r="AE282" s="34"/>
      <c r="AF282" s="34"/>
    </row>
    <row r="283" spans="1:32" hidden="1" outlineLevel="3" x14ac:dyDescent="0.2">
      <c r="A283" s="34"/>
      <c r="B283" s="34"/>
      <c r="C283" s="48">
        <v>0</v>
      </c>
      <c r="D283" s="49">
        <v>0</v>
      </c>
      <c r="E283" s="49">
        <v>0</v>
      </c>
      <c r="F283" s="49">
        <v>0</v>
      </c>
      <c r="G283" s="49">
        <v>0</v>
      </c>
      <c r="H283" s="56"/>
      <c r="I283" s="63">
        <v>0</v>
      </c>
      <c r="J283" s="63">
        <v>0</v>
      </c>
      <c r="K283" s="63">
        <v>0</v>
      </c>
      <c r="L283" s="63">
        <v>0</v>
      </c>
      <c r="M283" s="63">
        <v>0</v>
      </c>
      <c r="N283" s="63">
        <v>0</v>
      </c>
      <c r="O283" s="63">
        <v>0</v>
      </c>
      <c r="P283" s="63">
        <v>0</v>
      </c>
      <c r="Q283" s="63">
        <v>0</v>
      </c>
      <c r="R283" s="63">
        <v>0</v>
      </c>
      <c r="S283" s="63">
        <v>0</v>
      </c>
      <c r="T283" s="63">
        <v>0</v>
      </c>
      <c r="U283" s="63">
        <v>0</v>
      </c>
      <c r="V283" s="63">
        <v>0</v>
      </c>
      <c r="W283" s="63">
        <v>0</v>
      </c>
      <c r="X283" s="63">
        <v>0</v>
      </c>
      <c r="Y283" s="63">
        <v>0</v>
      </c>
      <c r="Z283" s="63">
        <v>0</v>
      </c>
      <c r="AA283" s="63">
        <v>0</v>
      </c>
      <c r="AB283" s="63">
        <v>0</v>
      </c>
      <c r="AC283" s="55"/>
      <c r="AD283" s="34"/>
      <c r="AE283" s="34"/>
      <c r="AF283" s="34"/>
    </row>
    <row r="284" spans="1:32" hidden="1" outlineLevel="3" x14ac:dyDescent="0.2">
      <c r="A284" s="34"/>
      <c r="B284" s="34"/>
      <c r="C284" s="48">
        <v>0</v>
      </c>
      <c r="D284" s="49">
        <v>0</v>
      </c>
      <c r="E284" s="49">
        <v>0</v>
      </c>
      <c r="F284" s="49">
        <v>0</v>
      </c>
      <c r="G284" s="49">
        <v>0</v>
      </c>
      <c r="H284" s="56"/>
      <c r="I284" s="63">
        <v>0</v>
      </c>
      <c r="J284" s="63">
        <v>0</v>
      </c>
      <c r="K284" s="63">
        <v>0</v>
      </c>
      <c r="L284" s="63">
        <v>0</v>
      </c>
      <c r="M284" s="63">
        <v>0</v>
      </c>
      <c r="N284" s="63">
        <v>0</v>
      </c>
      <c r="O284" s="63">
        <v>0</v>
      </c>
      <c r="P284" s="63">
        <v>0</v>
      </c>
      <c r="Q284" s="63">
        <v>0</v>
      </c>
      <c r="R284" s="63">
        <v>0</v>
      </c>
      <c r="S284" s="63">
        <v>0</v>
      </c>
      <c r="T284" s="63">
        <v>0</v>
      </c>
      <c r="U284" s="63">
        <v>0</v>
      </c>
      <c r="V284" s="63">
        <v>0</v>
      </c>
      <c r="W284" s="63">
        <v>0</v>
      </c>
      <c r="X284" s="63">
        <v>0</v>
      </c>
      <c r="Y284" s="63">
        <v>0</v>
      </c>
      <c r="Z284" s="63">
        <v>0</v>
      </c>
      <c r="AA284" s="63">
        <v>0</v>
      </c>
      <c r="AB284" s="63">
        <v>0</v>
      </c>
      <c r="AC284" s="55"/>
      <c r="AD284" s="34"/>
      <c r="AE284" s="34"/>
      <c r="AF284" s="34"/>
    </row>
    <row r="285" spans="1:32" hidden="1" outlineLevel="3" x14ac:dyDescent="0.2">
      <c r="A285" s="34"/>
      <c r="B285" s="34"/>
      <c r="C285" s="48">
        <v>0</v>
      </c>
      <c r="D285" s="49">
        <v>0</v>
      </c>
      <c r="E285" s="49">
        <v>0</v>
      </c>
      <c r="F285" s="49">
        <v>0</v>
      </c>
      <c r="G285" s="49">
        <v>0</v>
      </c>
      <c r="H285" s="56"/>
      <c r="I285" s="63">
        <v>0</v>
      </c>
      <c r="J285" s="63">
        <v>0</v>
      </c>
      <c r="K285" s="63">
        <v>0</v>
      </c>
      <c r="L285" s="63">
        <v>0</v>
      </c>
      <c r="M285" s="63">
        <v>0</v>
      </c>
      <c r="N285" s="63">
        <v>0</v>
      </c>
      <c r="O285" s="63">
        <v>0</v>
      </c>
      <c r="P285" s="63">
        <v>0</v>
      </c>
      <c r="Q285" s="63">
        <v>0</v>
      </c>
      <c r="R285" s="63">
        <v>0</v>
      </c>
      <c r="S285" s="63">
        <v>0</v>
      </c>
      <c r="T285" s="63">
        <v>0</v>
      </c>
      <c r="U285" s="63">
        <v>0</v>
      </c>
      <c r="V285" s="63">
        <v>0</v>
      </c>
      <c r="W285" s="63">
        <v>0</v>
      </c>
      <c r="X285" s="63">
        <v>0</v>
      </c>
      <c r="Y285" s="63">
        <v>0</v>
      </c>
      <c r="Z285" s="63">
        <v>0</v>
      </c>
      <c r="AA285" s="63">
        <v>0</v>
      </c>
      <c r="AB285" s="63">
        <v>0</v>
      </c>
      <c r="AC285" s="55"/>
      <c r="AD285" s="34"/>
      <c r="AE285" s="34"/>
      <c r="AF285" s="34"/>
    </row>
    <row r="286" spans="1:32" hidden="1" outlineLevel="3" x14ac:dyDescent="0.2">
      <c r="A286" s="34"/>
      <c r="B286" s="34"/>
      <c r="C286" s="48">
        <v>0</v>
      </c>
      <c r="D286" s="49">
        <v>0</v>
      </c>
      <c r="E286" s="49">
        <v>0</v>
      </c>
      <c r="F286" s="49">
        <v>0</v>
      </c>
      <c r="G286" s="49">
        <v>0</v>
      </c>
      <c r="H286" s="56"/>
      <c r="I286" s="63">
        <v>0</v>
      </c>
      <c r="J286" s="63">
        <v>0</v>
      </c>
      <c r="K286" s="63">
        <v>0</v>
      </c>
      <c r="L286" s="63">
        <v>0</v>
      </c>
      <c r="M286" s="63">
        <v>0</v>
      </c>
      <c r="N286" s="63">
        <v>0</v>
      </c>
      <c r="O286" s="63">
        <v>0</v>
      </c>
      <c r="P286" s="63">
        <v>0</v>
      </c>
      <c r="Q286" s="63">
        <v>0</v>
      </c>
      <c r="R286" s="63">
        <v>0</v>
      </c>
      <c r="S286" s="63">
        <v>0</v>
      </c>
      <c r="T286" s="63">
        <v>0</v>
      </c>
      <c r="U286" s="63">
        <v>0</v>
      </c>
      <c r="V286" s="63">
        <v>0</v>
      </c>
      <c r="W286" s="63">
        <v>0</v>
      </c>
      <c r="X286" s="63">
        <v>0</v>
      </c>
      <c r="Y286" s="63">
        <v>0</v>
      </c>
      <c r="Z286" s="63">
        <v>0</v>
      </c>
      <c r="AA286" s="63">
        <v>0</v>
      </c>
      <c r="AB286" s="63">
        <v>0</v>
      </c>
      <c r="AC286" s="55"/>
      <c r="AD286" s="34"/>
      <c r="AE286" s="34"/>
      <c r="AF286" s="34"/>
    </row>
    <row r="287" spans="1:32" hidden="1" outlineLevel="3" x14ac:dyDescent="0.2">
      <c r="A287" s="34"/>
      <c r="B287" s="34"/>
      <c r="C287" s="48">
        <v>0</v>
      </c>
      <c r="D287" s="49">
        <v>0</v>
      </c>
      <c r="E287" s="49">
        <v>0</v>
      </c>
      <c r="F287" s="49">
        <v>0</v>
      </c>
      <c r="G287" s="49">
        <v>0</v>
      </c>
      <c r="H287" s="56"/>
      <c r="I287" s="63">
        <v>0</v>
      </c>
      <c r="J287" s="63">
        <v>0</v>
      </c>
      <c r="K287" s="63">
        <v>0</v>
      </c>
      <c r="L287" s="63">
        <v>0</v>
      </c>
      <c r="M287" s="63">
        <v>0</v>
      </c>
      <c r="N287" s="63">
        <v>0</v>
      </c>
      <c r="O287" s="63">
        <v>0</v>
      </c>
      <c r="P287" s="63">
        <v>0</v>
      </c>
      <c r="Q287" s="63">
        <v>0</v>
      </c>
      <c r="R287" s="63">
        <v>0</v>
      </c>
      <c r="S287" s="63">
        <v>0</v>
      </c>
      <c r="T287" s="63">
        <v>0</v>
      </c>
      <c r="U287" s="63">
        <v>0</v>
      </c>
      <c r="V287" s="63">
        <v>0</v>
      </c>
      <c r="W287" s="63">
        <v>0</v>
      </c>
      <c r="X287" s="63">
        <v>0</v>
      </c>
      <c r="Y287" s="63">
        <v>0</v>
      </c>
      <c r="Z287" s="63">
        <v>0</v>
      </c>
      <c r="AA287" s="63">
        <v>0</v>
      </c>
      <c r="AB287" s="63">
        <v>0</v>
      </c>
      <c r="AC287" s="55"/>
      <c r="AD287" s="34"/>
      <c r="AE287" s="34"/>
      <c r="AF287" s="34"/>
    </row>
    <row r="288" spans="1:32" hidden="1" outlineLevel="3" x14ac:dyDescent="0.2">
      <c r="A288" s="34"/>
      <c r="B288" s="34"/>
      <c r="C288" s="48">
        <v>0</v>
      </c>
      <c r="D288" s="49">
        <v>0</v>
      </c>
      <c r="E288" s="49">
        <v>0</v>
      </c>
      <c r="F288" s="49">
        <v>0</v>
      </c>
      <c r="G288" s="49">
        <v>0</v>
      </c>
      <c r="H288" s="56"/>
      <c r="I288" s="63">
        <v>0</v>
      </c>
      <c r="J288" s="63">
        <v>0</v>
      </c>
      <c r="K288" s="63">
        <v>0</v>
      </c>
      <c r="L288" s="63">
        <v>0</v>
      </c>
      <c r="M288" s="63">
        <v>0</v>
      </c>
      <c r="N288" s="63">
        <v>0</v>
      </c>
      <c r="O288" s="63">
        <v>0</v>
      </c>
      <c r="P288" s="63">
        <v>0</v>
      </c>
      <c r="Q288" s="63">
        <v>0</v>
      </c>
      <c r="R288" s="63">
        <v>0</v>
      </c>
      <c r="S288" s="63">
        <v>0</v>
      </c>
      <c r="T288" s="63">
        <v>0</v>
      </c>
      <c r="U288" s="63">
        <v>0</v>
      </c>
      <c r="V288" s="63">
        <v>0</v>
      </c>
      <c r="W288" s="63">
        <v>0</v>
      </c>
      <c r="X288" s="63">
        <v>0</v>
      </c>
      <c r="Y288" s="63">
        <v>0</v>
      </c>
      <c r="Z288" s="63">
        <v>0</v>
      </c>
      <c r="AA288" s="63">
        <v>0</v>
      </c>
      <c r="AB288" s="63">
        <v>0</v>
      </c>
      <c r="AC288" s="55"/>
      <c r="AD288" s="34"/>
      <c r="AE288" s="34"/>
      <c r="AF288" s="34"/>
    </row>
    <row r="289" spans="1:32" hidden="1" outlineLevel="3" x14ac:dyDescent="0.2">
      <c r="A289" s="34"/>
      <c r="B289" s="34"/>
      <c r="C289" s="48">
        <v>0</v>
      </c>
      <c r="D289" s="49">
        <v>0</v>
      </c>
      <c r="E289" s="49">
        <v>0</v>
      </c>
      <c r="F289" s="49">
        <v>0</v>
      </c>
      <c r="G289" s="49">
        <v>0</v>
      </c>
      <c r="H289" s="56"/>
      <c r="I289" s="63">
        <v>0</v>
      </c>
      <c r="J289" s="63">
        <v>0</v>
      </c>
      <c r="K289" s="63">
        <v>0</v>
      </c>
      <c r="L289" s="63">
        <v>0</v>
      </c>
      <c r="M289" s="63">
        <v>0</v>
      </c>
      <c r="N289" s="63">
        <v>0</v>
      </c>
      <c r="O289" s="63">
        <v>0</v>
      </c>
      <c r="P289" s="63">
        <v>0</v>
      </c>
      <c r="Q289" s="63">
        <v>0</v>
      </c>
      <c r="R289" s="63">
        <v>0</v>
      </c>
      <c r="S289" s="63">
        <v>0</v>
      </c>
      <c r="T289" s="63">
        <v>0</v>
      </c>
      <c r="U289" s="63">
        <v>0</v>
      </c>
      <c r="V289" s="63">
        <v>0</v>
      </c>
      <c r="W289" s="63">
        <v>0</v>
      </c>
      <c r="X289" s="63">
        <v>0</v>
      </c>
      <c r="Y289" s="63">
        <v>0</v>
      </c>
      <c r="Z289" s="63">
        <v>0</v>
      </c>
      <c r="AA289" s="63">
        <v>0</v>
      </c>
      <c r="AB289" s="63">
        <v>0</v>
      </c>
      <c r="AC289" s="55"/>
      <c r="AD289" s="34"/>
      <c r="AE289" s="34"/>
      <c r="AF289" s="34"/>
    </row>
    <row r="290" spans="1:32" hidden="1" outlineLevel="3" x14ac:dyDescent="0.2">
      <c r="A290" s="34"/>
      <c r="B290" s="34"/>
      <c r="C290" s="48">
        <v>0</v>
      </c>
      <c r="D290" s="49">
        <v>0</v>
      </c>
      <c r="E290" s="49">
        <v>0</v>
      </c>
      <c r="F290" s="49">
        <v>0</v>
      </c>
      <c r="G290" s="49">
        <v>0</v>
      </c>
      <c r="H290" s="56"/>
      <c r="I290" s="63">
        <v>0</v>
      </c>
      <c r="J290" s="63">
        <v>0</v>
      </c>
      <c r="K290" s="63">
        <v>0</v>
      </c>
      <c r="L290" s="63">
        <v>0</v>
      </c>
      <c r="M290" s="63">
        <v>0</v>
      </c>
      <c r="N290" s="63">
        <v>0</v>
      </c>
      <c r="O290" s="63">
        <v>0</v>
      </c>
      <c r="P290" s="63">
        <v>0</v>
      </c>
      <c r="Q290" s="63">
        <v>0</v>
      </c>
      <c r="R290" s="63">
        <v>0</v>
      </c>
      <c r="S290" s="63">
        <v>0</v>
      </c>
      <c r="T290" s="63">
        <v>0</v>
      </c>
      <c r="U290" s="63">
        <v>0</v>
      </c>
      <c r="V290" s="63">
        <v>0</v>
      </c>
      <c r="W290" s="63">
        <v>0</v>
      </c>
      <c r="X290" s="63">
        <v>0</v>
      </c>
      <c r="Y290" s="63">
        <v>0</v>
      </c>
      <c r="Z290" s="63">
        <v>0</v>
      </c>
      <c r="AA290" s="63">
        <v>0</v>
      </c>
      <c r="AB290" s="63">
        <v>0</v>
      </c>
      <c r="AC290" s="55"/>
      <c r="AD290" s="34"/>
      <c r="AE290" s="34"/>
      <c r="AF290" s="34"/>
    </row>
    <row r="291" spans="1:32" hidden="1" outlineLevel="3" x14ac:dyDescent="0.2">
      <c r="A291" s="34"/>
      <c r="B291" s="34"/>
      <c r="C291" s="48">
        <v>0</v>
      </c>
      <c r="D291" s="49">
        <v>0</v>
      </c>
      <c r="E291" s="49">
        <v>0</v>
      </c>
      <c r="F291" s="49">
        <v>0</v>
      </c>
      <c r="G291" s="49">
        <v>0</v>
      </c>
      <c r="H291" s="56"/>
      <c r="I291" s="63">
        <v>0</v>
      </c>
      <c r="J291" s="63">
        <v>0</v>
      </c>
      <c r="K291" s="63">
        <v>0</v>
      </c>
      <c r="L291" s="63">
        <v>0</v>
      </c>
      <c r="M291" s="63">
        <v>0</v>
      </c>
      <c r="N291" s="63">
        <v>0</v>
      </c>
      <c r="O291" s="63">
        <v>0</v>
      </c>
      <c r="P291" s="63">
        <v>0</v>
      </c>
      <c r="Q291" s="63">
        <v>0</v>
      </c>
      <c r="R291" s="63">
        <v>0</v>
      </c>
      <c r="S291" s="63">
        <v>0</v>
      </c>
      <c r="T291" s="63">
        <v>0</v>
      </c>
      <c r="U291" s="63">
        <v>0</v>
      </c>
      <c r="V291" s="63">
        <v>0</v>
      </c>
      <c r="W291" s="63">
        <v>0</v>
      </c>
      <c r="X291" s="63">
        <v>0</v>
      </c>
      <c r="Y291" s="63">
        <v>0</v>
      </c>
      <c r="Z291" s="63">
        <v>0</v>
      </c>
      <c r="AA291" s="63">
        <v>0</v>
      </c>
      <c r="AB291" s="63">
        <v>0</v>
      </c>
      <c r="AC291" s="55"/>
      <c r="AD291" s="34"/>
      <c r="AE291" s="34"/>
      <c r="AF291" s="34"/>
    </row>
    <row r="292" spans="1:32" hidden="1" outlineLevel="3" x14ac:dyDescent="0.2">
      <c r="A292" s="34"/>
      <c r="B292" s="34"/>
      <c r="C292" s="48">
        <v>0</v>
      </c>
      <c r="D292" s="49">
        <v>0</v>
      </c>
      <c r="E292" s="49">
        <v>0</v>
      </c>
      <c r="F292" s="49">
        <v>0</v>
      </c>
      <c r="G292" s="49">
        <v>0</v>
      </c>
      <c r="H292" s="56"/>
      <c r="I292" s="63">
        <v>0</v>
      </c>
      <c r="J292" s="63">
        <v>0</v>
      </c>
      <c r="K292" s="63">
        <v>0</v>
      </c>
      <c r="L292" s="63">
        <v>0</v>
      </c>
      <c r="M292" s="63">
        <v>0</v>
      </c>
      <c r="N292" s="63">
        <v>0</v>
      </c>
      <c r="O292" s="63">
        <v>0</v>
      </c>
      <c r="P292" s="63">
        <v>0</v>
      </c>
      <c r="Q292" s="63">
        <v>0</v>
      </c>
      <c r="R292" s="63">
        <v>0</v>
      </c>
      <c r="S292" s="63">
        <v>0</v>
      </c>
      <c r="T292" s="63">
        <v>0</v>
      </c>
      <c r="U292" s="63">
        <v>0</v>
      </c>
      <c r="V292" s="63">
        <v>0</v>
      </c>
      <c r="W292" s="63">
        <v>0</v>
      </c>
      <c r="X292" s="63">
        <v>0</v>
      </c>
      <c r="Y292" s="63">
        <v>0</v>
      </c>
      <c r="Z292" s="63">
        <v>0</v>
      </c>
      <c r="AA292" s="63">
        <v>0</v>
      </c>
      <c r="AB292" s="63">
        <v>0</v>
      </c>
      <c r="AC292" s="55"/>
      <c r="AD292" s="34"/>
      <c r="AE292" s="34"/>
      <c r="AF292" s="34"/>
    </row>
    <row r="293" spans="1:32" hidden="1" outlineLevel="3" x14ac:dyDescent="0.2">
      <c r="A293" s="34"/>
      <c r="B293" s="34"/>
      <c r="C293" s="48">
        <v>0</v>
      </c>
      <c r="D293" s="49">
        <v>0</v>
      </c>
      <c r="E293" s="49">
        <v>0</v>
      </c>
      <c r="F293" s="49">
        <v>0</v>
      </c>
      <c r="G293" s="49">
        <v>0</v>
      </c>
      <c r="H293" s="56"/>
      <c r="I293" s="63">
        <v>0</v>
      </c>
      <c r="J293" s="63">
        <v>0</v>
      </c>
      <c r="K293" s="63">
        <v>0</v>
      </c>
      <c r="L293" s="63">
        <v>0</v>
      </c>
      <c r="M293" s="63">
        <v>0</v>
      </c>
      <c r="N293" s="63">
        <v>0</v>
      </c>
      <c r="O293" s="63">
        <v>0</v>
      </c>
      <c r="P293" s="63">
        <v>0</v>
      </c>
      <c r="Q293" s="63">
        <v>0</v>
      </c>
      <c r="R293" s="63">
        <v>0</v>
      </c>
      <c r="S293" s="63">
        <v>0</v>
      </c>
      <c r="T293" s="63">
        <v>0</v>
      </c>
      <c r="U293" s="63">
        <v>0</v>
      </c>
      <c r="V293" s="63">
        <v>0</v>
      </c>
      <c r="W293" s="63">
        <v>0</v>
      </c>
      <c r="X293" s="63">
        <v>0</v>
      </c>
      <c r="Y293" s="63">
        <v>0</v>
      </c>
      <c r="Z293" s="63">
        <v>0</v>
      </c>
      <c r="AA293" s="63">
        <v>0</v>
      </c>
      <c r="AB293" s="63">
        <v>0</v>
      </c>
      <c r="AC293" s="55"/>
      <c r="AD293" s="34"/>
      <c r="AE293" s="34"/>
      <c r="AF293" s="34"/>
    </row>
    <row r="294" spans="1:32" hidden="1" outlineLevel="3" x14ac:dyDescent="0.2">
      <c r="A294" s="34"/>
      <c r="B294" s="34"/>
      <c r="C294" s="48">
        <v>0</v>
      </c>
      <c r="D294" s="49">
        <v>0</v>
      </c>
      <c r="E294" s="49">
        <v>0</v>
      </c>
      <c r="F294" s="49">
        <v>0</v>
      </c>
      <c r="G294" s="49">
        <v>0</v>
      </c>
      <c r="H294" s="56"/>
      <c r="I294" s="63">
        <v>0</v>
      </c>
      <c r="J294" s="63">
        <v>0</v>
      </c>
      <c r="K294" s="63">
        <v>0</v>
      </c>
      <c r="L294" s="63">
        <v>0</v>
      </c>
      <c r="M294" s="63">
        <v>0</v>
      </c>
      <c r="N294" s="63">
        <v>0</v>
      </c>
      <c r="O294" s="63">
        <v>0</v>
      </c>
      <c r="P294" s="63">
        <v>0</v>
      </c>
      <c r="Q294" s="63">
        <v>0</v>
      </c>
      <c r="R294" s="63">
        <v>0</v>
      </c>
      <c r="S294" s="63">
        <v>0</v>
      </c>
      <c r="T294" s="63">
        <v>0</v>
      </c>
      <c r="U294" s="63">
        <v>0</v>
      </c>
      <c r="V294" s="63">
        <v>0</v>
      </c>
      <c r="W294" s="63">
        <v>0</v>
      </c>
      <c r="X294" s="63">
        <v>0</v>
      </c>
      <c r="Y294" s="63">
        <v>0</v>
      </c>
      <c r="Z294" s="63">
        <v>0</v>
      </c>
      <c r="AA294" s="63">
        <v>0</v>
      </c>
      <c r="AB294" s="63">
        <v>0</v>
      </c>
      <c r="AC294" s="55"/>
      <c r="AD294" s="34"/>
      <c r="AE294" s="34"/>
      <c r="AF294" s="34"/>
    </row>
    <row r="295" spans="1:32" hidden="1" outlineLevel="3" x14ac:dyDescent="0.2">
      <c r="A295" s="34"/>
      <c r="B295" s="34"/>
      <c r="C295" s="48">
        <v>0</v>
      </c>
      <c r="D295" s="49">
        <v>0</v>
      </c>
      <c r="E295" s="49">
        <v>0</v>
      </c>
      <c r="F295" s="49">
        <v>0</v>
      </c>
      <c r="G295" s="49">
        <v>0</v>
      </c>
      <c r="H295" s="56"/>
      <c r="I295" s="63">
        <v>0</v>
      </c>
      <c r="J295" s="63">
        <v>0</v>
      </c>
      <c r="K295" s="63">
        <v>0</v>
      </c>
      <c r="L295" s="63">
        <v>0</v>
      </c>
      <c r="M295" s="63">
        <v>0</v>
      </c>
      <c r="N295" s="63">
        <v>0</v>
      </c>
      <c r="O295" s="63">
        <v>0</v>
      </c>
      <c r="P295" s="63">
        <v>0</v>
      </c>
      <c r="Q295" s="63">
        <v>0</v>
      </c>
      <c r="R295" s="63">
        <v>0</v>
      </c>
      <c r="S295" s="63">
        <v>0</v>
      </c>
      <c r="T295" s="63">
        <v>0</v>
      </c>
      <c r="U295" s="63">
        <v>0</v>
      </c>
      <c r="V295" s="63">
        <v>0</v>
      </c>
      <c r="W295" s="63">
        <v>0</v>
      </c>
      <c r="X295" s="63">
        <v>0</v>
      </c>
      <c r="Y295" s="63">
        <v>0</v>
      </c>
      <c r="Z295" s="63">
        <v>0</v>
      </c>
      <c r="AA295" s="63">
        <v>0</v>
      </c>
      <c r="AB295" s="63">
        <v>0</v>
      </c>
      <c r="AC295" s="55"/>
      <c r="AD295" s="34"/>
      <c r="AE295" s="34"/>
      <c r="AF295" s="34"/>
    </row>
    <row r="296" spans="1:32" hidden="1" outlineLevel="3" x14ac:dyDescent="0.2">
      <c r="A296" s="34"/>
      <c r="B296" s="34"/>
      <c r="C296" s="48">
        <v>0</v>
      </c>
      <c r="D296" s="49">
        <v>0</v>
      </c>
      <c r="E296" s="49">
        <v>0</v>
      </c>
      <c r="F296" s="49">
        <v>0</v>
      </c>
      <c r="G296" s="49">
        <v>0</v>
      </c>
      <c r="H296" s="56"/>
      <c r="I296" s="63">
        <v>0</v>
      </c>
      <c r="J296" s="63">
        <v>0</v>
      </c>
      <c r="K296" s="63">
        <v>0</v>
      </c>
      <c r="L296" s="63">
        <v>0</v>
      </c>
      <c r="M296" s="63">
        <v>0</v>
      </c>
      <c r="N296" s="63">
        <v>0</v>
      </c>
      <c r="O296" s="63">
        <v>0</v>
      </c>
      <c r="P296" s="63">
        <v>0</v>
      </c>
      <c r="Q296" s="63">
        <v>0</v>
      </c>
      <c r="R296" s="63">
        <v>0</v>
      </c>
      <c r="S296" s="63">
        <v>0</v>
      </c>
      <c r="T296" s="63">
        <v>0</v>
      </c>
      <c r="U296" s="63">
        <v>0</v>
      </c>
      <c r="V296" s="63">
        <v>0</v>
      </c>
      <c r="W296" s="63">
        <v>0</v>
      </c>
      <c r="X296" s="63">
        <v>0</v>
      </c>
      <c r="Y296" s="63">
        <v>0</v>
      </c>
      <c r="Z296" s="63">
        <v>0</v>
      </c>
      <c r="AA296" s="63">
        <v>0</v>
      </c>
      <c r="AB296" s="63">
        <v>0</v>
      </c>
      <c r="AC296" s="55"/>
      <c r="AD296" s="34"/>
      <c r="AE296" s="34"/>
      <c r="AF296" s="34"/>
    </row>
    <row r="297" spans="1:32" hidden="1" outlineLevel="3" x14ac:dyDescent="0.2">
      <c r="A297" s="34"/>
      <c r="B297" s="34"/>
      <c r="C297" s="48">
        <v>0</v>
      </c>
      <c r="D297" s="49">
        <v>0</v>
      </c>
      <c r="E297" s="49">
        <v>0</v>
      </c>
      <c r="F297" s="49">
        <v>0</v>
      </c>
      <c r="G297" s="49">
        <v>0</v>
      </c>
      <c r="H297" s="56"/>
      <c r="I297" s="63">
        <v>0</v>
      </c>
      <c r="J297" s="63">
        <v>0</v>
      </c>
      <c r="K297" s="63">
        <v>0</v>
      </c>
      <c r="L297" s="63">
        <v>0</v>
      </c>
      <c r="M297" s="63">
        <v>0</v>
      </c>
      <c r="N297" s="63">
        <v>0</v>
      </c>
      <c r="O297" s="63">
        <v>0</v>
      </c>
      <c r="P297" s="63">
        <v>0</v>
      </c>
      <c r="Q297" s="63">
        <v>0</v>
      </c>
      <c r="R297" s="63">
        <v>0</v>
      </c>
      <c r="S297" s="63">
        <v>0</v>
      </c>
      <c r="T297" s="63">
        <v>0</v>
      </c>
      <c r="U297" s="63">
        <v>0</v>
      </c>
      <c r="V297" s="63">
        <v>0</v>
      </c>
      <c r="W297" s="63">
        <v>0</v>
      </c>
      <c r="X297" s="63">
        <v>0</v>
      </c>
      <c r="Y297" s="63">
        <v>0</v>
      </c>
      <c r="Z297" s="63">
        <v>0</v>
      </c>
      <c r="AA297" s="63">
        <v>0</v>
      </c>
      <c r="AB297" s="63">
        <v>0</v>
      </c>
      <c r="AC297" s="55"/>
      <c r="AD297" s="34"/>
      <c r="AE297" s="34"/>
      <c r="AF297" s="34"/>
    </row>
    <row r="298" spans="1:32" hidden="1" outlineLevel="3" x14ac:dyDescent="0.2">
      <c r="A298" s="34"/>
      <c r="B298" s="34"/>
      <c r="C298" s="48">
        <v>0</v>
      </c>
      <c r="D298" s="49">
        <v>0</v>
      </c>
      <c r="E298" s="49">
        <v>0</v>
      </c>
      <c r="F298" s="49">
        <v>0</v>
      </c>
      <c r="G298" s="49">
        <v>0</v>
      </c>
      <c r="H298" s="56"/>
      <c r="I298" s="63">
        <v>0</v>
      </c>
      <c r="J298" s="63">
        <v>0</v>
      </c>
      <c r="K298" s="63">
        <v>0</v>
      </c>
      <c r="L298" s="63">
        <v>0</v>
      </c>
      <c r="M298" s="63">
        <v>0</v>
      </c>
      <c r="N298" s="63">
        <v>0</v>
      </c>
      <c r="O298" s="63">
        <v>0</v>
      </c>
      <c r="P298" s="63">
        <v>0</v>
      </c>
      <c r="Q298" s="63">
        <v>0</v>
      </c>
      <c r="R298" s="63">
        <v>0</v>
      </c>
      <c r="S298" s="63">
        <v>0</v>
      </c>
      <c r="T298" s="63">
        <v>0</v>
      </c>
      <c r="U298" s="63">
        <v>0</v>
      </c>
      <c r="V298" s="63">
        <v>0</v>
      </c>
      <c r="W298" s="63">
        <v>0</v>
      </c>
      <c r="X298" s="63">
        <v>0</v>
      </c>
      <c r="Y298" s="63">
        <v>0</v>
      </c>
      <c r="Z298" s="63">
        <v>0</v>
      </c>
      <c r="AA298" s="63">
        <v>0</v>
      </c>
      <c r="AB298" s="63">
        <v>0</v>
      </c>
      <c r="AC298" s="55"/>
      <c r="AD298" s="34"/>
      <c r="AE298" s="34"/>
      <c r="AF298" s="34"/>
    </row>
    <row r="299" spans="1:32" hidden="1" outlineLevel="3" x14ac:dyDescent="0.2">
      <c r="A299" s="34"/>
      <c r="B299" s="34"/>
      <c r="C299" s="48">
        <v>0</v>
      </c>
      <c r="D299" s="49">
        <v>0</v>
      </c>
      <c r="E299" s="49">
        <v>0</v>
      </c>
      <c r="F299" s="49">
        <v>0</v>
      </c>
      <c r="G299" s="49">
        <v>0</v>
      </c>
      <c r="H299" s="56"/>
      <c r="I299" s="63">
        <v>0</v>
      </c>
      <c r="J299" s="63">
        <v>0</v>
      </c>
      <c r="K299" s="63">
        <v>0</v>
      </c>
      <c r="L299" s="63">
        <v>0</v>
      </c>
      <c r="M299" s="63">
        <v>0</v>
      </c>
      <c r="N299" s="63">
        <v>0</v>
      </c>
      <c r="O299" s="63">
        <v>0</v>
      </c>
      <c r="P299" s="63">
        <v>0</v>
      </c>
      <c r="Q299" s="63">
        <v>0</v>
      </c>
      <c r="R299" s="63">
        <v>0</v>
      </c>
      <c r="S299" s="63">
        <v>0</v>
      </c>
      <c r="T299" s="63">
        <v>0</v>
      </c>
      <c r="U299" s="63">
        <v>0</v>
      </c>
      <c r="V299" s="63">
        <v>0</v>
      </c>
      <c r="W299" s="63">
        <v>0</v>
      </c>
      <c r="X299" s="63">
        <v>0</v>
      </c>
      <c r="Y299" s="63">
        <v>0</v>
      </c>
      <c r="Z299" s="63">
        <v>0</v>
      </c>
      <c r="AA299" s="63">
        <v>0</v>
      </c>
      <c r="AB299" s="63">
        <v>0</v>
      </c>
      <c r="AC299" s="55"/>
      <c r="AD299" s="34"/>
      <c r="AE299" s="34"/>
      <c r="AF299" s="34"/>
    </row>
    <row r="300" spans="1:32" hidden="1" outlineLevel="3" x14ac:dyDescent="0.2">
      <c r="A300" s="34"/>
      <c r="B300" s="34"/>
      <c r="C300" s="48">
        <v>0</v>
      </c>
      <c r="D300" s="49">
        <v>0</v>
      </c>
      <c r="E300" s="49">
        <v>0</v>
      </c>
      <c r="F300" s="49">
        <v>0</v>
      </c>
      <c r="G300" s="49">
        <v>0</v>
      </c>
      <c r="H300" s="56"/>
      <c r="I300" s="63">
        <v>0</v>
      </c>
      <c r="J300" s="63">
        <v>0</v>
      </c>
      <c r="K300" s="63">
        <v>0</v>
      </c>
      <c r="L300" s="63">
        <v>0</v>
      </c>
      <c r="M300" s="63">
        <v>0</v>
      </c>
      <c r="N300" s="63">
        <v>0</v>
      </c>
      <c r="O300" s="63">
        <v>0</v>
      </c>
      <c r="P300" s="63">
        <v>0</v>
      </c>
      <c r="Q300" s="63">
        <v>0</v>
      </c>
      <c r="R300" s="63">
        <v>0</v>
      </c>
      <c r="S300" s="63">
        <v>0</v>
      </c>
      <c r="T300" s="63">
        <v>0</v>
      </c>
      <c r="U300" s="63">
        <v>0</v>
      </c>
      <c r="V300" s="63">
        <v>0</v>
      </c>
      <c r="W300" s="63">
        <v>0</v>
      </c>
      <c r="X300" s="63">
        <v>0</v>
      </c>
      <c r="Y300" s="63">
        <v>0</v>
      </c>
      <c r="Z300" s="63">
        <v>0</v>
      </c>
      <c r="AA300" s="63">
        <v>0</v>
      </c>
      <c r="AB300" s="63">
        <v>0</v>
      </c>
      <c r="AC300" s="55"/>
      <c r="AD300" s="34"/>
      <c r="AE300" s="34"/>
      <c r="AF300" s="34"/>
    </row>
    <row r="301" spans="1:32" hidden="1" outlineLevel="3" x14ac:dyDescent="0.2">
      <c r="A301" s="34"/>
      <c r="B301" s="34"/>
      <c r="C301" s="48">
        <v>0</v>
      </c>
      <c r="D301" s="49">
        <v>0</v>
      </c>
      <c r="E301" s="49">
        <v>0</v>
      </c>
      <c r="F301" s="49">
        <v>0</v>
      </c>
      <c r="G301" s="49">
        <v>0</v>
      </c>
      <c r="H301" s="56"/>
      <c r="I301" s="63">
        <v>0</v>
      </c>
      <c r="J301" s="63">
        <v>0</v>
      </c>
      <c r="K301" s="63">
        <v>0</v>
      </c>
      <c r="L301" s="63">
        <v>0</v>
      </c>
      <c r="M301" s="63">
        <v>0</v>
      </c>
      <c r="N301" s="63">
        <v>0</v>
      </c>
      <c r="O301" s="63">
        <v>0</v>
      </c>
      <c r="P301" s="63">
        <v>0</v>
      </c>
      <c r="Q301" s="63">
        <v>0</v>
      </c>
      <c r="R301" s="63">
        <v>0</v>
      </c>
      <c r="S301" s="63">
        <v>0</v>
      </c>
      <c r="T301" s="63">
        <v>0</v>
      </c>
      <c r="U301" s="63">
        <v>0</v>
      </c>
      <c r="V301" s="63">
        <v>0</v>
      </c>
      <c r="W301" s="63">
        <v>0</v>
      </c>
      <c r="X301" s="63">
        <v>0</v>
      </c>
      <c r="Y301" s="63">
        <v>0</v>
      </c>
      <c r="Z301" s="63">
        <v>0</v>
      </c>
      <c r="AA301" s="63">
        <v>0</v>
      </c>
      <c r="AB301" s="63">
        <v>0</v>
      </c>
      <c r="AC301" s="55"/>
      <c r="AD301" s="34"/>
      <c r="AE301" s="34"/>
      <c r="AF301" s="34"/>
    </row>
    <row r="302" spans="1:32" hidden="1" outlineLevel="3" x14ac:dyDescent="0.2">
      <c r="A302" s="34"/>
      <c r="B302" s="34"/>
      <c r="C302" s="48">
        <v>0</v>
      </c>
      <c r="D302" s="49">
        <v>0</v>
      </c>
      <c r="E302" s="49">
        <v>0</v>
      </c>
      <c r="F302" s="49">
        <v>0</v>
      </c>
      <c r="G302" s="49">
        <v>0</v>
      </c>
      <c r="H302" s="56"/>
      <c r="I302" s="63">
        <v>0</v>
      </c>
      <c r="J302" s="63">
        <v>0</v>
      </c>
      <c r="K302" s="63">
        <v>0</v>
      </c>
      <c r="L302" s="63">
        <v>0</v>
      </c>
      <c r="M302" s="63">
        <v>0</v>
      </c>
      <c r="N302" s="63">
        <v>0</v>
      </c>
      <c r="O302" s="63">
        <v>0</v>
      </c>
      <c r="P302" s="63">
        <v>0</v>
      </c>
      <c r="Q302" s="63">
        <v>0</v>
      </c>
      <c r="R302" s="63">
        <v>0</v>
      </c>
      <c r="S302" s="63">
        <v>0</v>
      </c>
      <c r="T302" s="63">
        <v>0</v>
      </c>
      <c r="U302" s="63">
        <v>0</v>
      </c>
      <c r="V302" s="63">
        <v>0</v>
      </c>
      <c r="W302" s="63">
        <v>0</v>
      </c>
      <c r="X302" s="63">
        <v>0</v>
      </c>
      <c r="Y302" s="63">
        <v>0</v>
      </c>
      <c r="Z302" s="63">
        <v>0</v>
      </c>
      <c r="AA302" s="63">
        <v>0</v>
      </c>
      <c r="AB302" s="63">
        <v>0</v>
      </c>
      <c r="AC302" s="55"/>
      <c r="AD302" s="34"/>
      <c r="AE302" s="34"/>
      <c r="AF302" s="34"/>
    </row>
    <row r="303" spans="1:32" hidden="1" outlineLevel="3" x14ac:dyDescent="0.2">
      <c r="A303" s="34"/>
      <c r="B303" s="34"/>
      <c r="C303" s="48">
        <v>0</v>
      </c>
      <c r="D303" s="49">
        <v>0</v>
      </c>
      <c r="E303" s="49">
        <v>0</v>
      </c>
      <c r="F303" s="49">
        <v>0</v>
      </c>
      <c r="G303" s="49">
        <v>0</v>
      </c>
      <c r="H303" s="56"/>
      <c r="I303" s="63">
        <v>0</v>
      </c>
      <c r="J303" s="63">
        <v>0</v>
      </c>
      <c r="K303" s="63">
        <v>0</v>
      </c>
      <c r="L303" s="63">
        <v>0</v>
      </c>
      <c r="M303" s="63">
        <v>0</v>
      </c>
      <c r="N303" s="63">
        <v>0</v>
      </c>
      <c r="O303" s="63">
        <v>0</v>
      </c>
      <c r="P303" s="63">
        <v>0</v>
      </c>
      <c r="Q303" s="63">
        <v>0</v>
      </c>
      <c r="R303" s="63">
        <v>0</v>
      </c>
      <c r="S303" s="63">
        <v>0</v>
      </c>
      <c r="T303" s="63">
        <v>0</v>
      </c>
      <c r="U303" s="63">
        <v>0</v>
      </c>
      <c r="V303" s="63">
        <v>0</v>
      </c>
      <c r="W303" s="63">
        <v>0</v>
      </c>
      <c r="X303" s="63">
        <v>0</v>
      </c>
      <c r="Y303" s="63">
        <v>0</v>
      </c>
      <c r="Z303" s="63">
        <v>0</v>
      </c>
      <c r="AA303" s="63">
        <v>0</v>
      </c>
      <c r="AB303" s="63">
        <v>0</v>
      </c>
      <c r="AC303" s="55"/>
      <c r="AD303" s="34"/>
      <c r="AE303" s="34"/>
      <c r="AF303" s="34"/>
    </row>
    <row r="304" spans="1:32" hidden="1" outlineLevel="3" x14ac:dyDescent="0.2">
      <c r="A304" s="34"/>
      <c r="B304" s="34"/>
      <c r="C304" s="48">
        <v>0</v>
      </c>
      <c r="D304" s="49">
        <v>0</v>
      </c>
      <c r="E304" s="49">
        <v>0</v>
      </c>
      <c r="F304" s="49">
        <v>0</v>
      </c>
      <c r="G304" s="49">
        <v>0</v>
      </c>
      <c r="H304" s="56"/>
      <c r="I304" s="63">
        <v>0</v>
      </c>
      <c r="J304" s="63">
        <v>0</v>
      </c>
      <c r="K304" s="63">
        <v>0</v>
      </c>
      <c r="L304" s="63">
        <v>0</v>
      </c>
      <c r="M304" s="63">
        <v>0</v>
      </c>
      <c r="N304" s="63">
        <v>0</v>
      </c>
      <c r="O304" s="63">
        <v>0</v>
      </c>
      <c r="P304" s="63">
        <v>0</v>
      </c>
      <c r="Q304" s="63">
        <v>0</v>
      </c>
      <c r="R304" s="63">
        <v>0</v>
      </c>
      <c r="S304" s="63">
        <v>0</v>
      </c>
      <c r="T304" s="63">
        <v>0</v>
      </c>
      <c r="U304" s="63">
        <v>0</v>
      </c>
      <c r="V304" s="63">
        <v>0</v>
      </c>
      <c r="W304" s="63">
        <v>0</v>
      </c>
      <c r="X304" s="63">
        <v>0</v>
      </c>
      <c r="Y304" s="63">
        <v>0</v>
      </c>
      <c r="Z304" s="63">
        <v>0</v>
      </c>
      <c r="AA304" s="63">
        <v>0</v>
      </c>
      <c r="AB304" s="63">
        <v>0</v>
      </c>
      <c r="AC304" s="55"/>
      <c r="AD304" s="34"/>
      <c r="AE304" s="34"/>
      <c r="AF304" s="34"/>
    </row>
    <row r="305" spans="1:32" hidden="1" outlineLevel="3" x14ac:dyDescent="0.2">
      <c r="A305" s="34"/>
      <c r="B305" s="34"/>
      <c r="C305" s="48">
        <v>0</v>
      </c>
      <c r="D305" s="49">
        <v>0</v>
      </c>
      <c r="E305" s="49">
        <v>0</v>
      </c>
      <c r="F305" s="49">
        <v>0</v>
      </c>
      <c r="G305" s="49">
        <v>0</v>
      </c>
      <c r="H305" s="56"/>
      <c r="I305" s="63">
        <v>0</v>
      </c>
      <c r="J305" s="63">
        <v>0</v>
      </c>
      <c r="K305" s="63">
        <v>0</v>
      </c>
      <c r="L305" s="63">
        <v>0</v>
      </c>
      <c r="M305" s="63">
        <v>0</v>
      </c>
      <c r="N305" s="63">
        <v>0</v>
      </c>
      <c r="O305" s="63">
        <v>0</v>
      </c>
      <c r="P305" s="63">
        <v>0</v>
      </c>
      <c r="Q305" s="63">
        <v>0</v>
      </c>
      <c r="R305" s="63">
        <v>0</v>
      </c>
      <c r="S305" s="63">
        <v>0</v>
      </c>
      <c r="T305" s="63">
        <v>0</v>
      </c>
      <c r="U305" s="63">
        <v>0</v>
      </c>
      <c r="V305" s="63">
        <v>0</v>
      </c>
      <c r="W305" s="63">
        <v>0</v>
      </c>
      <c r="X305" s="63">
        <v>0</v>
      </c>
      <c r="Y305" s="63">
        <v>0</v>
      </c>
      <c r="Z305" s="63">
        <v>0</v>
      </c>
      <c r="AA305" s="63">
        <v>0</v>
      </c>
      <c r="AB305" s="63">
        <v>0</v>
      </c>
      <c r="AC305" s="55"/>
      <c r="AD305" s="34"/>
      <c r="AE305" s="34"/>
      <c r="AF305" s="34"/>
    </row>
    <row r="306" spans="1:32" hidden="1" outlineLevel="3" x14ac:dyDescent="0.2">
      <c r="A306" s="34"/>
      <c r="B306" s="34"/>
      <c r="C306" s="48">
        <v>0</v>
      </c>
      <c r="D306" s="49">
        <v>0</v>
      </c>
      <c r="E306" s="49">
        <v>0</v>
      </c>
      <c r="F306" s="49">
        <v>0</v>
      </c>
      <c r="G306" s="49">
        <v>0</v>
      </c>
      <c r="H306" s="56"/>
      <c r="I306" s="63">
        <v>0</v>
      </c>
      <c r="J306" s="63">
        <v>0</v>
      </c>
      <c r="K306" s="63">
        <v>0</v>
      </c>
      <c r="L306" s="63">
        <v>0</v>
      </c>
      <c r="M306" s="63">
        <v>0</v>
      </c>
      <c r="N306" s="63">
        <v>0</v>
      </c>
      <c r="O306" s="63">
        <v>0</v>
      </c>
      <c r="P306" s="63">
        <v>0</v>
      </c>
      <c r="Q306" s="63">
        <v>0</v>
      </c>
      <c r="R306" s="63">
        <v>0</v>
      </c>
      <c r="S306" s="63">
        <v>0</v>
      </c>
      <c r="T306" s="63">
        <v>0</v>
      </c>
      <c r="U306" s="63">
        <v>0</v>
      </c>
      <c r="V306" s="63">
        <v>0</v>
      </c>
      <c r="W306" s="63">
        <v>0</v>
      </c>
      <c r="X306" s="63">
        <v>0</v>
      </c>
      <c r="Y306" s="63">
        <v>0</v>
      </c>
      <c r="Z306" s="63">
        <v>0</v>
      </c>
      <c r="AA306" s="63">
        <v>0</v>
      </c>
      <c r="AB306" s="63">
        <v>0</v>
      </c>
      <c r="AC306" s="55"/>
      <c r="AD306" s="34"/>
      <c r="AE306" s="34"/>
      <c r="AF306" s="34"/>
    </row>
    <row r="307" spans="1:32" hidden="1" outlineLevel="3" x14ac:dyDescent="0.2">
      <c r="A307" s="34"/>
      <c r="B307" s="34"/>
      <c r="C307" s="48">
        <v>0</v>
      </c>
      <c r="D307" s="49">
        <v>0</v>
      </c>
      <c r="E307" s="49">
        <v>0</v>
      </c>
      <c r="F307" s="49">
        <v>0</v>
      </c>
      <c r="G307" s="49">
        <v>0</v>
      </c>
      <c r="H307" s="56"/>
      <c r="I307" s="63">
        <v>0</v>
      </c>
      <c r="J307" s="63">
        <v>0</v>
      </c>
      <c r="K307" s="63">
        <v>0</v>
      </c>
      <c r="L307" s="63">
        <v>0</v>
      </c>
      <c r="M307" s="63">
        <v>0</v>
      </c>
      <c r="N307" s="63">
        <v>0</v>
      </c>
      <c r="O307" s="63">
        <v>0</v>
      </c>
      <c r="P307" s="63">
        <v>0</v>
      </c>
      <c r="Q307" s="63">
        <v>0</v>
      </c>
      <c r="R307" s="63">
        <v>0</v>
      </c>
      <c r="S307" s="63">
        <v>0</v>
      </c>
      <c r="T307" s="63">
        <v>0</v>
      </c>
      <c r="U307" s="63">
        <v>0</v>
      </c>
      <c r="V307" s="63">
        <v>0</v>
      </c>
      <c r="W307" s="63">
        <v>0</v>
      </c>
      <c r="X307" s="63">
        <v>0</v>
      </c>
      <c r="Y307" s="63">
        <v>0</v>
      </c>
      <c r="Z307" s="63">
        <v>0</v>
      </c>
      <c r="AA307" s="63">
        <v>0</v>
      </c>
      <c r="AB307" s="63">
        <v>0</v>
      </c>
      <c r="AC307" s="55"/>
      <c r="AD307" s="34"/>
      <c r="AE307" s="34"/>
      <c r="AF307" s="34"/>
    </row>
    <row r="308" spans="1:32" hidden="1" outlineLevel="3" x14ac:dyDescent="0.2">
      <c r="A308" s="34"/>
      <c r="B308" s="34"/>
      <c r="C308" s="48">
        <v>0</v>
      </c>
      <c r="D308" s="49">
        <v>0</v>
      </c>
      <c r="E308" s="49">
        <v>0</v>
      </c>
      <c r="F308" s="49">
        <v>0</v>
      </c>
      <c r="G308" s="49">
        <v>0</v>
      </c>
      <c r="H308" s="56"/>
      <c r="I308" s="63">
        <v>0</v>
      </c>
      <c r="J308" s="63">
        <v>0</v>
      </c>
      <c r="K308" s="63">
        <v>0</v>
      </c>
      <c r="L308" s="63">
        <v>0</v>
      </c>
      <c r="M308" s="63">
        <v>0</v>
      </c>
      <c r="N308" s="63">
        <v>0</v>
      </c>
      <c r="O308" s="63">
        <v>0</v>
      </c>
      <c r="P308" s="63">
        <v>0</v>
      </c>
      <c r="Q308" s="63">
        <v>0</v>
      </c>
      <c r="R308" s="63">
        <v>0</v>
      </c>
      <c r="S308" s="63">
        <v>0</v>
      </c>
      <c r="T308" s="63">
        <v>0</v>
      </c>
      <c r="U308" s="63">
        <v>0</v>
      </c>
      <c r="V308" s="63">
        <v>0</v>
      </c>
      <c r="W308" s="63">
        <v>0</v>
      </c>
      <c r="X308" s="63">
        <v>0</v>
      </c>
      <c r="Y308" s="63">
        <v>0</v>
      </c>
      <c r="Z308" s="63">
        <v>0</v>
      </c>
      <c r="AA308" s="63">
        <v>0</v>
      </c>
      <c r="AB308" s="63">
        <v>0</v>
      </c>
      <c r="AC308" s="55"/>
      <c r="AD308" s="34"/>
      <c r="AE308" s="34"/>
      <c r="AF308" s="34"/>
    </row>
    <row r="309" spans="1:32" hidden="1" outlineLevel="3" x14ac:dyDescent="0.2">
      <c r="A309" s="34"/>
      <c r="B309" s="34"/>
      <c r="C309" s="48">
        <v>0</v>
      </c>
      <c r="D309" s="49">
        <v>0</v>
      </c>
      <c r="E309" s="49">
        <v>0</v>
      </c>
      <c r="F309" s="49">
        <v>0</v>
      </c>
      <c r="G309" s="49">
        <v>0</v>
      </c>
      <c r="H309" s="56"/>
      <c r="I309" s="63">
        <v>0</v>
      </c>
      <c r="J309" s="63">
        <v>0</v>
      </c>
      <c r="K309" s="63">
        <v>0</v>
      </c>
      <c r="L309" s="63">
        <v>0</v>
      </c>
      <c r="M309" s="63">
        <v>0</v>
      </c>
      <c r="N309" s="63">
        <v>0</v>
      </c>
      <c r="O309" s="63">
        <v>0</v>
      </c>
      <c r="P309" s="63">
        <v>0</v>
      </c>
      <c r="Q309" s="63">
        <v>0</v>
      </c>
      <c r="R309" s="63">
        <v>0</v>
      </c>
      <c r="S309" s="63">
        <v>0</v>
      </c>
      <c r="T309" s="63">
        <v>0</v>
      </c>
      <c r="U309" s="63">
        <v>0</v>
      </c>
      <c r="V309" s="63">
        <v>0</v>
      </c>
      <c r="W309" s="63">
        <v>0</v>
      </c>
      <c r="X309" s="63">
        <v>0</v>
      </c>
      <c r="Y309" s="63">
        <v>0</v>
      </c>
      <c r="Z309" s="63">
        <v>0</v>
      </c>
      <c r="AA309" s="63">
        <v>0</v>
      </c>
      <c r="AB309" s="63">
        <v>0</v>
      </c>
      <c r="AC309" s="55"/>
      <c r="AD309" s="34"/>
      <c r="AE309" s="34"/>
      <c r="AF309" s="34"/>
    </row>
    <row r="310" spans="1:32" hidden="1" outlineLevel="3" x14ac:dyDescent="0.2">
      <c r="A310" s="34"/>
      <c r="B310" s="34"/>
      <c r="C310" s="48">
        <v>0</v>
      </c>
      <c r="D310" s="49">
        <v>0</v>
      </c>
      <c r="E310" s="49">
        <v>0</v>
      </c>
      <c r="F310" s="49">
        <v>0</v>
      </c>
      <c r="G310" s="49">
        <v>0</v>
      </c>
      <c r="H310" s="56"/>
      <c r="I310" s="63">
        <v>0</v>
      </c>
      <c r="J310" s="63">
        <v>0</v>
      </c>
      <c r="K310" s="63">
        <v>0</v>
      </c>
      <c r="L310" s="63">
        <v>0</v>
      </c>
      <c r="M310" s="63">
        <v>0</v>
      </c>
      <c r="N310" s="63">
        <v>0</v>
      </c>
      <c r="O310" s="63">
        <v>0</v>
      </c>
      <c r="P310" s="63">
        <v>0</v>
      </c>
      <c r="Q310" s="63">
        <v>0</v>
      </c>
      <c r="R310" s="63">
        <v>0</v>
      </c>
      <c r="S310" s="63">
        <v>0</v>
      </c>
      <c r="T310" s="63">
        <v>0</v>
      </c>
      <c r="U310" s="63">
        <v>0</v>
      </c>
      <c r="V310" s="63">
        <v>0</v>
      </c>
      <c r="W310" s="63">
        <v>0</v>
      </c>
      <c r="X310" s="63">
        <v>0</v>
      </c>
      <c r="Y310" s="63">
        <v>0</v>
      </c>
      <c r="Z310" s="63">
        <v>0</v>
      </c>
      <c r="AA310" s="63">
        <v>0</v>
      </c>
      <c r="AB310" s="63">
        <v>0</v>
      </c>
      <c r="AC310" s="55"/>
      <c r="AD310" s="34"/>
      <c r="AE310" s="34"/>
      <c r="AF310" s="34"/>
    </row>
    <row r="311" spans="1:32" hidden="1" outlineLevel="3" x14ac:dyDescent="0.2">
      <c r="A311" s="34"/>
      <c r="B311" s="34"/>
      <c r="C311" s="48">
        <v>0</v>
      </c>
      <c r="D311" s="49">
        <v>0</v>
      </c>
      <c r="E311" s="49">
        <v>0</v>
      </c>
      <c r="F311" s="49">
        <v>0</v>
      </c>
      <c r="G311" s="49">
        <v>0</v>
      </c>
      <c r="H311" s="56"/>
      <c r="I311" s="63">
        <v>0</v>
      </c>
      <c r="J311" s="63">
        <v>0</v>
      </c>
      <c r="K311" s="63">
        <v>0</v>
      </c>
      <c r="L311" s="63">
        <v>0</v>
      </c>
      <c r="M311" s="63">
        <v>0</v>
      </c>
      <c r="N311" s="63">
        <v>0</v>
      </c>
      <c r="O311" s="63">
        <v>0</v>
      </c>
      <c r="P311" s="63">
        <v>0</v>
      </c>
      <c r="Q311" s="63">
        <v>0</v>
      </c>
      <c r="R311" s="63">
        <v>0</v>
      </c>
      <c r="S311" s="63">
        <v>0</v>
      </c>
      <c r="T311" s="63">
        <v>0</v>
      </c>
      <c r="U311" s="63">
        <v>0</v>
      </c>
      <c r="V311" s="63">
        <v>0</v>
      </c>
      <c r="W311" s="63">
        <v>0</v>
      </c>
      <c r="X311" s="63">
        <v>0</v>
      </c>
      <c r="Y311" s="63">
        <v>0</v>
      </c>
      <c r="Z311" s="63">
        <v>0</v>
      </c>
      <c r="AA311" s="63">
        <v>0</v>
      </c>
      <c r="AB311" s="63">
        <v>0</v>
      </c>
      <c r="AC311" s="55"/>
      <c r="AD311" s="34"/>
      <c r="AE311" s="34"/>
      <c r="AF311" s="34"/>
    </row>
    <row r="312" spans="1:32" hidden="1" outlineLevel="3" x14ac:dyDescent="0.2">
      <c r="A312" s="34"/>
      <c r="B312" s="34"/>
      <c r="C312" s="48">
        <v>0</v>
      </c>
      <c r="D312" s="49">
        <v>0</v>
      </c>
      <c r="E312" s="49">
        <v>0</v>
      </c>
      <c r="F312" s="49">
        <v>0</v>
      </c>
      <c r="G312" s="49">
        <v>0</v>
      </c>
      <c r="H312" s="56"/>
      <c r="I312" s="63">
        <v>0</v>
      </c>
      <c r="J312" s="63">
        <v>0</v>
      </c>
      <c r="K312" s="63">
        <v>0</v>
      </c>
      <c r="L312" s="63">
        <v>0</v>
      </c>
      <c r="M312" s="63">
        <v>0</v>
      </c>
      <c r="N312" s="63">
        <v>0</v>
      </c>
      <c r="O312" s="63">
        <v>0</v>
      </c>
      <c r="P312" s="63">
        <v>0</v>
      </c>
      <c r="Q312" s="63">
        <v>0</v>
      </c>
      <c r="R312" s="63">
        <v>0</v>
      </c>
      <c r="S312" s="63">
        <v>0</v>
      </c>
      <c r="T312" s="63">
        <v>0</v>
      </c>
      <c r="U312" s="63">
        <v>0</v>
      </c>
      <c r="V312" s="63">
        <v>0</v>
      </c>
      <c r="W312" s="63">
        <v>0</v>
      </c>
      <c r="X312" s="63">
        <v>0</v>
      </c>
      <c r="Y312" s="63">
        <v>0</v>
      </c>
      <c r="Z312" s="63">
        <v>0</v>
      </c>
      <c r="AA312" s="63">
        <v>0</v>
      </c>
      <c r="AB312" s="63">
        <v>0</v>
      </c>
      <c r="AC312" s="55"/>
      <c r="AD312" s="34"/>
      <c r="AE312" s="34"/>
      <c r="AF312" s="34"/>
    </row>
    <row r="313" spans="1:32" hidden="1" outlineLevel="3" x14ac:dyDescent="0.2">
      <c r="A313" s="34"/>
      <c r="B313" s="34"/>
      <c r="C313" s="48">
        <v>0</v>
      </c>
      <c r="D313" s="49">
        <v>0</v>
      </c>
      <c r="E313" s="49">
        <v>0</v>
      </c>
      <c r="F313" s="49">
        <v>0</v>
      </c>
      <c r="G313" s="49">
        <v>0</v>
      </c>
      <c r="H313" s="56"/>
      <c r="I313" s="63">
        <v>0</v>
      </c>
      <c r="J313" s="63">
        <v>0</v>
      </c>
      <c r="K313" s="63">
        <v>0</v>
      </c>
      <c r="L313" s="63">
        <v>0</v>
      </c>
      <c r="M313" s="63">
        <v>0</v>
      </c>
      <c r="N313" s="63">
        <v>0</v>
      </c>
      <c r="O313" s="63">
        <v>0</v>
      </c>
      <c r="P313" s="63">
        <v>0</v>
      </c>
      <c r="Q313" s="63">
        <v>0</v>
      </c>
      <c r="R313" s="63">
        <v>0</v>
      </c>
      <c r="S313" s="63">
        <v>0</v>
      </c>
      <c r="T313" s="63">
        <v>0</v>
      </c>
      <c r="U313" s="63">
        <v>0</v>
      </c>
      <c r="V313" s="63">
        <v>0</v>
      </c>
      <c r="W313" s="63">
        <v>0</v>
      </c>
      <c r="X313" s="63">
        <v>0</v>
      </c>
      <c r="Y313" s="63">
        <v>0</v>
      </c>
      <c r="Z313" s="63">
        <v>0</v>
      </c>
      <c r="AA313" s="63">
        <v>0</v>
      </c>
      <c r="AB313" s="63">
        <v>0</v>
      </c>
      <c r="AC313" s="55"/>
      <c r="AD313" s="34"/>
      <c r="AE313" s="34"/>
      <c r="AF313" s="34"/>
    </row>
    <row r="314" spans="1:32" hidden="1" outlineLevel="3" x14ac:dyDescent="0.2">
      <c r="A314" s="34"/>
      <c r="B314" s="34"/>
      <c r="C314" s="48">
        <v>0</v>
      </c>
      <c r="D314" s="49">
        <v>0</v>
      </c>
      <c r="E314" s="49">
        <v>0</v>
      </c>
      <c r="F314" s="49">
        <v>0</v>
      </c>
      <c r="G314" s="49">
        <v>0</v>
      </c>
      <c r="H314" s="56"/>
      <c r="I314" s="63">
        <v>0</v>
      </c>
      <c r="J314" s="63">
        <v>0</v>
      </c>
      <c r="K314" s="63">
        <v>0</v>
      </c>
      <c r="L314" s="63">
        <v>0</v>
      </c>
      <c r="M314" s="63">
        <v>0</v>
      </c>
      <c r="N314" s="63">
        <v>0</v>
      </c>
      <c r="O314" s="63">
        <v>0</v>
      </c>
      <c r="P314" s="63">
        <v>0</v>
      </c>
      <c r="Q314" s="63">
        <v>0</v>
      </c>
      <c r="R314" s="63">
        <v>0</v>
      </c>
      <c r="S314" s="63">
        <v>0</v>
      </c>
      <c r="T314" s="63">
        <v>0</v>
      </c>
      <c r="U314" s="63">
        <v>0</v>
      </c>
      <c r="V314" s="63">
        <v>0</v>
      </c>
      <c r="W314" s="63">
        <v>0</v>
      </c>
      <c r="X314" s="63">
        <v>0</v>
      </c>
      <c r="Y314" s="63">
        <v>0</v>
      </c>
      <c r="Z314" s="63">
        <v>0</v>
      </c>
      <c r="AA314" s="63">
        <v>0</v>
      </c>
      <c r="AB314" s="63">
        <v>0</v>
      </c>
      <c r="AC314" s="55"/>
      <c r="AD314" s="34"/>
      <c r="AE314" s="34"/>
      <c r="AF314" s="34"/>
    </row>
    <row r="315" spans="1:32" hidden="1" outlineLevel="3" x14ac:dyDescent="0.2">
      <c r="A315" s="34"/>
      <c r="B315" s="34"/>
      <c r="C315" s="48">
        <v>0</v>
      </c>
      <c r="D315" s="49">
        <v>0</v>
      </c>
      <c r="E315" s="49">
        <v>0</v>
      </c>
      <c r="F315" s="49">
        <v>0</v>
      </c>
      <c r="G315" s="49">
        <v>0</v>
      </c>
      <c r="H315" s="56"/>
      <c r="I315" s="63">
        <v>0</v>
      </c>
      <c r="J315" s="63">
        <v>0</v>
      </c>
      <c r="K315" s="63">
        <v>0</v>
      </c>
      <c r="L315" s="63">
        <v>0</v>
      </c>
      <c r="M315" s="63">
        <v>0</v>
      </c>
      <c r="N315" s="63">
        <v>0</v>
      </c>
      <c r="O315" s="63">
        <v>0</v>
      </c>
      <c r="P315" s="63">
        <v>0</v>
      </c>
      <c r="Q315" s="63">
        <v>0</v>
      </c>
      <c r="R315" s="63">
        <v>0</v>
      </c>
      <c r="S315" s="63">
        <v>0</v>
      </c>
      <c r="T315" s="63">
        <v>0</v>
      </c>
      <c r="U315" s="63">
        <v>0</v>
      </c>
      <c r="V315" s="63">
        <v>0</v>
      </c>
      <c r="W315" s="63">
        <v>0</v>
      </c>
      <c r="X315" s="63">
        <v>0</v>
      </c>
      <c r="Y315" s="63">
        <v>0</v>
      </c>
      <c r="Z315" s="63">
        <v>0</v>
      </c>
      <c r="AA315" s="63">
        <v>0</v>
      </c>
      <c r="AB315" s="63">
        <v>0</v>
      </c>
      <c r="AC315" s="55"/>
      <c r="AD315" s="34"/>
      <c r="AE315" s="34"/>
      <c r="AF315" s="34"/>
    </row>
    <row r="316" spans="1:32" hidden="1" outlineLevel="3" x14ac:dyDescent="0.2">
      <c r="A316" s="34"/>
      <c r="B316" s="34"/>
      <c r="C316" s="48">
        <v>0</v>
      </c>
      <c r="D316" s="49">
        <v>0</v>
      </c>
      <c r="E316" s="49">
        <v>0</v>
      </c>
      <c r="F316" s="49">
        <v>0</v>
      </c>
      <c r="G316" s="49">
        <v>0</v>
      </c>
      <c r="H316" s="56"/>
      <c r="I316" s="63">
        <v>0</v>
      </c>
      <c r="J316" s="63">
        <v>0</v>
      </c>
      <c r="K316" s="63">
        <v>0</v>
      </c>
      <c r="L316" s="63">
        <v>0</v>
      </c>
      <c r="M316" s="63">
        <v>0</v>
      </c>
      <c r="N316" s="63">
        <v>0</v>
      </c>
      <c r="O316" s="63">
        <v>0</v>
      </c>
      <c r="P316" s="63">
        <v>0</v>
      </c>
      <c r="Q316" s="63">
        <v>0</v>
      </c>
      <c r="R316" s="63">
        <v>0</v>
      </c>
      <c r="S316" s="63">
        <v>0</v>
      </c>
      <c r="T316" s="63">
        <v>0</v>
      </c>
      <c r="U316" s="63">
        <v>0</v>
      </c>
      <c r="V316" s="63">
        <v>0</v>
      </c>
      <c r="W316" s="63">
        <v>0</v>
      </c>
      <c r="X316" s="63">
        <v>0</v>
      </c>
      <c r="Y316" s="63">
        <v>0</v>
      </c>
      <c r="Z316" s="63">
        <v>0</v>
      </c>
      <c r="AA316" s="63">
        <v>0</v>
      </c>
      <c r="AB316" s="63">
        <v>0</v>
      </c>
      <c r="AC316" s="55"/>
      <c r="AD316" s="34"/>
      <c r="AE316" s="34"/>
      <c r="AF316" s="34"/>
    </row>
    <row r="317" spans="1:32" outlineLevel="2" collapsed="1" x14ac:dyDescent="0.2">
      <c r="A317" s="34"/>
      <c r="B317" s="34"/>
      <c r="C317" s="62"/>
      <c r="D317" s="56"/>
      <c r="E317" s="56"/>
      <c r="F317" s="56"/>
      <c r="G317" s="56"/>
      <c r="H317" s="56"/>
      <c r="I317" s="60"/>
      <c r="J317" s="60"/>
      <c r="K317" s="55"/>
      <c r="L317" s="55"/>
      <c r="M317" s="55"/>
      <c r="N317" s="61"/>
      <c r="O317" s="61"/>
      <c r="P317" s="61"/>
      <c r="Q317" s="61"/>
      <c r="R317" s="61"/>
      <c r="S317" s="55"/>
      <c r="T317" s="55"/>
      <c r="U317" s="55"/>
      <c r="V317" s="55"/>
      <c r="W317" s="55"/>
      <c r="X317" s="55"/>
      <c r="Y317" s="55"/>
      <c r="Z317" s="55"/>
      <c r="AA317" s="55"/>
      <c r="AB317" s="55"/>
      <c r="AC317" s="55"/>
      <c r="AD317" s="34"/>
      <c r="AE317" s="34"/>
      <c r="AF317" s="34"/>
    </row>
    <row r="318" spans="1:32" outlineLevel="1" x14ac:dyDescent="0.2">
      <c r="A318" s="34"/>
      <c r="B318" s="34"/>
      <c r="C318" s="62"/>
      <c r="D318" s="56"/>
      <c r="E318" s="56"/>
      <c r="F318" s="56"/>
      <c r="G318" s="56"/>
      <c r="H318" s="56"/>
      <c r="I318" s="60"/>
      <c r="J318" s="60"/>
      <c r="K318" s="55"/>
      <c r="L318" s="55"/>
      <c r="M318" s="55"/>
      <c r="N318" s="61"/>
      <c r="O318" s="61"/>
      <c r="P318" s="61"/>
      <c r="Q318" s="61"/>
      <c r="R318" s="61"/>
      <c r="S318" s="55"/>
      <c r="T318" s="55"/>
      <c r="U318" s="55"/>
      <c r="V318" s="55"/>
      <c r="W318" s="55"/>
      <c r="X318" s="55"/>
      <c r="Y318" s="55"/>
      <c r="Z318" s="55"/>
      <c r="AA318" s="55"/>
      <c r="AB318" s="55"/>
      <c r="AC318" s="55"/>
      <c r="AD318" s="34"/>
      <c r="AE318" s="34"/>
      <c r="AF318" s="34"/>
    </row>
    <row r="319" spans="1:32" outlineLevel="1" x14ac:dyDescent="0.2">
      <c r="A319" s="34"/>
      <c r="B319" s="34"/>
      <c r="C319" s="47" t="s">
        <v>5</v>
      </c>
      <c r="D319" s="35"/>
      <c r="E319" s="35"/>
      <c r="F319" s="35"/>
      <c r="G319" s="37"/>
      <c r="H319" s="37"/>
      <c r="I319" s="55"/>
      <c r="J319" s="55"/>
      <c r="K319" s="55"/>
      <c r="L319" s="55"/>
      <c r="M319" s="55"/>
      <c r="N319" s="55"/>
      <c r="O319" s="55"/>
      <c r="P319" s="55"/>
      <c r="Q319" s="55"/>
      <c r="R319" s="55"/>
      <c r="S319" s="55"/>
      <c r="T319" s="55"/>
      <c r="U319" s="55"/>
      <c r="V319" s="55"/>
      <c r="W319" s="55"/>
      <c r="X319" s="55"/>
      <c r="Y319" s="55"/>
      <c r="Z319" s="55"/>
      <c r="AA319" s="55"/>
      <c r="AB319" s="55"/>
      <c r="AC319" s="55"/>
      <c r="AD319" s="34"/>
      <c r="AE319" s="34"/>
      <c r="AF319" s="34"/>
    </row>
    <row r="320" spans="1:32" outlineLevel="2" x14ac:dyDescent="0.2">
      <c r="A320" s="34"/>
      <c r="B320" s="34"/>
      <c r="C320" s="48" t="s">
        <v>51</v>
      </c>
      <c r="D320" s="49" t="s">
        <v>180</v>
      </c>
      <c r="E320" s="49" t="s">
        <v>181</v>
      </c>
      <c r="F320" s="49">
        <v>0</v>
      </c>
      <c r="G320" s="49">
        <v>0</v>
      </c>
      <c r="H320" s="37"/>
      <c r="I320" s="63">
        <v>0</v>
      </c>
      <c r="J320" s="63">
        <v>0.08</v>
      </c>
      <c r="K320" s="63">
        <v>0</v>
      </c>
      <c r="L320" s="63">
        <v>0</v>
      </c>
      <c r="M320" s="63">
        <v>0</v>
      </c>
      <c r="N320" s="63">
        <v>0</v>
      </c>
      <c r="O320" s="63">
        <v>0</v>
      </c>
      <c r="P320" s="63">
        <v>0</v>
      </c>
      <c r="Q320" s="63">
        <v>0</v>
      </c>
      <c r="R320" s="63">
        <v>0</v>
      </c>
      <c r="S320" s="63">
        <v>0</v>
      </c>
      <c r="T320" s="63">
        <v>0</v>
      </c>
      <c r="U320" s="63">
        <v>0</v>
      </c>
      <c r="V320" s="63">
        <v>0</v>
      </c>
      <c r="W320" s="63">
        <v>0</v>
      </c>
      <c r="X320" s="63">
        <v>0</v>
      </c>
      <c r="Y320" s="63">
        <v>0</v>
      </c>
      <c r="Z320" s="63">
        <v>0</v>
      </c>
      <c r="AA320" s="63">
        <v>0</v>
      </c>
      <c r="AB320" s="63">
        <v>0</v>
      </c>
      <c r="AC320" s="55"/>
      <c r="AD320" s="34"/>
      <c r="AE320" s="34"/>
      <c r="AF320" s="34"/>
    </row>
    <row r="321" spans="1:32" s="57" customFormat="1" outlineLevel="2" x14ac:dyDescent="0.2">
      <c r="A321" s="52"/>
      <c r="B321" s="52"/>
      <c r="C321" s="48" t="s">
        <v>52</v>
      </c>
      <c r="D321" s="49" t="s">
        <v>180</v>
      </c>
      <c r="E321" s="49" t="s">
        <v>182</v>
      </c>
      <c r="F321" s="49">
        <v>0</v>
      </c>
      <c r="G321" s="49">
        <v>0</v>
      </c>
      <c r="H321" s="56"/>
      <c r="I321" s="63">
        <v>0</v>
      </c>
      <c r="J321" s="63">
        <v>0</v>
      </c>
      <c r="K321" s="63">
        <v>0.08</v>
      </c>
      <c r="L321" s="63">
        <v>0.03</v>
      </c>
      <c r="M321" s="63">
        <v>0</v>
      </c>
      <c r="N321" s="63">
        <v>0</v>
      </c>
      <c r="O321" s="63">
        <v>0</v>
      </c>
      <c r="P321" s="63">
        <v>0</v>
      </c>
      <c r="Q321" s="63">
        <v>0</v>
      </c>
      <c r="R321" s="63">
        <v>0</v>
      </c>
      <c r="S321" s="63">
        <v>0</v>
      </c>
      <c r="T321" s="63">
        <v>0</v>
      </c>
      <c r="U321" s="63">
        <v>0</v>
      </c>
      <c r="V321" s="63">
        <v>0</v>
      </c>
      <c r="W321" s="63">
        <v>0</v>
      </c>
      <c r="X321" s="63">
        <v>0</v>
      </c>
      <c r="Y321" s="63">
        <v>0</v>
      </c>
      <c r="Z321" s="63">
        <v>0</v>
      </c>
      <c r="AA321" s="63">
        <v>0</v>
      </c>
      <c r="AB321" s="63">
        <v>0</v>
      </c>
      <c r="AC321" s="55"/>
      <c r="AD321" s="52"/>
      <c r="AE321" s="52"/>
      <c r="AF321" s="52"/>
    </row>
    <row r="322" spans="1:32" outlineLevel="2" x14ac:dyDescent="0.2">
      <c r="A322" s="34"/>
      <c r="B322" s="34"/>
      <c r="C322" s="48" t="s">
        <v>189</v>
      </c>
      <c r="D322" s="49" t="s">
        <v>180</v>
      </c>
      <c r="E322" s="49" t="s">
        <v>190</v>
      </c>
      <c r="F322" s="49">
        <v>0</v>
      </c>
      <c r="G322" s="49">
        <v>0</v>
      </c>
      <c r="H322" s="56"/>
      <c r="I322" s="63">
        <v>0</v>
      </c>
      <c r="J322" s="63">
        <v>0.08</v>
      </c>
      <c r="K322" s="63">
        <v>0</v>
      </c>
      <c r="L322" s="63">
        <v>0</v>
      </c>
      <c r="M322" s="63">
        <v>0</v>
      </c>
      <c r="N322" s="63">
        <v>0</v>
      </c>
      <c r="O322" s="63">
        <v>0</v>
      </c>
      <c r="P322" s="63">
        <v>0</v>
      </c>
      <c r="Q322" s="63">
        <v>0</v>
      </c>
      <c r="R322" s="63">
        <v>0</v>
      </c>
      <c r="S322" s="63">
        <v>0</v>
      </c>
      <c r="T322" s="63">
        <v>0</v>
      </c>
      <c r="U322" s="63">
        <v>0</v>
      </c>
      <c r="V322" s="63">
        <v>0</v>
      </c>
      <c r="W322" s="63">
        <v>0</v>
      </c>
      <c r="X322" s="63">
        <v>0</v>
      </c>
      <c r="Y322" s="63">
        <v>0</v>
      </c>
      <c r="Z322" s="63">
        <v>0</v>
      </c>
      <c r="AA322" s="63">
        <v>0</v>
      </c>
      <c r="AB322" s="63">
        <v>0</v>
      </c>
      <c r="AC322" s="55"/>
      <c r="AD322" s="34"/>
      <c r="AE322" s="34"/>
      <c r="AF322" s="34"/>
    </row>
    <row r="323" spans="1:32" outlineLevel="2" x14ac:dyDescent="0.2">
      <c r="A323" s="34"/>
      <c r="B323" s="34"/>
      <c r="C323" s="48" t="s">
        <v>183</v>
      </c>
      <c r="D323" s="49" t="s">
        <v>180</v>
      </c>
      <c r="E323" s="49" t="s">
        <v>184</v>
      </c>
      <c r="F323" s="49">
        <v>0</v>
      </c>
      <c r="G323" s="49">
        <v>0</v>
      </c>
      <c r="H323" s="56"/>
      <c r="I323" s="63">
        <v>0</v>
      </c>
      <c r="J323" s="63">
        <v>0</v>
      </c>
      <c r="K323" s="63">
        <v>0</v>
      </c>
      <c r="L323" s="63">
        <v>6.0000000000000005E-2</v>
      </c>
      <c r="M323" s="63">
        <v>0</v>
      </c>
      <c r="N323" s="63">
        <v>0</v>
      </c>
      <c r="O323" s="63">
        <v>0</v>
      </c>
      <c r="P323" s="63">
        <v>0</v>
      </c>
      <c r="Q323" s="63">
        <v>0</v>
      </c>
      <c r="R323" s="63">
        <v>0</v>
      </c>
      <c r="S323" s="63">
        <v>0</v>
      </c>
      <c r="T323" s="63">
        <v>0</v>
      </c>
      <c r="U323" s="63">
        <v>0</v>
      </c>
      <c r="V323" s="63">
        <v>0</v>
      </c>
      <c r="W323" s="63">
        <v>0</v>
      </c>
      <c r="X323" s="63">
        <v>0</v>
      </c>
      <c r="Y323" s="63">
        <v>0</v>
      </c>
      <c r="Z323" s="63">
        <v>0</v>
      </c>
      <c r="AA323" s="63">
        <v>0</v>
      </c>
      <c r="AB323" s="63">
        <v>0</v>
      </c>
      <c r="AC323" s="55"/>
      <c r="AD323" s="34"/>
      <c r="AE323" s="34"/>
      <c r="AF323" s="34"/>
    </row>
    <row r="324" spans="1:32" outlineLevel="2" x14ac:dyDescent="0.2">
      <c r="A324" s="34"/>
      <c r="B324" s="34"/>
      <c r="C324" s="48">
        <v>0</v>
      </c>
      <c r="D324" s="49">
        <v>0</v>
      </c>
      <c r="E324" s="49">
        <v>0</v>
      </c>
      <c r="F324" s="49">
        <v>0</v>
      </c>
      <c r="G324" s="49">
        <v>0</v>
      </c>
      <c r="H324" s="56"/>
      <c r="I324" s="63">
        <v>0</v>
      </c>
      <c r="J324" s="63">
        <v>0</v>
      </c>
      <c r="K324" s="63">
        <v>0</v>
      </c>
      <c r="L324" s="63">
        <v>0</v>
      </c>
      <c r="M324" s="63">
        <v>0</v>
      </c>
      <c r="N324" s="63">
        <v>0</v>
      </c>
      <c r="O324" s="63">
        <v>0</v>
      </c>
      <c r="P324" s="63">
        <v>0</v>
      </c>
      <c r="Q324" s="63">
        <v>0</v>
      </c>
      <c r="R324" s="63">
        <v>0</v>
      </c>
      <c r="S324" s="63">
        <v>0</v>
      </c>
      <c r="T324" s="63">
        <v>0</v>
      </c>
      <c r="U324" s="63">
        <v>0</v>
      </c>
      <c r="V324" s="63">
        <v>0</v>
      </c>
      <c r="W324" s="63">
        <v>0</v>
      </c>
      <c r="X324" s="63">
        <v>0</v>
      </c>
      <c r="Y324" s="63">
        <v>0</v>
      </c>
      <c r="Z324" s="63">
        <v>0</v>
      </c>
      <c r="AA324" s="63">
        <v>0</v>
      </c>
      <c r="AB324" s="63">
        <v>0</v>
      </c>
      <c r="AC324" s="55"/>
      <c r="AD324" s="34"/>
      <c r="AE324" s="34"/>
      <c r="AF324" s="34"/>
    </row>
    <row r="325" spans="1:32" outlineLevel="2" x14ac:dyDescent="0.2">
      <c r="A325" s="34"/>
      <c r="B325" s="34"/>
      <c r="C325" s="48" t="s">
        <v>53</v>
      </c>
      <c r="D325" s="49" t="s">
        <v>185</v>
      </c>
      <c r="E325" s="49" t="s">
        <v>186</v>
      </c>
      <c r="F325" s="49">
        <v>0</v>
      </c>
      <c r="G325" s="49">
        <v>0</v>
      </c>
      <c r="H325" s="56"/>
      <c r="I325" s="63">
        <v>0</v>
      </c>
      <c r="J325" s="63">
        <v>0.08</v>
      </c>
      <c r="K325" s="63">
        <v>0</v>
      </c>
      <c r="L325" s="63">
        <v>0</v>
      </c>
      <c r="M325" s="63">
        <v>0</v>
      </c>
      <c r="N325" s="63">
        <v>0</v>
      </c>
      <c r="O325" s="63">
        <v>0</v>
      </c>
      <c r="P325" s="63">
        <v>0</v>
      </c>
      <c r="Q325" s="63">
        <v>0</v>
      </c>
      <c r="R325" s="63">
        <v>0</v>
      </c>
      <c r="S325" s="63">
        <v>0</v>
      </c>
      <c r="T325" s="63">
        <v>0</v>
      </c>
      <c r="U325" s="63">
        <v>0</v>
      </c>
      <c r="V325" s="63">
        <v>0</v>
      </c>
      <c r="W325" s="63">
        <v>0</v>
      </c>
      <c r="X325" s="63">
        <v>0</v>
      </c>
      <c r="Y325" s="63">
        <v>0</v>
      </c>
      <c r="Z325" s="63">
        <v>0</v>
      </c>
      <c r="AA325" s="63">
        <v>0</v>
      </c>
      <c r="AB325" s="63">
        <v>0</v>
      </c>
      <c r="AC325" s="55"/>
      <c r="AD325" s="34"/>
      <c r="AE325" s="34"/>
      <c r="AF325" s="34"/>
    </row>
    <row r="326" spans="1:32" outlineLevel="2" x14ac:dyDescent="0.2">
      <c r="A326" s="34"/>
      <c r="B326" s="34"/>
      <c r="C326" s="48" t="s">
        <v>54</v>
      </c>
      <c r="D326" s="49" t="s">
        <v>185</v>
      </c>
      <c r="E326" s="49" t="s">
        <v>187</v>
      </c>
      <c r="F326" s="49">
        <v>0</v>
      </c>
      <c r="G326" s="49">
        <v>0</v>
      </c>
      <c r="H326" s="56"/>
      <c r="I326" s="63">
        <v>0</v>
      </c>
      <c r="J326" s="63">
        <v>0</v>
      </c>
      <c r="K326" s="63">
        <v>0.08</v>
      </c>
      <c r="L326" s="63">
        <v>0.03</v>
      </c>
      <c r="M326" s="63">
        <v>0</v>
      </c>
      <c r="N326" s="63">
        <v>0</v>
      </c>
      <c r="O326" s="63">
        <v>0</v>
      </c>
      <c r="P326" s="63">
        <v>0</v>
      </c>
      <c r="Q326" s="63">
        <v>0</v>
      </c>
      <c r="R326" s="63">
        <v>0</v>
      </c>
      <c r="S326" s="63">
        <v>0</v>
      </c>
      <c r="T326" s="63">
        <v>0</v>
      </c>
      <c r="U326" s="63">
        <v>0</v>
      </c>
      <c r="V326" s="63">
        <v>0</v>
      </c>
      <c r="W326" s="63">
        <v>0</v>
      </c>
      <c r="X326" s="63">
        <v>0</v>
      </c>
      <c r="Y326" s="63">
        <v>0</v>
      </c>
      <c r="Z326" s="63">
        <v>0</v>
      </c>
      <c r="AA326" s="63">
        <v>0</v>
      </c>
      <c r="AB326" s="63">
        <v>0</v>
      </c>
      <c r="AC326" s="55"/>
      <c r="AD326" s="34"/>
      <c r="AE326" s="34"/>
      <c r="AF326" s="34"/>
    </row>
    <row r="327" spans="1:32" outlineLevel="2" x14ac:dyDescent="0.2">
      <c r="A327" s="34"/>
      <c r="B327" s="34"/>
      <c r="C327" s="48" t="s">
        <v>191</v>
      </c>
      <c r="D327" s="49" t="s">
        <v>185</v>
      </c>
      <c r="E327" s="49" t="s">
        <v>192</v>
      </c>
      <c r="F327" s="49">
        <v>0</v>
      </c>
      <c r="G327" s="49">
        <v>0</v>
      </c>
      <c r="H327" s="56"/>
      <c r="I327" s="63">
        <v>0</v>
      </c>
      <c r="J327" s="63">
        <v>0.08</v>
      </c>
      <c r="K327" s="63">
        <v>0</v>
      </c>
      <c r="L327" s="63">
        <v>0</v>
      </c>
      <c r="M327" s="63">
        <v>0</v>
      </c>
      <c r="N327" s="63">
        <v>0</v>
      </c>
      <c r="O327" s="63">
        <v>0</v>
      </c>
      <c r="P327" s="63">
        <v>0</v>
      </c>
      <c r="Q327" s="63">
        <v>0</v>
      </c>
      <c r="R327" s="63">
        <v>0</v>
      </c>
      <c r="S327" s="63">
        <v>0</v>
      </c>
      <c r="T327" s="63">
        <v>0</v>
      </c>
      <c r="U327" s="63">
        <v>0</v>
      </c>
      <c r="V327" s="63">
        <v>0</v>
      </c>
      <c r="W327" s="63">
        <v>0</v>
      </c>
      <c r="X327" s="63">
        <v>0</v>
      </c>
      <c r="Y327" s="63">
        <v>0</v>
      </c>
      <c r="Z327" s="63">
        <v>0</v>
      </c>
      <c r="AA327" s="63">
        <v>0</v>
      </c>
      <c r="AB327" s="63">
        <v>0</v>
      </c>
      <c r="AC327" s="55"/>
      <c r="AD327" s="34"/>
      <c r="AE327" s="34"/>
      <c r="AF327" s="34"/>
    </row>
    <row r="328" spans="1:32" outlineLevel="2" x14ac:dyDescent="0.2">
      <c r="A328" s="34"/>
      <c r="B328" s="34"/>
      <c r="C328" s="48" t="s">
        <v>193</v>
      </c>
      <c r="D328" s="49" t="s">
        <v>185</v>
      </c>
      <c r="E328" s="49" t="s">
        <v>194</v>
      </c>
      <c r="F328" s="49">
        <v>0</v>
      </c>
      <c r="G328" s="49">
        <v>0</v>
      </c>
      <c r="H328" s="56"/>
      <c r="I328" s="63">
        <v>0</v>
      </c>
      <c r="J328" s="63">
        <v>0.08</v>
      </c>
      <c r="K328" s="63">
        <v>0</v>
      </c>
      <c r="L328" s="63">
        <v>0</v>
      </c>
      <c r="M328" s="63">
        <v>0</v>
      </c>
      <c r="N328" s="63">
        <v>0</v>
      </c>
      <c r="O328" s="63">
        <v>0</v>
      </c>
      <c r="P328" s="63">
        <v>0</v>
      </c>
      <c r="Q328" s="63">
        <v>0</v>
      </c>
      <c r="R328" s="63">
        <v>0</v>
      </c>
      <c r="S328" s="63">
        <v>0</v>
      </c>
      <c r="T328" s="63">
        <v>0</v>
      </c>
      <c r="U328" s="63">
        <v>0</v>
      </c>
      <c r="V328" s="63">
        <v>0</v>
      </c>
      <c r="W328" s="63">
        <v>0</v>
      </c>
      <c r="X328" s="63">
        <v>0</v>
      </c>
      <c r="Y328" s="63">
        <v>0</v>
      </c>
      <c r="Z328" s="63">
        <v>0</v>
      </c>
      <c r="AA328" s="63">
        <v>0</v>
      </c>
      <c r="AB328" s="63">
        <v>0</v>
      </c>
      <c r="AC328" s="55"/>
      <c r="AD328" s="34"/>
      <c r="AE328" s="34"/>
      <c r="AF328" s="34"/>
    </row>
    <row r="329" spans="1:32" outlineLevel="2" x14ac:dyDescent="0.2">
      <c r="A329" s="34"/>
      <c r="B329" s="34"/>
      <c r="C329" s="48" t="s">
        <v>195</v>
      </c>
      <c r="D329" s="49" t="s">
        <v>185</v>
      </c>
      <c r="E329" s="49" t="s">
        <v>196</v>
      </c>
      <c r="F329" s="49">
        <v>0</v>
      </c>
      <c r="G329" s="49">
        <v>0</v>
      </c>
      <c r="H329" s="56"/>
      <c r="I329" s="63">
        <v>0</v>
      </c>
      <c r="J329" s="63">
        <v>0</v>
      </c>
      <c r="K329" s="63">
        <v>0.08</v>
      </c>
      <c r="L329" s="63">
        <v>0.08</v>
      </c>
      <c r="M329" s="63">
        <v>0</v>
      </c>
      <c r="N329" s="63">
        <v>0</v>
      </c>
      <c r="O329" s="63">
        <v>0</v>
      </c>
      <c r="P329" s="63">
        <v>0</v>
      </c>
      <c r="Q329" s="63">
        <v>0</v>
      </c>
      <c r="R329" s="63">
        <v>0</v>
      </c>
      <c r="S329" s="63">
        <v>0</v>
      </c>
      <c r="T329" s="63">
        <v>0</v>
      </c>
      <c r="U329" s="63">
        <v>0</v>
      </c>
      <c r="V329" s="63">
        <v>0</v>
      </c>
      <c r="W329" s="63">
        <v>0</v>
      </c>
      <c r="X329" s="63">
        <v>0</v>
      </c>
      <c r="Y329" s="63">
        <v>0</v>
      </c>
      <c r="Z329" s="63">
        <v>0</v>
      </c>
      <c r="AA329" s="63">
        <v>0</v>
      </c>
      <c r="AB329" s="63">
        <v>0</v>
      </c>
      <c r="AC329" s="55"/>
      <c r="AD329" s="34"/>
      <c r="AE329" s="34"/>
      <c r="AF329" s="34"/>
    </row>
    <row r="330" spans="1:32" outlineLevel="2" x14ac:dyDescent="0.2">
      <c r="A330" s="34"/>
      <c r="B330" s="34"/>
      <c r="C330" s="48" t="s">
        <v>197</v>
      </c>
      <c r="D330" s="49" t="s">
        <v>185</v>
      </c>
      <c r="E330" s="49" t="s">
        <v>198</v>
      </c>
      <c r="F330" s="49">
        <v>0</v>
      </c>
      <c r="G330" s="49">
        <v>0</v>
      </c>
      <c r="H330" s="56"/>
      <c r="I330" s="63">
        <v>0</v>
      </c>
      <c r="J330" s="63">
        <v>0</v>
      </c>
      <c r="K330" s="63">
        <v>0</v>
      </c>
      <c r="L330" s="63">
        <v>0</v>
      </c>
      <c r="M330" s="63">
        <v>0</v>
      </c>
      <c r="N330" s="63">
        <v>0</v>
      </c>
      <c r="O330" s="63">
        <v>0</v>
      </c>
      <c r="P330" s="63">
        <v>0</v>
      </c>
      <c r="Q330" s="63">
        <v>0</v>
      </c>
      <c r="R330" s="63">
        <v>0</v>
      </c>
      <c r="S330" s="63">
        <v>0</v>
      </c>
      <c r="T330" s="63">
        <v>0</v>
      </c>
      <c r="U330" s="63">
        <v>0</v>
      </c>
      <c r="V330" s="63">
        <v>0</v>
      </c>
      <c r="W330" s="63">
        <v>0</v>
      </c>
      <c r="X330" s="63">
        <v>0</v>
      </c>
      <c r="Y330" s="63">
        <v>0</v>
      </c>
      <c r="Z330" s="63">
        <v>0</v>
      </c>
      <c r="AA330" s="63">
        <v>0</v>
      </c>
      <c r="AB330" s="63">
        <v>0</v>
      </c>
      <c r="AC330" s="55"/>
      <c r="AD330" s="34"/>
      <c r="AE330" s="34"/>
      <c r="AF330" s="34"/>
    </row>
    <row r="331" spans="1:32" outlineLevel="2" x14ac:dyDescent="0.2">
      <c r="A331" s="34"/>
      <c r="B331" s="34"/>
      <c r="C331" s="48">
        <v>0</v>
      </c>
      <c r="D331" s="49">
        <v>0</v>
      </c>
      <c r="E331" s="49">
        <v>0</v>
      </c>
      <c r="F331" s="49">
        <v>0</v>
      </c>
      <c r="G331" s="49">
        <v>0</v>
      </c>
      <c r="H331" s="56"/>
      <c r="I331" s="63">
        <v>0</v>
      </c>
      <c r="J331" s="63">
        <v>0</v>
      </c>
      <c r="K331" s="63">
        <v>0</v>
      </c>
      <c r="L331" s="63">
        <v>0</v>
      </c>
      <c r="M331" s="63">
        <v>0</v>
      </c>
      <c r="N331" s="63">
        <v>0</v>
      </c>
      <c r="O331" s="63">
        <v>0</v>
      </c>
      <c r="P331" s="63">
        <v>0</v>
      </c>
      <c r="Q331" s="63">
        <v>0</v>
      </c>
      <c r="R331" s="63">
        <v>0</v>
      </c>
      <c r="S331" s="63">
        <v>0</v>
      </c>
      <c r="T331" s="63">
        <v>0</v>
      </c>
      <c r="U331" s="63">
        <v>0</v>
      </c>
      <c r="V331" s="63">
        <v>0</v>
      </c>
      <c r="W331" s="63">
        <v>0</v>
      </c>
      <c r="X331" s="63">
        <v>0</v>
      </c>
      <c r="Y331" s="63">
        <v>0</v>
      </c>
      <c r="Z331" s="63">
        <v>0</v>
      </c>
      <c r="AA331" s="63">
        <v>0</v>
      </c>
      <c r="AB331" s="63">
        <v>0</v>
      </c>
      <c r="AC331" s="55"/>
      <c r="AD331" s="34"/>
      <c r="AE331" s="34"/>
      <c r="AF331" s="34"/>
    </row>
    <row r="332" spans="1:32" outlineLevel="2" x14ac:dyDescent="0.2">
      <c r="A332" s="34"/>
      <c r="B332" s="34"/>
      <c r="C332" s="48" t="s">
        <v>199</v>
      </c>
      <c r="D332" s="49" t="s">
        <v>200</v>
      </c>
      <c r="E332" s="49" t="s">
        <v>201</v>
      </c>
      <c r="F332" s="49">
        <v>0</v>
      </c>
      <c r="G332" s="49">
        <v>0</v>
      </c>
      <c r="H332" s="56"/>
      <c r="I332" s="63">
        <v>0</v>
      </c>
      <c r="J332" s="63">
        <v>0</v>
      </c>
      <c r="K332" s="63">
        <v>0.08</v>
      </c>
      <c r="L332" s="63">
        <v>0.05</v>
      </c>
      <c r="M332" s="63">
        <v>0</v>
      </c>
      <c r="N332" s="63">
        <v>0</v>
      </c>
      <c r="O332" s="63">
        <v>0</v>
      </c>
      <c r="P332" s="63">
        <v>0</v>
      </c>
      <c r="Q332" s="63">
        <v>0</v>
      </c>
      <c r="R332" s="63">
        <v>0</v>
      </c>
      <c r="S332" s="63">
        <v>0</v>
      </c>
      <c r="T332" s="63">
        <v>0</v>
      </c>
      <c r="U332" s="63">
        <v>0</v>
      </c>
      <c r="V332" s="63">
        <v>0</v>
      </c>
      <c r="W332" s="63">
        <v>0</v>
      </c>
      <c r="X332" s="63">
        <v>0</v>
      </c>
      <c r="Y332" s="63">
        <v>0</v>
      </c>
      <c r="Z332" s="63">
        <v>0</v>
      </c>
      <c r="AA332" s="63">
        <v>0</v>
      </c>
      <c r="AB332" s="63">
        <v>0</v>
      </c>
      <c r="AC332" s="55"/>
      <c r="AD332" s="34"/>
      <c r="AE332" s="34"/>
      <c r="AF332" s="34"/>
    </row>
    <row r="333" spans="1:32" outlineLevel="2" x14ac:dyDescent="0.2">
      <c r="A333" s="34"/>
      <c r="B333" s="34"/>
      <c r="C333" s="48" t="s">
        <v>202</v>
      </c>
      <c r="D333" s="49" t="s">
        <v>200</v>
      </c>
      <c r="E333" s="49" t="s">
        <v>203</v>
      </c>
      <c r="F333" s="49">
        <v>0</v>
      </c>
      <c r="G333" s="49">
        <v>0</v>
      </c>
      <c r="H333" s="56"/>
      <c r="I333" s="63">
        <v>0</v>
      </c>
      <c r="J333" s="63">
        <v>0</v>
      </c>
      <c r="K333" s="63">
        <v>0.08</v>
      </c>
      <c r="L333" s="63">
        <v>0.05</v>
      </c>
      <c r="M333" s="63">
        <v>0</v>
      </c>
      <c r="N333" s="63">
        <v>0</v>
      </c>
      <c r="O333" s="63">
        <v>0</v>
      </c>
      <c r="P333" s="63">
        <v>0</v>
      </c>
      <c r="Q333" s="63">
        <v>0</v>
      </c>
      <c r="R333" s="63">
        <v>0</v>
      </c>
      <c r="S333" s="63">
        <v>0</v>
      </c>
      <c r="T333" s="63">
        <v>0</v>
      </c>
      <c r="U333" s="63">
        <v>0</v>
      </c>
      <c r="V333" s="63">
        <v>0</v>
      </c>
      <c r="W333" s="63">
        <v>0</v>
      </c>
      <c r="X333" s="63">
        <v>0</v>
      </c>
      <c r="Y333" s="63">
        <v>0</v>
      </c>
      <c r="Z333" s="63">
        <v>0</v>
      </c>
      <c r="AA333" s="63">
        <v>0</v>
      </c>
      <c r="AB333" s="63">
        <v>0</v>
      </c>
      <c r="AC333" s="55"/>
      <c r="AD333" s="34"/>
      <c r="AE333" s="34"/>
      <c r="AF333" s="34"/>
    </row>
    <row r="334" spans="1:32" outlineLevel="2" x14ac:dyDescent="0.2">
      <c r="A334" s="34"/>
      <c r="B334" s="34"/>
      <c r="C334" s="48">
        <v>0</v>
      </c>
      <c r="D334" s="49">
        <v>0</v>
      </c>
      <c r="E334" s="49">
        <v>0</v>
      </c>
      <c r="F334" s="49">
        <v>0</v>
      </c>
      <c r="G334" s="49">
        <v>0</v>
      </c>
      <c r="H334" s="56"/>
      <c r="I334" s="63">
        <v>0</v>
      </c>
      <c r="J334" s="63">
        <v>0</v>
      </c>
      <c r="K334" s="63">
        <v>0</v>
      </c>
      <c r="L334" s="63">
        <v>0</v>
      </c>
      <c r="M334" s="63">
        <v>0</v>
      </c>
      <c r="N334" s="63">
        <v>0</v>
      </c>
      <c r="O334" s="63">
        <v>0</v>
      </c>
      <c r="P334" s="63">
        <v>0</v>
      </c>
      <c r="Q334" s="63">
        <v>0</v>
      </c>
      <c r="R334" s="63">
        <v>0</v>
      </c>
      <c r="S334" s="63">
        <v>0</v>
      </c>
      <c r="T334" s="63">
        <v>0</v>
      </c>
      <c r="U334" s="63">
        <v>0</v>
      </c>
      <c r="V334" s="63">
        <v>0</v>
      </c>
      <c r="W334" s="63">
        <v>0</v>
      </c>
      <c r="X334" s="63">
        <v>0</v>
      </c>
      <c r="Y334" s="63">
        <v>0</v>
      </c>
      <c r="Z334" s="63">
        <v>0</v>
      </c>
      <c r="AA334" s="63">
        <v>0</v>
      </c>
      <c r="AB334" s="63">
        <v>0</v>
      </c>
      <c r="AC334" s="55"/>
      <c r="AD334" s="34"/>
      <c r="AE334" s="34"/>
      <c r="AF334" s="34"/>
    </row>
    <row r="335" spans="1:32" outlineLevel="2" x14ac:dyDescent="0.2">
      <c r="A335" s="34"/>
      <c r="B335" s="34"/>
      <c r="C335" s="48" t="s">
        <v>204</v>
      </c>
      <c r="D335" s="49" t="s">
        <v>205</v>
      </c>
      <c r="E335" s="49" t="s">
        <v>206</v>
      </c>
      <c r="F335" s="49">
        <v>0</v>
      </c>
      <c r="G335" s="49">
        <v>0</v>
      </c>
      <c r="H335" s="56"/>
      <c r="I335" s="63">
        <v>0</v>
      </c>
      <c r="J335" s="63">
        <v>0</v>
      </c>
      <c r="K335" s="63">
        <v>0</v>
      </c>
      <c r="L335" s="63">
        <v>0</v>
      </c>
      <c r="M335" s="63">
        <v>0</v>
      </c>
      <c r="N335" s="63">
        <v>0</v>
      </c>
      <c r="O335" s="63">
        <v>0</v>
      </c>
      <c r="P335" s="63">
        <v>0</v>
      </c>
      <c r="Q335" s="63">
        <v>0</v>
      </c>
      <c r="R335" s="63">
        <v>0</v>
      </c>
      <c r="S335" s="63">
        <v>0</v>
      </c>
      <c r="T335" s="63">
        <v>0</v>
      </c>
      <c r="U335" s="63">
        <v>0</v>
      </c>
      <c r="V335" s="63">
        <v>0</v>
      </c>
      <c r="W335" s="63">
        <v>0</v>
      </c>
      <c r="X335" s="63">
        <v>0</v>
      </c>
      <c r="Y335" s="63">
        <v>0</v>
      </c>
      <c r="Z335" s="63">
        <v>0</v>
      </c>
      <c r="AA335" s="63">
        <v>0</v>
      </c>
      <c r="AB335" s="63">
        <v>0</v>
      </c>
      <c r="AC335" s="55"/>
      <c r="AD335" s="34"/>
      <c r="AE335" s="34"/>
      <c r="AF335" s="34"/>
    </row>
    <row r="336" spans="1:32" outlineLevel="2" x14ac:dyDescent="0.2">
      <c r="A336" s="34"/>
      <c r="B336" s="34"/>
      <c r="C336" s="48" t="s">
        <v>207</v>
      </c>
      <c r="D336" s="49" t="s">
        <v>205</v>
      </c>
      <c r="E336" s="49" t="s">
        <v>208</v>
      </c>
      <c r="F336" s="49">
        <v>0</v>
      </c>
      <c r="G336" s="49">
        <v>0</v>
      </c>
      <c r="H336" s="56"/>
      <c r="I336" s="63">
        <v>0</v>
      </c>
      <c r="J336" s="63">
        <v>0</v>
      </c>
      <c r="K336" s="63">
        <v>0</v>
      </c>
      <c r="L336" s="63">
        <v>0</v>
      </c>
      <c r="M336" s="63">
        <v>0</v>
      </c>
      <c r="N336" s="63">
        <v>0</v>
      </c>
      <c r="O336" s="63">
        <v>0</v>
      </c>
      <c r="P336" s="63">
        <v>0</v>
      </c>
      <c r="Q336" s="63">
        <v>0</v>
      </c>
      <c r="R336" s="63">
        <v>0</v>
      </c>
      <c r="S336" s="63">
        <v>0</v>
      </c>
      <c r="T336" s="63">
        <v>0</v>
      </c>
      <c r="U336" s="63">
        <v>0</v>
      </c>
      <c r="V336" s="63">
        <v>0</v>
      </c>
      <c r="W336" s="63">
        <v>0</v>
      </c>
      <c r="X336" s="63">
        <v>0</v>
      </c>
      <c r="Y336" s="63">
        <v>0</v>
      </c>
      <c r="Z336" s="63">
        <v>0</v>
      </c>
      <c r="AA336" s="63">
        <v>0</v>
      </c>
      <c r="AB336" s="63">
        <v>0</v>
      </c>
      <c r="AC336" s="55"/>
      <c r="AD336" s="34"/>
      <c r="AE336" s="34"/>
      <c r="AF336" s="34"/>
    </row>
    <row r="337" spans="1:32" outlineLevel="2" x14ac:dyDescent="0.2">
      <c r="A337" s="34"/>
      <c r="B337" s="34"/>
      <c r="C337" s="48">
        <v>0</v>
      </c>
      <c r="D337" s="49">
        <v>0</v>
      </c>
      <c r="E337" s="49">
        <v>0</v>
      </c>
      <c r="F337" s="49">
        <v>0</v>
      </c>
      <c r="G337" s="49">
        <v>0</v>
      </c>
      <c r="H337" s="56"/>
      <c r="I337" s="63">
        <v>0</v>
      </c>
      <c r="J337" s="63">
        <v>0</v>
      </c>
      <c r="K337" s="63">
        <v>0</v>
      </c>
      <c r="L337" s="63">
        <v>0</v>
      </c>
      <c r="M337" s="63">
        <v>0</v>
      </c>
      <c r="N337" s="63">
        <v>0</v>
      </c>
      <c r="O337" s="63">
        <v>0</v>
      </c>
      <c r="P337" s="63">
        <v>0</v>
      </c>
      <c r="Q337" s="63">
        <v>0</v>
      </c>
      <c r="R337" s="63">
        <v>0</v>
      </c>
      <c r="S337" s="63">
        <v>0</v>
      </c>
      <c r="T337" s="63">
        <v>0</v>
      </c>
      <c r="U337" s="63">
        <v>0</v>
      </c>
      <c r="V337" s="63">
        <v>0</v>
      </c>
      <c r="W337" s="63">
        <v>0</v>
      </c>
      <c r="X337" s="63">
        <v>0</v>
      </c>
      <c r="Y337" s="63">
        <v>0</v>
      </c>
      <c r="Z337" s="63">
        <v>0</v>
      </c>
      <c r="AA337" s="63">
        <v>0</v>
      </c>
      <c r="AB337" s="63">
        <v>0</v>
      </c>
      <c r="AC337" s="55"/>
      <c r="AD337" s="34"/>
      <c r="AE337" s="34"/>
      <c r="AF337" s="34"/>
    </row>
    <row r="338" spans="1:32" outlineLevel="2" x14ac:dyDescent="0.2">
      <c r="A338" s="34"/>
      <c r="B338" s="34"/>
      <c r="C338" s="48" t="s">
        <v>209</v>
      </c>
      <c r="D338" s="49" t="s">
        <v>210</v>
      </c>
      <c r="E338" s="49" t="s">
        <v>211</v>
      </c>
      <c r="F338" s="49">
        <v>0</v>
      </c>
      <c r="G338" s="49">
        <v>0</v>
      </c>
      <c r="H338" s="56"/>
      <c r="I338" s="63">
        <v>0</v>
      </c>
      <c r="J338" s="63">
        <v>0</v>
      </c>
      <c r="K338" s="63">
        <v>0</v>
      </c>
      <c r="L338" s="63">
        <v>0</v>
      </c>
      <c r="M338" s="63">
        <v>0</v>
      </c>
      <c r="N338" s="63">
        <v>0</v>
      </c>
      <c r="O338" s="63">
        <v>0</v>
      </c>
      <c r="P338" s="63">
        <v>0</v>
      </c>
      <c r="Q338" s="63">
        <v>0</v>
      </c>
      <c r="R338" s="63">
        <v>0</v>
      </c>
      <c r="S338" s="63">
        <v>0</v>
      </c>
      <c r="T338" s="63">
        <v>0</v>
      </c>
      <c r="U338" s="63">
        <v>0</v>
      </c>
      <c r="V338" s="63">
        <v>0</v>
      </c>
      <c r="W338" s="63">
        <v>0</v>
      </c>
      <c r="X338" s="63">
        <v>0</v>
      </c>
      <c r="Y338" s="63">
        <v>0</v>
      </c>
      <c r="Z338" s="63">
        <v>0</v>
      </c>
      <c r="AA338" s="63">
        <v>0</v>
      </c>
      <c r="AB338" s="63">
        <v>0</v>
      </c>
      <c r="AC338" s="55"/>
      <c r="AD338" s="34"/>
      <c r="AE338" s="34"/>
      <c r="AF338" s="34"/>
    </row>
    <row r="339" spans="1:32" outlineLevel="2" x14ac:dyDescent="0.2">
      <c r="A339" s="34"/>
      <c r="B339" s="34"/>
      <c r="C339" s="48">
        <v>0</v>
      </c>
      <c r="D339" s="49">
        <v>0</v>
      </c>
      <c r="E339" s="49">
        <v>0</v>
      </c>
      <c r="F339" s="49">
        <v>0</v>
      </c>
      <c r="G339" s="49">
        <v>0</v>
      </c>
      <c r="H339" s="56"/>
      <c r="I339" s="63">
        <v>0</v>
      </c>
      <c r="J339" s="63">
        <v>0</v>
      </c>
      <c r="K339" s="63">
        <v>0</v>
      </c>
      <c r="L339" s="63">
        <v>0</v>
      </c>
      <c r="M339" s="63">
        <v>0</v>
      </c>
      <c r="N339" s="63">
        <v>0</v>
      </c>
      <c r="O339" s="63">
        <v>0</v>
      </c>
      <c r="P339" s="63">
        <v>0</v>
      </c>
      <c r="Q339" s="63">
        <v>0</v>
      </c>
      <c r="R339" s="63">
        <v>0</v>
      </c>
      <c r="S339" s="63">
        <v>0</v>
      </c>
      <c r="T339" s="63">
        <v>0</v>
      </c>
      <c r="U339" s="63">
        <v>0</v>
      </c>
      <c r="V339" s="63">
        <v>0</v>
      </c>
      <c r="W339" s="63">
        <v>0</v>
      </c>
      <c r="X339" s="63">
        <v>0</v>
      </c>
      <c r="Y339" s="63">
        <v>0</v>
      </c>
      <c r="Z339" s="63">
        <v>0</v>
      </c>
      <c r="AA339" s="63">
        <v>0</v>
      </c>
      <c r="AB339" s="63">
        <v>0</v>
      </c>
      <c r="AC339" s="55"/>
      <c r="AD339" s="34"/>
      <c r="AE339" s="34"/>
      <c r="AF339" s="34"/>
    </row>
    <row r="340" spans="1:32" hidden="1" outlineLevel="3" x14ac:dyDescent="0.2">
      <c r="A340" s="34"/>
      <c r="B340" s="34"/>
      <c r="C340" s="48">
        <v>0</v>
      </c>
      <c r="D340" s="49">
        <v>0</v>
      </c>
      <c r="E340" s="49">
        <v>0</v>
      </c>
      <c r="F340" s="49">
        <v>0</v>
      </c>
      <c r="G340" s="49">
        <v>0</v>
      </c>
      <c r="H340" s="56"/>
      <c r="I340" s="63">
        <v>0</v>
      </c>
      <c r="J340" s="63">
        <v>0</v>
      </c>
      <c r="K340" s="63">
        <v>0</v>
      </c>
      <c r="L340" s="63">
        <v>0</v>
      </c>
      <c r="M340" s="63">
        <v>0</v>
      </c>
      <c r="N340" s="63">
        <v>0</v>
      </c>
      <c r="O340" s="63">
        <v>0</v>
      </c>
      <c r="P340" s="63">
        <v>0</v>
      </c>
      <c r="Q340" s="63">
        <v>0</v>
      </c>
      <c r="R340" s="63">
        <v>0</v>
      </c>
      <c r="S340" s="63">
        <v>0</v>
      </c>
      <c r="T340" s="63">
        <v>0</v>
      </c>
      <c r="U340" s="63">
        <v>0</v>
      </c>
      <c r="V340" s="63">
        <v>0</v>
      </c>
      <c r="W340" s="63">
        <v>0</v>
      </c>
      <c r="X340" s="63">
        <v>0</v>
      </c>
      <c r="Y340" s="63">
        <v>0</v>
      </c>
      <c r="Z340" s="63">
        <v>0</v>
      </c>
      <c r="AA340" s="63">
        <v>0</v>
      </c>
      <c r="AB340" s="63">
        <v>0</v>
      </c>
      <c r="AC340" s="55"/>
      <c r="AD340" s="34"/>
      <c r="AE340" s="34"/>
      <c r="AF340" s="34"/>
    </row>
    <row r="341" spans="1:32" hidden="1" outlineLevel="3" x14ac:dyDescent="0.2">
      <c r="A341" s="34"/>
      <c r="B341" s="34"/>
      <c r="C341" s="48">
        <v>0</v>
      </c>
      <c r="D341" s="49">
        <v>0</v>
      </c>
      <c r="E341" s="49">
        <v>0</v>
      </c>
      <c r="F341" s="49">
        <v>0</v>
      </c>
      <c r="G341" s="49">
        <v>0</v>
      </c>
      <c r="H341" s="56"/>
      <c r="I341" s="63">
        <v>0</v>
      </c>
      <c r="J341" s="63">
        <v>0</v>
      </c>
      <c r="K341" s="63">
        <v>0</v>
      </c>
      <c r="L341" s="63">
        <v>0</v>
      </c>
      <c r="M341" s="63">
        <v>0</v>
      </c>
      <c r="N341" s="63">
        <v>0</v>
      </c>
      <c r="O341" s="63">
        <v>0</v>
      </c>
      <c r="P341" s="63">
        <v>0</v>
      </c>
      <c r="Q341" s="63">
        <v>0</v>
      </c>
      <c r="R341" s="63">
        <v>0</v>
      </c>
      <c r="S341" s="63">
        <v>0</v>
      </c>
      <c r="T341" s="63">
        <v>0</v>
      </c>
      <c r="U341" s="63">
        <v>0</v>
      </c>
      <c r="V341" s="63">
        <v>0</v>
      </c>
      <c r="W341" s="63">
        <v>0</v>
      </c>
      <c r="X341" s="63">
        <v>0</v>
      </c>
      <c r="Y341" s="63">
        <v>0</v>
      </c>
      <c r="Z341" s="63">
        <v>0</v>
      </c>
      <c r="AA341" s="63">
        <v>0</v>
      </c>
      <c r="AB341" s="63">
        <v>0</v>
      </c>
      <c r="AC341" s="55"/>
      <c r="AD341" s="34"/>
      <c r="AE341" s="34"/>
      <c r="AF341" s="34"/>
    </row>
    <row r="342" spans="1:32" hidden="1" outlineLevel="3" x14ac:dyDescent="0.2">
      <c r="A342" s="34"/>
      <c r="B342" s="34"/>
      <c r="C342" s="48">
        <v>0</v>
      </c>
      <c r="D342" s="49">
        <v>0</v>
      </c>
      <c r="E342" s="49">
        <v>0</v>
      </c>
      <c r="F342" s="49">
        <v>0</v>
      </c>
      <c r="G342" s="49">
        <v>0</v>
      </c>
      <c r="H342" s="56"/>
      <c r="I342" s="63">
        <v>0</v>
      </c>
      <c r="J342" s="63">
        <v>0</v>
      </c>
      <c r="K342" s="63">
        <v>0</v>
      </c>
      <c r="L342" s="63">
        <v>0</v>
      </c>
      <c r="M342" s="63">
        <v>0</v>
      </c>
      <c r="N342" s="63">
        <v>0</v>
      </c>
      <c r="O342" s="63">
        <v>0</v>
      </c>
      <c r="P342" s="63">
        <v>0</v>
      </c>
      <c r="Q342" s="63">
        <v>0</v>
      </c>
      <c r="R342" s="63">
        <v>0</v>
      </c>
      <c r="S342" s="63">
        <v>0</v>
      </c>
      <c r="T342" s="63">
        <v>0</v>
      </c>
      <c r="U342" s="63">
        <v>0</v>
      </c>
      <c r="V342" s="63">
        <v>0</v>
      </c>
      <c r="W342" s="63">
        <v>0</v>
      </c>
      <c r="X342" s="63">
        <v>0</v>
      </c>
      <c r="Y342" s="63">
        <v>0</v>
      </c>
      <c r="Z342" s="63">
        <v>0</v>
      </c>
      <c r="AA342" s="63">
        <v>0</v>
      </c>
      <c r="AB342" s="63">
        <v>0</v>
      </c>
      <c r="AC342" s="55"/>
      <c r="AD342" s="34"/>
      <c r="AE342" s="34"/>
      <c r="AF342" s="34"/>
    </row>
    <row r="343" spans="1:32" hidden="1" outlineLevel="3" x14ac:dyDescent="0.2">
      <c r="A343" s="34"/>
      <c r="B343" s="34"/>
      <c r="C343" s="48">
        <v>0</v>
      </c>
      <c r="D343" s="49">
        <v>0</v>
      </c>
      <c r="E343" s="49">
        <v>0</v>
      </c>
      <c r="F343" s="49">
        <v>0</v>
      </c>
      <c r="G343" s="49">
        <v>0</v>
      </c>
      <c r="H343" s="56"/>
      <c r="I343" s="63">
        <v>0</v>
      </c>
      <c r="J343" s="63">
        <v>0</v>
      </c>
      <c r="K343" s="63">
        <v>0</v>
      </c>
      <c r="L343" s="63">
        <v>0</v>
      </c>
      <c r="M343" s="63">
        <v>0</v>
      </c>
      <c r="N343" s="63">
        <v>0</v>
      </c>
      <c r="O343" s="63">
        <v>0</v>
      </c>
      <c r="P343" s="63">
        <v>0</v>
      </c>
      <c r="Q343" s="63">
        <v>0</v>
      </c>
      <c r="R343" s="63">
        <v>0</v>
      </c>
      <c r="S343" s="63">
        <v>0</v>
      </c>
      <c r="T343" s="63">
        <v>0</v>
      </c>
      <c r="U343" s="63">
        <v>0</v>
      </c>
      <c r="V343" s="63">
        <v>0</v>
      </c>
      <c r="W343" s="63">
        <v>0</v>
      </c>
      <c r="X343" s="63">
        <v>0</v>
      </c>
      <c r="Y343" s="63">
        <v>0</v>
      </c>
      <c r="Z343" s="63">
        <v>0</v>
      </c>
      <c r="AA343" s="63">
        <v>0</v>
      </c>
      <c r="AB343" s="63">
        <v>0</v>
      </c>
      <c r="AC343" s="55"/>
      <c r="AD343" s="34"/>
      <c r="AE343" s="34"/>
      <c r="AF343" s="34"/>
    </row>
    <row r="344" spans="1:32" hidden="1" outlineLevel="3" x14ac:dyDescent="0.2">
      <c r="A344" s="34"/>
      <c r="B344" s="34"/>
      <c r="C344" s="48">
        <v>0</v>
      </c>
      <c r="D344" s="49">
        <v>0</v>
      </c>
      <c r="E344" s="49">
        <v>0</v>
      </c>
      <c r="F344" s="49">
        <v>0</v>
      </c>
      <c r="G344" s="49">
        <v>0</v>
      </c>
      <c r="H344" s="56"/>
      <c r="I344" s="63">
        <v>0</v>
      </c>
      <c r="J344" s="63">
        <v>0</v>
      </c>
      <c r="K344" s="63">
        <v>0</v>
      </c>
      <c r="L344" s="63">
        <v>0</v>
      </c>
      <c r="M344" s="63">
        <v>0</v>
      </c>
      <c r="N344" s="63">
        <v>0</v>
      </c>
      <c r="O344" s="63">
        <v>0</v>
      </c>
      <c r="P344" s="63">
        <v>0</v>
      </c>
      <c r="Q344" s="63">
        <v>0</v>
      </c>
      <c r="R344" s="63">
        <v>0</v>
      </c>
      <c r="S344" s="63">
        <v>0</v>
      </c>
      <c r="T344" s="63">
        <v>0</v>
      </c>
      <c r="U344" s="63">
        <v>0</v>
      </c>
      <c r="V344" s="63">
        <v>0</v>
      </c>
      <c r="W344" s="63">
        <v>0</v>
      </c>
      <c r="X344" s="63">
        <v>0</v>
      </c>
      <c r="Y344" s="63">
        <v>0</v>
      </c>
      <c r="Z344" s="63">
        <v>0</v>
      </c>
      <c r="AA344" s="63">
        <v>0</v>
      </c>
      <c r="AB344" s="63">
        <v>0</v>
      </c>
      <c r="AC344" s="55"/>
      <c r="AD344" s="34"/>
      <c r="AE344" s="34"/>
      <c r="AF344" s="34"/>
    </row>
    <row r="345" spans="1:32" hidden="1" outlineLevel="3" x14ac:dyDescent="0.2">
      <c r="A345" s="34"/>
      <c r="B345" s="34"/>
      <c r="C345" s="48">
        <v>0</v>
      </c>
      <c r="D345" s="49">
        <v>0</v>
      </c>
      <c r="E345" s="49">
        <v>0</v>
      </c>
      <c r="F345" s="49">
        <v>0</v>
      </c>
      <c r="G345" s="49">
        <v>0</v>
      </c>
      <c r="H345" s="56"/>
      <c r="I345" s="63">
        <v>0</v>
      </c>
      <c r="J345" s="63">
        <v>0</v>
      </c>
      <c r="K345" s="63">
        <v>0</v>
      </c>
      <c r="L345" s="63">
        <v>0</v>
      </c>
      <c r="M345" s="63">
        <v>0</v>
      </c>
      <c r="N345" s="63">
        <v>0</v>
      </c>
      <c r="O345" s="63">
        <v>0</v>
      </c>
      <c r="P345" s="63">
        <v>0</v>
      </c>
      <c r="Q345" s="63">
        <v>0</v>
      </c>
      <c r="R345" s="63">
        <v>0</v>
      </c>
      <c r="S345" s="63">
        <v>0</v>
      </c>
      <c r="T345" s="63">
        <v>0</v>
      </c>
      <c r="U345" s="63">
        <v>0</v>
      </c>
      <c r="V345" s="63">
        <v>0</v>
      </c>
      <c r="W345" s="63">
        <v>0</v>
      </c>
      <c r="X345" s="63">
        <v>0</v>
      </c>
      <c r="Y345" s="63">
        <v>0</v>
      </c>
      <c r="Z345" s="63">
        <v>0</v>
      </c>
      <c r="AA345" s="63">
        <v>0</v>
      </c>
      <c r="AB345" s="63">
        <v>0</v>
      </c>
      <c r="AC345" s="55"/>
      <c r="AD345" s="34"/>
      <c r="AE345" s="34"/>
      <c r="AF345" s="34"/>
    </row>
    <row r="346" spans="1:32" hidden="1" outlineLevel="3" x14ac:dyDescent="0.2">
      <c r="A346" s="34"/>
      <c r="B346" s="34"/>
      <c r="C346" s="48">
        <v>0</v>
      </c>
      <c r="D346" s="49">
        <v>0</v>
      </c>
      <c r="E346" s="49">
        <v>0</v>
      </c>
      <c r="F346" s="49">
        <v>0</v>
      </c>
      <c r="G346" s="49">
        <v>0</v>
      </c>
      <c r="H346" s="56"/>
      <c r="I346" s="63">
        <v>0</v>
      </c>
      <c r="J346" s="63">
        <v>0</v>
      </c>
      <c r="K346" s="63">
        <v>0</v>
      </c>
      <c r="L346" s="63">
        <v>0</v>
      </c>
      <c r="M346" s="63">
        <v>0</v>
      </c>
      <c r="N346" s="63">
        <v>0</v>
      </c>
      <c r="O346" s="63">
        <v>0</v>
      </c>
      <c r="P346" s="63">
        <v>0</v>
      </c>
      <c r="Q346" s="63">
        <v>0</v>
      </c>
      <c r="R346" s="63">
        <v>0</v>
      </c>
      <c r="S346" s="63">
        <v>0</v>
      </c>
      <c r="T346" s="63">
        <v>0</v>
      </c>
      <c r="U346" s="63">
        <v>0</v>
      </c>
      <c r="V346" s="63">
        <v>0</v>
      </c>
      <c r="W346" s="63">
        <v>0</v>
      </c>
      <c r="X346" s="63">
        <v>0</v>
      </c>
      <c r="Y346" s="63">
        <v>0</v>
      </c>
      <c r="Z346" s="63">
        <v>0</v>
      </c>
      <c r="AA346" s="63">
        <v>0</v>
      </c>
      <c r="AB346" s="63">
        <v>0</v>
      </c>
      <c r="AC346" s="55"/>
      <c r="AD346" s="34"/>
      <c r="AE346" s="34"/>
      <c r="AF346" s="34"/>
    </row>
    <row r="347" spans="1:32" hidden="1" outlineLevel="3" x14ac:dyDescent="0.2">
      <c r="A347" s="34"/>
      <c r="B347" s="34"/>
      <c r="C347" s="48">
        <v>0</v>
      </c>
      <c r="D347" s="49">
        <v>0</v>
      </c>
      <c r="E347" s="49">
        <v>0</v>
      </c>
      <c r="F347" s="49">
        <v>0</v>
      </c>
      <c r="G347" s="49">
        <v>0</v>
      </c>
      <c r="H347" s="56"/>
      <c r="I347" s="63">
        <v>0</v>
      </c>
      <c r="J347" s="63">
        <v>0</v>
      </c>
      <c r="K347" s="63">
        <v>0</v>
      </c>
      <c r="L347" s="63">
        <v>0</v>
      </c>
      <c r="M347" s="63">
        <v>0</v>
      </c>
      <c r="N347" s="63">
        <v>0</v>
      </c>
      <c r="O347" s="63">
        <v>0</v>
      </c>
      <c r="P347" s="63">
        <v>0</v>
      </c>
      <c r="Q347" s="63">
        <v>0</v>
      </c>
      <c r="R347" s="63">
        <v>0</v>
      </c>
      <c r="S347" s="63">
        <v>0</v>
      </c>
      <c r="T347" s="63">
        <v>0</v>
      </c>
      <c r="U347" s="63">
        <v>0</v>
      </c>
      <c r="V347" s="63">
        <v>0</v>
      </c>
      <c r="W347" s="63">
        <v>0</v>
      </c>
      <c r="X347" s="63">
        <v>0</v>
      </c>
      <c r="Y347" s="63">
        <v>0</v>
      </c>
      <c r="Z347" s="63">
        <v>0</v>
      </c>
      <c r="AA347" s="63">
        <v>0</v>
      </c>
      <c r="AB347" s="63">
        <v>0</v>
      </c>
      <c r="AC347" s="55"/>
      <c r="AD347" s="34"/>
      <c r="AE347" s="34"/>
      <c r="AF347" s="34"/>
    </row>
    <row r="348" spans="1:32" hidden="1" outlineLevel="3" x14ac:dyDescent="0.2">
      <c r="A348" s="34"/>
      <c r="B348" s="34"/>
      <c r="C348" s="48">
        <v>0</v>
      </c>
      <c r="D348" s="49">
        <v>0</v>
      </c>
      <c r="E348" s="49">
        <v>0</v>
      </c>
      <c r="F348" s="49">
        <v>0</v>
      </c>
      <c r="G348" s="49">
        <v>0</v>
      </c>
      <c r="H348" s="56"/>
      <c r="I348" s="63">
        <v>0</v>
      </c>
      <c r="J348" s="63">
        <v>0</v>
      </c>
      <c r="K348" s="63">
        <v>0</v>
      </c>
      <c r="L348" s="63">
        <v>0</v>
      </c>
      <c r="M348" s="63">
        <v>0</v>
      </c>
      <c r="N348" s="63">
        <v>0</v>
      </c>
      <c r="O348" s="63">
        <v>0</v>
      </c>
      <c r="P348" s="63">
        <v>0</v>
      </c>
      <c r="Q348" s="63">
        <v>0</v>
      </c>
      <c r="R348" s="63">
        <v>0</v>
      </c>
      <c r="S348" s="63">
        <v>0</v>
      </c>
      <c r="T348" s="63">
        <v>0</v>
      </c>
      <c r="U348" s="63">
        <v>0</v>
      </c>
      <c r="V348" s="63">
        <v>0</v>
      </c>
      <c r="W348" s="63">
        <v>0</v>
      </c>
      <c r="X348" s="63">
        <v>0</v>
      </c>
      <c r="Y348" s="63">
        <v>0</v>
      </c>
      <c r="Z348" s="63">
        <v>0</v>
      </c>
      <c r="AA348" s="63">
        <v>0</v>
      </c>
      <c r="AB348" s="63">
        <v>0</v>
      </c>
      <c r="AC348" s="55"/>
      <c r="AD348" s="34"/>
      <c r="AE348" s="34"/>
      <c r="AF348" s="34"/>
    </row>
    <row r="349" spans="1:32" hidden="1" outlineLevel="3" x14ac:dyDescent="0.2">
      <c r="A349" s="34"/>
      <c r="B349" s="34"/>
      <c r="C349" s="48">
        <v>0</v>
      </c>
      <c r="D349" s="49">
        <v>0</v>
      </c>
      <c r="E349" s="49">
        <v>0</v>
      </c>
      <c r="F349" s="49">
        <v>0</v>
      </c>
      <c r="G349" s="49">
        <v>0</v>
      </c>
      <c r="H349" s="56"/>
      <c r="I349" s="63">
        <v>0</v>
      </c>
      <c r="J349" s="63">
        <v>0</v>
      </c>
      <c r="K349" s="63">
        <v>0</v>
      </c>
      <c r="L349" s="63">
        <v>0</v>
      </c>
      <c r="M349" s="63">
        <v>0</v>
      </c>
      <c r="N349" s="63">
        <v>0</v>
      </c>
      <c r="O349" s="63">
        <v>0</v>
      </c>
      <c r="P349" s="63">
        <v>0</v>
      </c>
      <c r="Q349" s="63">
        <v>0</v>
      </c>
      <c r="R349" s="63">
        <v>0</v>
      </c>
      <c r="S349" s="63">
        <v>0</v>
      </c>
      <c r="T349" s="63">
        <v>0</v>
      </c>
      <c r="U349" s="63">
        <v>0</v>
      </c>
      <c r="V349" s="63">
        <v>0</v>
      </c>
      <c r="W349" s="63">
        <v>0</v>
      </c>
      <c r="X349" s="63">
        <v>0</v>
      </c>
      <c r="Y349" s="63">
        <v>0</v>
      </c>
      <c r="Z349" s="63">
        <v>0</v>
      </c>
      <c r="AA349" s="63">
        <v>0</v>
      </c>
      <c r="AB349" s="63">
        <v>0</v>
      </c>
      <c r="AC349" s="55"/>
      <c r="AD349" s="34"/>
      <c r="AE349" s="34"/>
      <c r="AF349" s="34"/>
    </row>
    <row r="350" spans="1:32" hidden="1" outlineLevel="3" x14ac:dyDescent="0.2">
      <c r="A350" s="34"/>
      <c r="B350" s="34"/>
      <c r="C350" s="48">
        <v>0</v>
      </c>
      <c r="D350" s="49">
        <v>0</v>
      </c>
      <c r="E350" s="49">
        <v>0</v>
      </c>
      <c r="F350" s="49">
        <v>0</v>
      </c>
      <c r="G350" s="49">
        <v>0</v>
      </c>
      <c r="H350" s="56"/>
      <c r="I350" s="63">
        <v>0</v>
      </c>
      <c r="J350" s="63">
        <v>0</v>
      </c>
      <c r="K350" s="63">
        <v>0</v>
      </c>
      <c r="L350" s="63">
        <v>0</v>
      </c>
      <c r="M350" s="63">
        <v>0</v>
      </c>
      <c r="N350" s="63">
        <v>0</v>
      </c>
      <c r="O350" s="63">
        <v>0</v>
      </c>
      <c r="P350" s="63">
        <v>0</v>
      </c>
      <c r="Q350" s="63">
        <v>0</v>
      </c>
      <c r="R350" s="63">
        <v>0</v>
      </c>
      <c r="S350" s="63">
        <v>0</v>
      </c>
      <c r="T350" s="63">
        <v>0</v>
      </c>
      <c r="U350" s="63">
        <v>0</v>
      </c>
      <c r="V350" s="63">
        <v>0</v>
      </c>
      <c r="W350" s="63">
        <v>0</v>
      </c>
      <c r="X350" s="63">
        <v>0</v>
      </c>
      <c r="Y350" s="63">
        <v>0</v>
      </c>
      <c r="Z350" s="63">
        <v>0</v>
      </c>
      <c r="AA350" s="63">
        <v>0</v>
      </c>
      <c r="AB350" s="63">
        <v>0</v>
      </c>
      <c r="AC350" s="55"/>
      <c r="AD350" s="34"/>
      <c r="AE350" s="34"/>
      <c r="AF350" s="34"/>
    </row>
    <row r="351" spans="1:32" hidden="1" outlineLevel="3" x14ac:dyDescent="0.2">
      <c r="A351" s="34"/>
      <c r="B351" s="34"/>
      <c r="C351" s="48">
        <v>0</v>
      </c>
      <c r="D351" s="49">
        <v>0</v>
      </c>
      <c r="E351" s="49">
        <v>0</v>
      </c>
      <c r="F351" s="49">
        <v>0</v>
      </c>
      <c r="G351" s="49">
        <v>0</v>
      </c>
      <c r="H351" s="56"/>
      <c r="I351" s="63">
        <v>0</v>
      </c>
      <c r="J351" s="63">
        <v>0</v>
      </c>
      <c r="K351" s="63">
        <v>0</v>
      </c>
      <c r="L351" s="63">
        <v>0</v>
      </c>
      <c r="M351" s="63">
        <v>0</v>
      </c>
      <c r="N351" s="63">
        <v>0</v>
      </c>
      <c r="O351" s="63">
        <v>0</v>
      </c>
      <c r="P351" s="63">
        <v>0</v>
      </c>
      <c r="Q351" s="63">
        <v>0</v>
      </c>
      <c r="R351" s="63">
        <v>0</v>
      </c>
      <c r="S351" s="63">
        <v>0</v>
      </c>
      <c r="T351" s="63">
        <v>0</v>
      </c>
      <c r="U351" s="63">
        <v>0</v>
      </c>
      <c r="V351" s="63">
        <v>0</v>
      </c>
      <c r="W351" s="63">
        <v>0</v>
      </c>
      <c r="X351" s="63">
        <v>0</v>
      </c>
      <c r="Y351" s="63">
        <v>0</v>
      </c>
      <c r="Z351" s="63">
        <v>0</v>
      </c>
      <c r="AA351" s="63">
        <v>0</v>
      </c>
      <c r="AB351" s="63">
        <v>0</v>
      </c>
      <c r="AC351" s="55"/>
      <c r="AD351" s="34"/>
      <c r="AE351" s="34"/>
      <c r="AF351" s="34"/>
    </row>
    <row r="352" spans="1:32" hidden="1" outlineLevel="3" x14ac:dyDescent="0.2">
      <c r="A352" s="34"/>
      <c r="B352" s="34"/>
      <c r="C352" s="48">
        <v>0</v>
      </c>
      <c r="D352" s="49">
        <v>0</v>
      </c>
      <c r="E352" s="49">
        <v>0</v>
      </c>
      <c r="F352" s="49">
        <v>0</v>
      </c>
      <c r="G352" s="49">
        <v>0</v>
      </c>
      <c r="H352" s="56"/>
      <c r="I352" s="63">
        <v>0</v>
      </c>
      <c r="J352" s="63">
        <v>0</v>
      </c>
      <c r="K352" s="63">
        <v>0</v>
      </c>
      <c r="L352" s="63">
        <v>0</v>
      </c>
      <c r="M352" s="63">
        <v>0</v>
      </c>
      <c r="N352" s="63">
        <v>0</v>
      </c>
      <c r="O352" s="63">
        <v>0</v>
      </c>
      <c r="P352" s="63">
        <v>0</v>
      </c>
      <c r="Q352" s="63">
        <v>0</v>
      </c>
      <c r="R352" s="63">
        <v>0</v>
      </c>
      <c r="S352" s="63">
        <v>0</v>
      </c>
      <c r="T352" s="63">
        <v>0</v>
      </c>
      <c r="U352" s="63">
        <v>0</v>
      </c>
      <c r="V352" s="63">
        <v>0</v>
      </c>
      <c r="W352" s="63">
        <v>0</v>
      </c>
      <c r="X352" s="63">
        <v>0</v>
      </c>
      <c r="Y352" s="63">
        <v>0</v>
      </c>
      <c r="Z352" s="63">
        <v>0</v>
      </c>
      <c r="AA352" s="63">
        <v>0</v>
      </c>
      <c r="AB352" s="63">
        <v>0</v>
      </c>
      <c r="AC352" s="55"/>
      <c r="AD352" s="34"/>
      <c r="AE352" s="34"/>
      <c r="AF352" s="34"/>
    </row>
    <row r="353" spans="1:32" hidden="1" outlineLevel="3" x14ac:dyDescent="0.2">
      <c r="A353" s="34"/>
      <c r="B353" s="34"/>
      <c r="C353" s="48">
        <v>0</v>
      </c>
      <c r="D353" s="49">
        <v>0</v>
      </c>
      <c r="E353" s="49">
        <v>0</v>
      </c>
      <c r="F353" s="49">
        <v>0</v>
      </c>
      <c r="G353" s="49">
        <v>0</v>
      </c>
      <c r="H353" s="56"/>
      <c r="I353" s="63">
        <v>0</v>
      </c>
      <c r="J353" s="63">
        <v>0</v>
      </c>
      <c r="K353" s="63">
        <v>0</v>
      </c>
      <c r="L353" s="63">
        <v>0</v>
      </c>
      <c r="M353" s="63">
        <v>0</v>
      </c>
      <c r="N353" s="63">
        <v>0</v>
      </c>
      <c r="O353" s="63">
        <v>0</v>
      </c>
      <c r="P353" s="63">
        <v>0</v>
      </c>
      <c r="Q353" s="63">
        <v>0</v>
      </c>
      <c r="R353" s="63">
        <v>0</v>
      </c>
      <c r="S353" s="63">
        <v>0</v>
      </c>
      <c r="T353" s="63">
        <v>0</v>
      </c>
      <c r="U353" s="63">
        <v>0</v>
      </c>
      <c r="V353" s="63">
        <v>0</v>
      </c>
      <c r="W353" s="63">
        <v>0</v>
      </c>
      <c r="X353" s="63">
        <v>0</v>
      </c>
      <c r="Y353" s="63">
        <v>0</v>
      </c>
      <c r="Z353" s="63">
        <v>0</v>
      </c>
      <c r="AA353" s="63">
        <v>0</v>
      </c>
      <c r="AB353" s="63">
        <v>0</v>
      </c>
      <c r="AC353" s="55"/>
      <c r="AD353" s="34"/>
      <c r="AE353" s="34"/>
      <c r="AF353" s="34"/>
    </row>
    <row r="354" spans="1:32" hidden="1" outlineLevel="3" x14ac:dyDescent="0.2">
      <c r="A354" s="34"/>
      <c r="B354" s="34"/>
      <c r="C354" s="48">
        <v>0</v>
      </c>
      <c r="D354" s="49">
        <v>0</v>
      </c>
      <c r="E354" s="49">
        <v>0</v>
      </c>
      <c r="F354" s="49">
        <v>0</v>
      </c>
      <c r="G354" s="49">
        <v>0</v>
      </c>
      <c r="H354" s="56"/>
      <c r="I354" s="63">
        <v>0</v>
      </c>
      <c r="J354" s="63">
        <v>0</v>
      </c>
      <c r="K354" s="63">
        <v>0</v>
      </c>
      <c r="L354" s="63">
        <v>0</v>
      </c>
      <c r="M354" s="63">
        <v>0</v>
      </c>
      <c r="N354" s="63">
        <v>0</v>
      </c>
      <c r="O354" s="63">
        <v>0</v>
      </c>
      <c r="P354" s="63">
        <v>0</v>
      </c>
      <c r="Q354" s="63">
        <v>0</v>
      </c>
      <c r="R354" s="63">
        <v>0</v>
      </c>
      <c r="S354" s="63">
        <v>0</v>
      </c>
      <c r="T354" s="63">
        <v>0</v>
      </c>
      <c r="U354" s="63">
        <v>0</v>
      </c>
      <c r="V354" s="63">
        <v>0</v>
      </c>
      <c r="W354" s="63">
        <v>0</v>
      </c>
      <c r="X354" s="63">
        <v>0</v>
      </c>
      <c r="Y354" s="63">
        <v>0</v>
      </c>
      <c r="Z354" s="63">
        <v>0</v>
      </c>
      <c r="AA354" s="63">
        <v>0</v>
      </c>
      <c r="AB354" s="63">
        <v>0</v>
      </c>
      <c r="AC354" s="55"/>
      <c r="AD354" s="34"/>
      <c r="AE354" s="34"/>
      <c r="AF354" s="34"/>
    </row>
    <row r="355" spans="1:32" hidden="1" outlineLevel="3" x14ac:dyDescent="0.2">
      <c r="A355" s="34"/>
      <c r="B355" s="34"/>
      <c r="C355" s="48">
        <v>0</v>
      </c>
      <c r="D355" s="49">
        <v>0</v>
      </c>
      <c r="E355" s="49">
        <v>0</v>
      </c>
      <c r="F355" s="49">
        <v>0</v>
      </c>
      <c r="G355" s="49">
        <v>0</v>
      </c>
      <c r="H355" s="56"/>
      <c r="I355" s="63">
        <v>0</v>
      </c>
      <c r="J355" s="63">
        <v>0</v>
      </c>
      <c r="K355" s="63">
        <v>0</v>
      </c>
      <c r="L355" s="63">
        <v>0</v>
      </c>
      <c r="M355" s="63">
        <v>0</v>
      </c>
      <c r="N355" s="63">
        <v>0</v>
      </c>
      <c r="O355" s="63">
        <v>0</v>
      </c>
      <c r="P355" s="63">
        <v>0</v>
      </c>
      <c r="Q355" s="63">
        <v>0</v>
      </c>
      <c r="R355" s="63">
        <v>0</v>
      </c>
      <c r="S355" s="63">
        <v>0</v>
      </c>
      <c r="T355" s="63">
        <v>0</v>
      </c>
      <c r="U355" s="63">
        <v>0</v>
      </c>
      <c r="V355" s="63">
        <v>0</v>
      </c>
      <c r="W355" s="63">
        <v>0</v>
      </c>
      <c r="X355" s="63">
        <v>0</v>
      </c>
      <c r="Y355" s="63">
        <v>0</v>
      </c>
      <c r="Z355" s="63">
        <v>0</v>
      </c>
      <c r="AA355" s="63">
        <v>0</v>
      </c>
      <c r="AB355" s="63">
        <v>0</v>
      </c>
      <c r="AC355" s="55"/>
      <c r="AD355" s="34"/>
      <c r="AE355" s="34"/>
      <c r="AF355" s="34"/>
    </row>
    <row r="356" spans="1:32" hidden="1" outlineLevel="3" x14ac:dyDescent="0.2">
      <c r="A356" s="34"/>
      <c r="B356" s="34"/>
      <c r="C356" s="48">
        <v>0</v>
      </c>
      <c r="D356" s="49">
        <v>0</v>
      </c>
      <c r="E356" s="49">
        <v>0</v>
      </c>
      <c r="F356" s="49">
        <v>0</v>
      </c>
      <c r="G356" s="49">
        <v>0</v>
      </c>
      <c r="H356" s="56"/>
      <c r="I356" s="63">
        <v>0</v>
      </c>
      <c r="J356" s="63">
        <v>0</v>
      </c>
      <c r="K356" s="63">
        <v>0</v>
      </c>
      <c r="L356" s="63">
        <v>0</v>
      </c>
      <c r="M356" s="63">
        <v>0</v>
      </c>
      <c r="N356" s="63">
        <v>0</v>
      </c>
      <c r="O356" s="63">
        <v>0</v>
      </c>
      <c r="P356" s="63">
        <v>0</v>
      </c>
      <c r="Q356" s="63">
        <v>0</v>
      </c>
      <c r="R356" s="63">
        <v>0</v>
      </c>
      <c r="S356" s="63">
        <v>0</v>
      </c>
      <c r="T356" s="63">
        <v>0</v>
      </c>
      <c r="U356" s="63">
        <v>0</v>
      </c>
      <c r="V356" s="63">
        <v>0</v>
      </c>
      <c r="W356" s="63">
        <v>0</v>
      </c>
      <c r="X356" s="63">
        <v>0</v>
      </c>
      <c r="Y356" s="63">
        <v>0</v>
      </c>
      <c r="Z356" s="63">
        <v>0</v>
      </c>
      <c r="AA356" s="63">
        <v>0</v>
      </c>
      <c r="AB356" s="63">
        <v>0</v>
      </c>
      <c r="AC356" s="55"/>
      <c r="AD356" s="34"/>
      <c r="AE356" s="34"/>
      <c r="AF356" s="34"/>
    </row>
    <row r="357" spans="1:32" hidden="1" outlineLevel="3" x14ac:dyDescent="0.2">
      <c r="A357" s="34"/>
      <c r="B357" s="34"/>
      <c r="C357" s="48">
        <v>0</v>
      </c>
      <c r="D357" s="49">
        <v>0</v>
      </c>
      <c r="E357" s="49">
        <v>0</v>
      </c>
      <c r="F357" s="49">
        <v>0</v>
      </c>
      <c r="G357" s="49">
        <v>0</v>
      </c>
      <c r="H357" s="56"/>
      <c r="I357" s="63">
        <v>0</v>
      </c>
      <c r="J357" s="63">
        <v>0</v>
      </c>
      <c r="K357" s="63">
        <v>0</v>
      </c>
      <c r="L357" s="63">
        <v>0</v>
      </c>
      <c r="M357" s="63">
        <v>0</v>
      </c>
      <c r="N357" s="63">
        <v>0</v>
      </c>
      <c r="O357" s="63">
        <v>0</v>
      </c>
      <c r="P357" s="63">
        <v>0</v>
      </c>
      <c r="Q357" s="63">
        <v>0</v>
      </c>
      <c r="R357" s="63">
        <v>0</v>
      </c>
      <c r="S357" s="63">
        <v>0</v>
      </c>
      <c r="T357" s="63">
        <v>0</v>
      </c>
      <c r="U357" s="63">
        <v>0</v>
      </c>
      <c r="V357" s="63">
        <v>0</v>
      </c>
      <c r="W357" s="63">
        <v>0</v>
      </c>
      <c r="X357" s="63">
        <v>0</v>
      </c>
      <c r="Y357" s="63">
        <v>0</v>
      </c>
      <c r="Z357" s="63">
        <v>0</v>
      </c>
      <c r="AA357" s="63">
        <v>0</v>
      </c>
      <c r="AB357" s="63">
        <v>0</v>
      </c>
      <c r="AC357" s="55"/>
      <c r="AD357" s="34"/>
      <c r="AE357" s="34"/>
      <c r="AF357" s="34"/>
    </row>
    <row r="358" spans="1:32" hidden="1" outlineLevel="3" x14ac:dyDescent="0.2">
      <c r="A358" s="34"/>
      <c r="B358" s="34"/>
      <c r="C358" s="48">
        <v>0</v>
      </c>
      <c r="D358" s="49">
        <v>0</v>
      </c>
      <c r="E358" s="49">
        <v>0</v>
      </c>
      <c r="F358" s="49">
        <v>0</v>
      </c>
      <c r="G358" s="49">
        <v>0</v>
      </c>
      <c r="H358" s="56"/>
      <c r="I358" s="63">
        <v>0</v>
      </c>
      <c r="J358" s="63">
        <v>0</v>
      </c>
      <c r="K358" s="63">
        <v>0</v>
      </c>
      <c r="L358" s="63">
        <v>0</v>
      </c>
      <c r="M358" s="63">
        <v>0</v>
      </c>
      <c r="N358" s="63">
        <v>0</v>
      </c>
      <c r="O358" s="63">
        <v>0</v>
      </c>
      <c r="P358" s="63">
        <v>0</v>
      </c>
      <c r="Q358" s="63">
        <v>0</v>
      </c>
      <c r="R358" s="63">
        <v>0</v>
      </c>
      <c r="S358" s="63">
        <v>0</v>
      </c>
      <c r="T358" s="63">
        <v>0</v>
      </c>
      <c r="U358" s="63">
        <v>0</v>
      </c>
      <c r="V358" s="63">
        <v>0</v>
      </c>
      <c r="W358" s="63">
        <v>0</v>
      </c>
      <c r="X358" s="63">
        <v>0</v>
      </c>
      <c r="Y358" s="63">
        <v>0</v>
      </c>
      <c r="Z358" s="63">
        <v>0</v>
      </c>
      <c r="AA358" s="63">
        <v>0</v>
      </c>
      <c r="AB358" s="63">
        <v>0</v>
      </c>
      <c r="AC358" s="55"/>
      <c r="AD358" s="34"/>
      <c r="AE358" s="34"/>
      <c r="AF358" s="34"/>
    </row>
    <row r="359" spans="1:32" hidden="1" outlineLevel="3" x14ac:dyDescent="0.2">
      <c r="A359" s="34"/>
      <c r="B359" s="34"/>
      <c r="C359" s="48">
        <v>0</v>
      </c>
      <c r="D359" s="49">
        <v>0</v>
      </c>
      <c r="E359" s="49">
        <v>0</v>
      </c>
      <c r="F359" s="49">
        <v>0</v>
      </c>
      <c r="G359" s="49">
        <v>0</v>
      </c>
      <c r="H359" s="56"/>
      <c r="I359" s="63">
        <v>0</v>
      </c>
      <c r="J359" s="63">
        <v>0</v>
      </c>
      <c r="K359" s="63">
        <v>0</v>
      </c>
      <c r="L359" s="63">
        <v>0</v>
      </c>
      <c r="M359" s="63">
        <v>0</v>
      </c>
      <c r="N359" s="63">
        <v>0</v>
      </c>
      <c r="O359" s="63">
        <v>0</v>
      </c>
      <c r="P359" s="63">
        <v>0</v>
      </c>
      <c r="Q359" s="63">
        <v>0</v>
      </c>
      <c r="R359" s="63">
        <v>0</v>
      </c>
      <c r="S359" s="63">
        <v>0</v>
      </c>
      <c r="T359" s="63">
        <v>0</v>
      </c>
      <c r="U359" s="63">
        <v>0</v>
      </c>
      <c r="V359" s="63">
        <v>0</v>
      </c>
      <c r="W359" s="63">
        <v>0</v>
      </c>
      <c r="X359" s="63">
        <v>0</v>
      </c>
      <c r="Y359" s="63">
        <v>0</v>
      </c>
      <c r="Z359" s="63">
        <v>0</v>
      </c>
      <c r="AA359" s="63">
        <v>0</v>
      </c>
      <c r="AB359" s="63">
        <v>0</v>
      </c>
      <c r="AC359" s="55"/>
      <c r="AD359" s="34"/>
      <c r="AE359" s="34"/>
      <c r="AF359" s="34"/>
    </row>
    <row r="360" spans="1:32" hidden="1" outlineLevel="3" x14ac:dyDescent="0.2">
      <c r="A360" s="34"/>
      <c r="B360" s="34"/>
      <c r="C360" s="48">
        <v>0</v>
      </c>
      <c r="D360" s="49">
        <v>0</v>
      </c>
      <c r="E360" s="49">
        <v>0</v>
      </c>
      <c r="F360" s="49">
        <v>0</v>
      </c>
      <c r="G360" s="49">
        <v>0</v>
      </c>
      <c r="H360" s="56"/>
      <c r="I360" s="63">
        <v>0</v>
      </c>
      <c r="J360" s="63">
        <v>0</v>
      </c>
      <c r="K360" s="63">
        <v>0</v>
      </c>
      <c r="L360" s="63">
        <v>0</v>
      </c>
      <c r="M360" s="63">
        <v>0</v>
      </c>
      <c r="N360" s="63">
        <v>0</v>
      </c>
      <c r="O360" s="63">
        <v>0</v>
      </c>
      <c r="P360" s="63">
        <v>0</v>
      </c>
      <c r="Q360" s="63">
        <v>0</v>
      </c>
      <c r="R360" s="63">
        <v>0</v>
      </c>
      <c r="S360" s="63">
        <v>0</v>
      </c>
      <c r="T360" s="63">
        <v>0</v>
      </c>
      <c r="U360" s="63">
        <v>0</v>
      </c>
      <c r="V360" s="63">
        <v>0</v>
      </c>
      <c r="W360" s="63">
        <v>0</v>
      </c>
      <c r="X360" s="63">
        <v>0</v>
      </c>
      <c r="Y360" s="63">
        <v>0</v>
      </c>
      <c r="Z360" s="63">
        <v>0</v>
      </c>
      <c r="AA360" s="63">
        <v>0</v>
      </c>
      <c r="AB360" s="63">
        <v>0</v>
      </c>
      <c r="AC360" s="55"/>
      <c r="AD360" s="34"/>
      <c r="AE360" s="34"/>
      <c r="AF360" s="34"/>
    </row>
    <row r="361" spans="1:32" hidden="1" outlineLevel="3" x14ac:dyDescent="0.2">
      <c r="A361" s="34"/>
      <c r="B361" s="34"/>
      <c r="C361" s="48">
        <v>0</v>
      </c>
      <c r="D361" s="49">
        <v>0</v>
      </c>
      <c r="E361" s="49">
        <v>0</v>
      </c>
      <c r="F361" s="49">
        <v>0</v>
      </c>
      <c r="G361" s="49">
        <v>0</v>
      </c>
      <c r="H361" s="56"/>
      <c r="I361" s="63">
        <v>0</v>
      </c>
      <c r="J361" s="63">
        <v>0</v>
      </c>
      <c r="K361" s="63">
        <v>0</v>
      </c>
      <c r="L361" s="63">
        <v>0</v>
      </c>
      <c r="M361" s="63">
        <v>0</v>
      </c>
      <c r="N361" s="63">
        <v>0</v>
      </c>
      <c r="O361" s="63">
        <v>0</v>
      </c>
      <c r="P361" s="63">
        <v>0</v>
      </c>
      <c r="Q361" s="63">
        <v>0</v>
      </c>
      <c r="R361" s="63">
        <v>0</v>
      </c>
      <c r="S361" s="63">
        <v>0</v>
      </c>
      <c r="T361" s="63">
        <v>0</v>
      </c>
      <c r="U361" s="63">
        <v>0</v>
      </c>
      <c r="V361" s="63">
        <v>0</v>
      </c>
      <c r="W361" s="63">
        <v>0</v>
      </c>
      <c r="X361" s="63">
        <v>0</v>
      </c>
      <c r="Y361" s="63">
        <v>0</v>
      </c>
      <c r="Z361" s="63">
        <v>0</v>
      </c>
      <c r="AA361" s="63">
        <v>0</v>
      </c>
      <c r="AB361" s="63">
        <v>0</v>
      </c>
      <c r="AC361" s="55"/>
      <c r="AD361" s="34"/>
      <c r="AE361" s="34"/>
      <c r="AF361" s="34"/>
    </row>
    <row r="362" spans="1:32" hidden="1" outlineLevel="3" x14ac:dyDescent="0.2">
      <c r="A362" s="34"/>
      <c r="B362" s="34"/>
      <c r="C362" s="48">
        <v>0</v>
      </c>
      <c r="D362" s="49">
        <v>0</v>
      </c>
      <c r="E362" s="49">
        <v>0</v>
      </c>
      <c r="F362" s="49">
        <v>0</v>
      </c>
      <c r="G362" s="49">
        <v>0</v>
      </c>
      <c r="H362" s="56"/>
      <c r="I362" s="63">
        <v>0</v>
      </c>
      <c r="J362" s="63">
        <v>0</v>
      </c>
      <c r="K362" s="63">
        <v>0</v>
      </c>
      <c r="L362" s="63">
        <v>0</v>
      </c>
      <c r="M362" s="63">
        <v>0</v>
      </c>
      <c r="N362" s="63">
        <v>0</v>
      </c>
      <c r="O362" s="63">
        <v>0</v>
      </c>
      <c r="P362" s="63">
        <v>0</v>
      </c>
      <c r="Q362" s="63">
        <v>0</v>
      </c>
      <c r="R362" s="63">
        <v>0</v>
      </c>
      <c r="S362" s="63">
        <v>0</v>
      </c>
      <c r="T362" s="63">
        <v>0</v>
      </c>
      <c r="U362" s="63">
        <v>0</v>
      </c>
      <c r="V362" s="63">
        <v>0</v>
      </c>
      <c r="W362" s="63">
        <v>0</v>
      </c>
      <c r="X362" s="63">
        <v>0</v>
      </c>
      <c r="Y362" s="63">
        <v>0</v>
      </c>
      <c r="Z362" s="63">
        <v>0</v>
      </c>
      <c r="AA362" s="63">
        <v>0</v>
      </c>
      <c r="AB362" s="63">
        <v>0</v>
      </c>
      <c r="AC362" s="55"/>
      <c r="AD362" s="34"/>
      <c r="AE362" s="34"/>
      <c r="AF362" s="34"/>
    </row>
    <row r="363" spans="1:32" hidden="1" outlineLevel="3" x14ac:dyDescent="0.2">
      <c r="A363" s="34"/>
      <c r="B363" s="34"/>
      <c r="C363" s="48">
        <v>0</v>
      </c>
      <c r="D363" s="49">
        <v>0</v>
      </c>
      <c r="E363" s="49">
        <v>0</v>
      </c>
      <c r="F363" s="49">
        <v>0</v>
      </c>
      <c r="G363" s="49">
        <v>0</v>
      </c>
      <c r="H363" s="56"/>
      <c r="I363" s="63">
        <v>0</v>
      </c>
      <c r="J363" s="63">
        <v>0</v>
      </c>
      <c r="K363" s="63">
        <v>0</v>
      </c>
      <c r="L363" s="63">
        <v>0</v>
      </c>
      <c r="M363" s="63">
        <v>0</v>
      </c>
      <c r="N363" s="63">
        <v>0</v>
      </c>
      <c r="O363" s="63">
        <v>0</v>
      </c>
      <c r="P363" s="63">
        <v>0</v>
      </c>
      <c r="Q363" s="63">
        <v>0</v>
      </c>
      <c r="R363" s="63">
        <v>0</v>
      </c>
      <c r="S363" s="63">
        <v>0</v>
      </c>
      <c r="T363" s="63">
        <v>0</v>
      </c>
      <c r="U363" s="63">
        <v>0</v>
      </c>
      <c r="V363" s="63">
        <v>0</v>
      </c>
      <c r="W363" s="63">
        <v>0</v>
      </c>
      <c r="X363" s="63">
        <v>0</v>
      </c>
      <c r="Y363" s="63">
        <v>0</v>
      </c>
      <c r="Z363" s="63">
        <v>0</v>
      </c>
      <c r="AA363" s="63">
        <v>0</v>
      </c>
      <c r="AB363" s="63">
        <v>0</v>
      </c>
      <c r="AC363" s="55"/>
      <c r="AD363" s="34"/>
      <c r="AE363" s="34"/>
      <c r="AF363" s="34"/>
    </row>
    <row r="364" spans="1:32" hidden="1" outlineLevel="3" x14ac:dyDescent="0.2">
      <c r="A364" s="34"/>
      <c r="B364" s="34"/>
      <c r="C364" s="48">
        <v>0</v>
      </c>
      <c r="D364" s="49">
        <v>0</v>
      </c>
      <c r="E364" s="49">
        <v>0</v>
      </c>
      <c r="F364" s="49">
        <v>0</v>
      </c>
      <c r="G364" s="49">
        <v>0</v>
      </c>
      <c r="H364" s="56"/>
      <c r="I364" s="63">
        <v>0</v>
      </c>
      <c r="J364" s="63">
        <v>0</v>
      </c>
      <c r="K364" s="63">
        <v>0</v>
      </c>
      <c r="L364" s="63">
        <v>0</v>
      </c>
      <c r="M364" s="63">
        <v>0</v>
      </c>
      <c r="N364" s="63">
        <v>0</v>
      </c>
      <c r="O364" s="63">
        <v>0</v>
      </c>
      <c r="P364" s="63">
        <v>0</v>
      </c>
      <c r="Q364" s="63">
        <v>0</v>
      </c>
      <c r="R364" s="63">
        <v>0</v>
      </c>
      <c r="S364" s="63">
        <v>0</v>
      </c>
      <c r="T364" s="63">
        <v>0</v>
      </c>
      <c r="U364" s="63">
        <v>0</v>
      </c>
      <c r="V364" s="63">
        <v>0</v>
      </c>
      <c r="W364" s="63">
        <v>0</v>
      </c>
      <c r="X364" s="63">
        <v>0</v>
      </c>
      <c r="Y364" s="63">
        <v>0</v>
      </c>
      <c r="Z364" s="63">
        <v>0</v>
      </c>
      <c r="AA364" s="63">
        <v>0</v>
      </c>
      <c r="AB364" s="63">
        <v>0</v>
      </c>
      <c r="AC364" s="55"/>
      <c r="AD364" s="34"/>
      <c r="AE364" s="34"/>
      <c r="AF364" s="34"/>
    </row>
    <row r="365" spans="1:32" hidden="1" outlineLevel="3" x14ac:dyDescent="0.2">
      <c r="A365" s="34"/>
      <c r="B365" s="34"/>
      <c r="C365" s="48">
        <v>0</v>
      </c>
      <c r="D365" s="49">
        <v>0</v>
      </c>
      <c r="E365" s="49">
        <v>0</v>
      </c>
      <c r="F365" s="49">
        <v>0</v>
      </c>
      <c r="G365" s="49">
        <v>0</v>
      </c>
      <c r="H365" s="56"/>
      <c r="I365" s="63">
        <v>0</v>
      </c>
      <c r="J365" s="63">
        <v>0</v>
      </c>
      <c r="K365" s="63">
        <v>0</v>
      </c>
      <c r="L365" s="63">
        <v>0</v>
      </c>
      <c r="M365" s="63">
        <v>0</v>
      </c>
      <c r="N365" s="63">
        <v>0</v>
      </c>
      <c r="O365" s="63">
        <v>0</v>
      </c>
      <c r="P365" s="63">
        <v>0</v>
      </c>
      <c r="Q365" s="63">
        <v>0</v>
      </c>
      <c r="R365" s="63">
        <v>0</v>
      </c>
      <c r="S365" s="63">
        <v>0</v>
      </c>
      <c r="T365" s="63">
        <v>0</v>
      </c>
      <c r="U365" s="63">
        <v>0</v>
      </c>
      <c r="V365" s="63">
        <v>0</v>
      </c>
      <c r="W365" s="63">
        <v>0</v>
      </c>
      <c r="X365" s="63">
        <v>0</v>
      </c>
      <c r="Y365" s="63">
        <v>0</v>
      </c>
      <c r="Z365" s="63">
        <v>0</v>
      </c>
      <c r="AA365" s="63">
        <v>0</v>
      </c>
      <c r="AB365" s="63">
        <v>0</v>
      </c>
      <c r="AC365" s="55"/>
      <c r="AD365" s="34"/>
      <c r="AE365" s="34"/>
      <c r="AF365" s="34"/>
    </row>
    <row r="366" spans="1:32" hidden="1" outlineLevel="3" x14ac:dyDescent="0.2">
      <c r="A366" s="34"/>
      <c r="B366" s="34"/>
      <c r="C366" s="48">
        <v>0</v>
      </c>
      <c r="D366" s="49">
        <v>0</v>
      </c>
      <c r="E366" s="49">
        <v>0</v>
      </c>
      <c r="F366" s="49">
        <v>0</v>
      </c>
      <c r="G366" s="49">
        <v>0</v>
      </c>
      <c r="H366" s="56"/>
      <c r="I366" s="63">
        <v>0</v>
      </c>
      <c r="J366" s="63">
        <v>0</v>
      </c>
      <c r="K366" s="63">
        <v>0</v>
      </c>
      <c r="L366" s="63">
        <v>0</v>
      </c>
      <c r="M366" s="63">
        <v>0</v>
      </c>
      <c r="N366" s="63">
        <v>0</v>
      </c>
      <c r="O366" s="63">
        <v>0</v>
      </c>
      <c r="P366" s="63">
        <v>0</v>
      </c>
      <c r="Q366" s="63">
        <v>0</v>
      </c>
      <c r="R366" s="63">
        <v>0</v>
      </c>
      <c r="S366" s="63">
        <v>0</v>
      </c>
      <c r="T366" s="63">
        <v>0</v>
      </c>
      <c r="U366" s="63">
        <v>0</v>
      </c>
      <c r="V366" s="63">
        <v>0</v>
      </c>
      <c r="W366" s="63">
        <v>0</v>
      </c>
      <c r="X366" s="63">
        <v>0</v>
      </c>
      <c r="Y366" s="63">
        <v>0</v>
      </c>
      <c r="Z366" s="63">
        <v>0</v>
      </c>
      <c r="AA366" s="63">
        <v>0</v>
      </c>
      <c r="AB366" s="63">
        <v>0</v>
      </c>
      <c r="AC366" s="55"/>
      <c r="AD366" s="34"/>
      <c r="AE366" s="34"/>
      <c r="AF366" s="34"/>
    </row>
    <row r="367" spans="1:32" hidden="1" outlineLevel="3" x14ac:dyDescent="0.2">
      <c r="A367" s="34"/>
      <c r="B367" s="34"/>
      <c r="C367" s="48">
        <v>0</v>
      </c>
      <c r="D367" s="49">
        <v>0</v>
      </c>
      <c r="E367" s="49">
        <v>0</v>
      </c>
      <c r="F367" s="49">
        <v>0</v>
      </c>
      <c r="G367" s="49">
        <v>0</v>
      </c>
      <c r="H367" s="56"/>
      <c r="I367" s="63">
        <v>0</v>
      </c>
      <c r="J367" s="63">
        <v>0</v>
      </c>
      <c r="K367" s="63">
        <v>0</v>
      </c>
      <c r="L367" s="63">
        <v>0</v>
      </c>
      <c r="M367" s="63">
        <v>0</v>
      </c>
      <c r="N367" s="63">
        <v>0</v>
      </c>
      <c r="O367" s="63">
        <v>0</v>
      </c>
      <c r="P367" s="63">
        <v>0</v>
      </c>
      <c r="Q367" s="63">
        <v>0</v>
      </c>
      <c r="R367" s="63">
        <v>0</v>
      </c>
      <c r="S367" s="63">
        <v>0</v>
      </c>
      <c r="T367" s="63">
        <v>0</v>
      </c>
      <c r="U367" s="63">
        <v>0</v>
      </c>
      <c r="V367" s="63">
        <v>0</v>
      </c>
      <c r="W367" s="63">
        <v>0</v>
      </c>
      <c r="X367" s="63">
        <v>0</v>
      </c>
      <c r="Y367" s="63">
        <v>0</v>
      </c>
      <c r="Z367" s="63">
        <v>0</v>
      </c>
      <c r="AA367" s="63">
        <v>0</v>
      </c>
      <c r="AB367" s="63">
        <v>0</v>
      </c>
      <c r="AC367" s="55"/>
      <c r="AD367" s="34"/>
      <c r="AE367" s="34"/>
      <c r="AF367" s="34"/>
    </row>
    <row r="368" spans="1:32" hidden="1" outlineLevel="3" x14ac:dyDescent="0.2">
      <c r="A368" s="34"/>
      <c r="B368" s="34"/>
      <c r="C368" s="48">
        <v>0</v>
      </c>
      <c r="D368" s="49">
        <v>0</v>
      </c>
      <c r="E368" s="49">
        <v>0</v>
      </c>
      <c r="F368" s="49">
        <v>0</v>
      </c>
      <c r="G368" s="49">
        <v>0</v>
      </c>
      <c r="H368" s="56"/>
      <c r="I368" s="63">
        <v>0</v>
      </c>
      <c r="J368" s="63">
        <v>0</v>
      </c>
      <c r="K368" s="63">
        <v>0</v>
      </c>
      <c r="L368" s="63">
        <v>0</v>
      </c>
      <c r="M368" s="63">
        <v>0</v>
      </c>
      <c r="N368" s="63">
        <v>0</v>
      </c>
      <c r="O368" s="63">
        <v>0</v>
      </c>
      <c r="P368" s="63">
        <v>0</v>
      </c>
      <c r="Q368" s="63">
        <v>0</v>
      </c>
      <c r="R368" s="63">
        <v>0</v>
      </c>
      <c r="S368" s="63">
        <v>0</v>
      </c>
      <c r="T368" s="63">
        <v>0</v>
      </c>
      <c r="U368" s="63">
        <v>0</v>
      </c>
      <c r="V368" s="63">
        <v>0</v>
      </c>
      <c r="W368" s="63">
        <v>0</v>
      </c>
      <c r="X368" s="63">
        <v>0</v>
      </c>
      <c r="Y368" s="63">
        <v>0</v>
      </c>
      <c r="Z368" s="63">
        <v>0</v>
      </c>
      <c r="AA368" s="63">
        <v>0</v>
      </c>
      <c r="AB368" s="63">
        <v>0</v>
      </c>
      <c r="AC368" s="55"/>
      <c r="AD368" s="34"/>
      <c r="AE368" s="34"/>
      <c r="AF368" s="34"/>
    </row>
    <row r="369" spans="1:32" hidden="1" outlineLevel="3" x14ac:dyDescent="0.2">
      <c r="A369" s="34"/>
      <c r="B369" s="34"/>
      <c r="C369" s="48">
        <v>0</v>
      </c>
      <c r="D369" s="49">
        <v>0</v>
      </c>
      <c r="E369" s="49">
        <v>0</v>
      </c>
      <c r="F369" s="49">
        <v>0</v>
      </c>
      <c r="G369" s="49">
        <v>0</v>
      </c>
      <c r="H369" s="56"/>
      <c r="I369" s="63">
        <v>0</v>
      </c>
      <c r="J369" s="63">
        <v>0</v>
      </c>
      <c r="K369" s="63">
        <v>0</v>
      </c>
      <c r="L369" s="63">
        <v>0</v>
      </c>
      <c r="M369" s="63">
        <v>0</v>
      </c>
      <c r="N369" s="63">
        <v>0</v>
      </c>
      <c r="O369" s="63">
        <v>0</v>
      </c>
      <c r="P369" s="63">
        <v>0</v>
      </c>
      <c r="Q369" s="63">
        <v>0</v>
      </c>
      <c r="R369" s="63">
        <v>0</v>
      </c>
      <c r="S369" s="63">
        <v>0</v>
      </c>
      <c r="T369" s="63">
        <v>0</v>
      </c>
      <c r="U369" s="63">
        <v>0</v>
      </c>
      <c r="V369" s="63">
        <v>0</v>
      </c>
      <c r="W369" s="63">
        <v>0</v>
      </c>
      <c r="X369" s="63">
        <v>0</v>
      </c>
      <c r="Y369" s="63">
        <v>0</v>
      </c>
      <c r="Z369" s="63">
        <v>0</v>
      </c>
      <c r="AA369" s="63">
        <v>0</v>
      </c>
      <c r="AB369" s="63">
        <v>0</v>
      </c>
      <c r="AC369" s="55"/>
      <c r="AD369" s="34"/>
      <c r="AE369" s="34"/>
      <c r="AF369" s="34"/>
    </row>
    <row r="370" spans="1:32" hidden="1" outlineLevel="3" x14ac:dyDescent="0.2">
      <c r="A370" s="34"/>
      <c r="B370" s="34"/>
      <c r="C370" s="48">
        <v>0</v>
      </c>
      <c r="D370" s="49">
        <v>0</v>
      </c>
      <c r="E370" s="49">
        <v>0</v>
      </c>
      <c r="F370" s="49">
        <v>0</v>
      </c>
      <c r="G370" s="49">
        <v>0</v>
      </c>
      <c r="H370" s="56"/>
      <c r="I370" s="63">
        <v>0</v>
      </c>
      <c r="J370" s="63">
        <v>0</v>
      </c>
      <c r="K370" s="63">
        <v>0</v>
      </c>
      <c r="L370" s="63">
        <v>0</v>
      </c>
      <c r="M370" s="63">
        <v>0</v>
      </c>
      <c r="N370" s="63">
        <v>0</v>
      </c>
      <c r="O370" s="63">
        <v>0</v>
      </c>
      <c r="P370" s="63">
        <v>0</v>
      </c>
      <c r="Q370" s="63">
        <v>0</v>
      </c>
      <c r="R370" s="63">
        <v>0</v>
      </c>
      <c r="S370" s="63">
        <v>0</v>
      </c>
      <c r="T370" s="63">
        <v>0</v>
      </c>
      <c r="U370" s="63">
        <v>0</v>
      </c>
      <c r="V370" s="63">
        <v>0</v>
      </c>
      <c r="W370" s="63">
        <v>0</v>
      </c>
      <c r="X370" s="63">
        <v>0</v>
      </c>
      <c r="Y370" s="63">
        <v>0</v>
      </c>
      <c r="Z370" s="63">
        <v>0</v>
      </c>
      <c r="AA370" s="63">
        <v>0</v>
      </c>
      <c r="AB370" s="63">
        <v>0</v>
      </c>
      <c r="AC370" s="55"/>
      <c r="AD370" s="34"/>
      <c r="AE370" s="34"/>
      <c r="AF370" s="34"/>
    </row>
    <row r="371" spans="1:32" hidden="1" outlineLevel="3" x14ac:dyDescent="0.2">
      <c r="A371" s="34"/>
      <c r="B371" s="34"/>
      <c r="C371" s="48">
        <v>0</v>
      </c>
      <c r="D371" s="49">
        <v>0</v>
      </c>
      <c r="E371" s="49">
        <v>0</v>
      </c>
      <c r="F371" s="49">
        <v>0</v>
      </c>
      <c r="G371" s="49">
        <v>0</v>
      </c>
      <c r="H371" s="56"/>
      <c r="I371" s="63">
        <v>0</v>
      </c>
      <c r="J371" s="63">
        <v>0</v>
      </c>
      <c r="K371" s="63">
        <v>0</v>
      </c>
      <c r="L371" s="63">
        <v>0</v>
      </c>
      <c r="M371" s="63">
        <v>0</v>
      </c>
      <c r="N371" s="63">
        <v>0</v>
      </c>
      <c r="O371" s="63">
        <v>0</v>
      </c>
      <c r="P371" s="63">
        <v>0</v>
      </c>
      <c r="Q371" s="63">
        <v>0</v>
      </c>
      <c r="R371" s="63">
        <v>0</v>
      </c>
      <c r="S371" s="63">
        <v>0</v>
      </c>
      <c r="T371" s="63">
        <v>0</v>
      </c>
      <c r="U371" s="63">
        <v>0</v>
      </c>
      <c r="V371" s="63">
        <v>0</v>
      </c>
      <c r="W371" s="63">
        <v>0</v>
      </c>
      <c r="X371" s="63">
        <v>0</v>
      </c>
      <c r="Y371" s="63">
        <v>0</v>
      </c>
      <c r="Z371" s="63">
        <v>0</v>
      </c>
      <c r="AA371" s="63">
        <v>0</v>
      </c>
      <c r="AB371" s="63">
        <v>0</v>
      </c>
      <c r="AC371" s="55"/>
      <c r="AD371" s="34"/>
      <c r="AE371" s="34"/>
      <c r="AF371" s="34"/>
    </row>
    <row r="372" spans="1:32" hidden="1" outlineLevel="3" x14ac:dyDescent="0.2">
      <c r="A372" s="34"/>
      <c r="B372" s="34"/>
      <c r="C372" s="48">
        <v>0</v>
      </c>
      <c r="D372" s="49">
        <v>0</v>
      </c>
      <c r="E372" s="49">
        <v>0</v>
      </c>
      <c r="F372" s="49">
        <v>0</v>
      </c>
      <c r="G372" s="49">
        <v>0</v>
      </c>
      <c r="H372" s="56"/>
      <c r="I372" s="63">
        <v>0</v>
      </c>
      <c r="J372" s="63">
        <v>0</v>
      </c>
      <c r="K372" s="63">
        <v>0</v>
      </c>
      <c r="L372" s="63">
        <v>0</v>
      </c>
      <c r="M372" s="63">
        <v>0</v>
      </c>
      <c r="N372" s="63">
        <v>0</v>
      </c>
      <c r="O372" s="63">
        <v>0</v>
      </c>
      <c r="P372" s="63">
        <v>0</v>
      </c>
      <c r="Q372" s="63">
        <v>0</v>
      </c>
      <c r="R372" s="63">
        <v>0</v>
      </c>
      <c r="S372" s="63">
        <v>0</v>
      </c>
      <c r="T372" s="63">
        <v>0</v>
      </c>
      <c r="U372" s="63">
        <v>0</v>
      </c>
      <c r="V372" s="63">
        <v>0</v>
      </c>
      <c r="W372" s="63">
        <v>0</v>
      </c>
      <c r="X372" s="63">
        <v>0</v>
      </c>
      <c r="Y372" s="63">
        <v>0</v>
      </c>
      <c r="Z372" s="63">
        <v>0</v>
      </c>
      <c r="AA372" s="63">
        <v>0</v>
      </c>
      <c r="AB372" s="63">
        <v>0</v>
      </c>
      <c r="AC372" s="55"/>
      <c r="AD372" s="34"/>
      <c r="AE372" s="34"/>
      <c r="AF372" s="34"/>
    </row>
    <row r="373" spans="1:32" hidden="1" outlineLevel="3" x14ac:dyDescent="0.2">
      <c r="A373" s="34"/>
      <c r="B373" s="34"/>
      <c r="C373" s="48">
        <v>0</v>
      </c>
      <c r="D373" s="49">
        <v>0</v>
      </c>
      <c r="E373" s="49">
        <v>0</v>
      </c>
      <c r="F373" s="49">
        <v>0</v>
      </c>
      <c r="G373" s="49">
        <v>0</v>
      </c>
      <c r="H373" s="56"/>
      <c r="I373" s="63">
        <v>0</v>
      </c>
      <c r="J373" s="63">
        <v>0</v>
      </c>
      <c r="K373" s="63">
        <v>0</v>
      </c>
      <c r="L373" s="63">
        <v>0</v>
      </c>
      <c r="M373" s="63">
        <v>0</v>
      </c>
      <c r="N373" s="63">
        <v>0</v>
      </c>
      <c r="O373" s="63">
        <v>0</v>
      </c>
      <c r="P373" s="63">
        <v>0</v>
      </c>
      <c r="Q373" s="63">
        <v>0</v>
      </c>
      <c r="R373" s="63">
        <v>0</v>
      </c>
      <c r="S373" s="63">
        <v>0</v>
      </c>
      <c r="T373" s="63">
        <v>0</v>
      </c>
      <c r="U373" s="63">
        <v>0</v>
      </c>
      <c r="V373" s="63">
        <v>0</v>
      </c>
      <c r="W373" s="63">
        <v>0</v>
      </c>
      <c r="X373" s="63">
        <v>0</v>
      </c>
      <c r="Y373" s="63">
        <v>0</v>
      </c>
      <c r="Z373" s="63">
        <v>0</v>
      </c>
      <c r="AA373" s="63">
        <v>0</v>
      </c>
      <c r="AB373" s="63">
        <v>0</v>
      </c>
      <c r="AC373" s="55"/>
      <c r="AD373" s="34"/>
      <c r="AE373" s="34"/>
      <c r="AF373" s="34"/>
    </row>
    <row r="374" spans="1:32" hidden="1" outlineLevel="3" x14ac:dyDescent="0.2">
      <c r="A374" s="34"/>
      <c r="B374" s="34"/>
      <c r="C374" s="48">
        <v>0</v>
      </c>
      <c r="D374" s="49">
        <v>0</v>
      </c>
      <c r="E374" s="49">
        <v>0</v>
      </c>
      <c r="F374" s="49">
        <v>0</v>
      </c>
      <c r="G374" s="49">
        <v>0</v>
      </c>
      <c r="H374" s="56"/>
      <c r="I374" s="63">
        <v>0</v>
      </c>
      <c r="J374" s="63">
        <v>0</v>
      </c>
      <c r="K374" s="63">
        <v>0</v>
      </c>
      <c r="L374" s="63">
        <v>0</v>
      </c>
      <c r="M374" s="63">
        <v>0</v>
      </c>
      <c r="N374" s="63">
        <v>0</v>
      </c>
      <c r="O374" s="63">
        <v>0</v>
      </c>
      <c r="P374" s="63">
        <v>0</v>
      </c>
      <c r="Q374" s="63">
        <v>0</v>
      </c>
      <c r="R374" s="63">
        <v>0</v>
      </c>
      <c r="S374" s="63">
        <v>0</v>
      </c>
      <c r="T374" s="63">
        <v>0</v>
      </c>
      <c r="U374" s="63">
        <v>0</v>
      </c>
      <c r="V374" s="63">
        <v>0</v>
      </c>
      <c r="W374" s="63">
        <v>0</v>
      </c>
      <c r="X374" s="63">
        <v>0</v>
      </c>
      <c r="Y374" s="63">
        <v>0</v>
      </c>
      <c r="Z374" s="63">
        <v>0</v>
      </c>
      <c r="AA374" s="63">
        <v>0</v>
      </c>
      <c r="AB374" s="63">
        <v>0</v>
      </c>
      <c r="AC374" s="55"/>
      <c r="AD374" s="34"/>
      <c r="AE374" s="34"/>
      <c r="AF374" s="34"/>
    </row>
    <row r="375" spans="1:32" hidden="1" outlineLevel="3" x14ac:dyDescent="0.2">
      <c r="A375" s="34"/>
      <c r="B375" s="34"/>
      <c r="C375" s="48">
        <v>0</v>
      </c>
      <c r="D375" s="49">
        <v>0</v>
      </c>
      <c r="E375" s="49">
        <v>0</v>
      </c>
      <c r="F375" s="49">
        <v>0</v>
      </c>
      <c r="G375" s="49">
        <v>0</v>
      </c>
      <c r="H375" s="56"/>
      <c r="I375" s="63">
        <v>0</v>
      </c>
      <c r="J375" s="63">
        <v>0</v>
      </c>
      <c r="K375" s="63">
        <v>0</v>
      </c>
      <c r="L375" s="63">
        <v>0</v>
      </c>
      <c r="M375" s="63">
        <v>0</v>
      </c>
      <c r="N375" s="63">
        <v>0</v>
      </c>
      <c r="O375" s="63">
        <v>0</v>
      </c>
      <c r="P375" s="63">
        <v>0</v>
      </c>
      <c r="Q375" s="63">
        <v>0</v>
      </c>
      <c r="R375" s="63">
        <v>0</v>
      </c>
      <c r="S375" s="63">
        <v>0</v>
      </c>
      <c r="T375" s="63">
        <v>0</v>
      </c>
      <c r="U375" s="63">
        <v>0</v>
      </c>
      <c r="V375" s="63">
        <v>0</v>
      </c>
      <c r="W375" s="63">
        <v>0</v>
      </c>
      <c r="X375" s="63">
        <v>0</v>
      </c>
      <c r="Y375" s="63">
        <v>0</v>
      </c>
      <c r="Z375" s="63">
        <v>0</v>
      </c>
      <c r="AA375" s="63">
        <v>0</v>
      </c>
      <c r="AB375" s="63">
        <v>0</v>
      </c>
      <c r="AC375" s="55"/>
      <c r="AD375" s="34"/>
      <c r="AE375" s="34"/>
      <c r="AF375" s="34"/>
    </row>
    <row r="376" spans="1:32" hidden="1" outlineLevel="3" x14ac:dyDescent="0.2">
      <c r="A376" s="34"/>
      <c r="B376" s="34"/>
      <c r="C376" s="48">
        <v>0</v>
      </c>
      <c r="D376" s="49">
        <v>0</v>
      </c>
      <c r="E376" s="49">
        <v>0</v>
      </c>
      <c r="F376" s="49">
        <v>0</v>
      </c>
      <c r="G376" s="49">
        <v>0</v>
      </c>
      <c r="H376" s="56"/>
      <c r="I376" s="63">
        <v>0</v>
      </c>
      <c r="J376" s="63">
        <v>0</v>
      </c>
      <c r="K376" s="63">
        <v>0</v>
      </c>
      <c r="L376" s="63">
        <v>0</v>
      </c>
      <c r="M376" s="63">
        <v>0</v>
      </c>
      <c r="N376" s="63">
        <v>0</v>
      </c>
      <c r="O376" s="63">
        <v>0</v>
      </c>
      <c r="P376" s="63">
        <v>0</v>
      </c>
      <c r="Q376" s="63">
        <v>0</v>
      </c>
      <c r="R376" s="63">
        <v>0</v>
      </c>
      <c r="S376" s="63">
        <v>0</v>
      </c>
      <c r="T376" s="63">
        <v>0</v>
      </c>
      <c r="U376" s="63">
        <v>0</v>
      </c>
      <c r="V376" s="63">
        <v>0</v>
      </c>
      <c r="W376" s="63">
        <v>0</v>
      </c>
      <c r="X376" s="63">
        <v>0</v>
      </c>
      <c r="Y376" s="63">
        <v>0</v>
      </c>
      <c r="Z376" s="63">
        <v>0</v>
      </c>
      <c r="AA376" s="63">
        <v>0</v>
      </c>
      <c r="AB376" s="63">
        <v>0</v>
      </c>
      <c r="AC376" s="55"/>
      <c r="AD376" s="34"/>
      <c r="AE376" s="34"/>
      <c r="AF376" s="34"/>
    </row>
    <row r="377" spans="1:32" hidden="1" outlineLevel="3" x14ac:dyDescent="0.2">
      <c r="A377" s="34"/>
      <c r="B377" s="34"/>
      <c r="C377" s="48">
        <v>0</v>
      </c>
      <c r="D377" s="49">
        <v>0</v>
      </c>
      <c r="E377" s="49">
        <v>0</v>
      </c>
      <c r="F377" s="49">
        <v>0</v>
      </c>
      <c r="G377" s="49">
        <v>0</v>
      </c>
      <c r="H377" s="56"/>
      <c r="I377" s="63">
        <v>0</v>
      </c>
      <c r="J377" s="63">
        <v>0</v>
      </c>
      <c r="K377" s="63">
        <v>0</v>
      </c>
      <c r="L377" s="63">
        <v>0</v>
      </c>
      <c r="M377" s="63">
        <v>0</v>
      </c>
      <c r="N377" s="63">
        <v>0</v>
      </c>
      <c r="O377" s="63">
        <v>0</v>
      </c>
      <c r="P377" s="63">
        <v>0</v>
      </c>
      <c r="Q377" s="63">
        <v>0</v>
      </c>
      <c r="R377" s="63">
        <v>0</v>
      </c>
      <c r="S377" s="63">
        <v>0</v>
      </c>
      <c r="T377" s="63">
        <v>0</v>
      </c>
      <c r="U377" s="63">
        <v>0</v>
      </c>
      <c r="V377" s="63">
        <v>0</v>
      </c>
      <c r="W377" s="63">
        <v>0</v>
      </c>
      <c r="X377" s="63">
        <v>0</v>
      </c>
      <c r="Y377" s="63">
        <v>0</v>
      </c>
      <c r="Z377" s="63">
        <v>0</v>
      </c>
      <c r="AA377" s="63">
        <v>0</v>
      </c>
      <c r="AB377" s="63">
        <v>0</v>
      </c>
      <c r="AC377" s="55"/>
      <c r="AD377" s="34"/>
      <c r="AE377" s="34"/>
      <c r="AF377" s="34"/>
    </row>
    <row r="378" spans="1:32" hidden="1" outlineLevel="3" x14ac:dyDescent="0.2">
      <c r="A378" s="34"/>
      <c r="B378" s="34"/>
      <c r="C378" s="48">
        <v>0</v>
      </c>
      <c r="D378" s="49">
        <v>0</v>
      </c>
      <c r="E378" s="49">
        <v>0</v>
      </c>
      <c r="F378" s="49">
        <v>0</v>
      </c>
      <c r="G378" s="49">
        <v>0</v>
      </c>
      <c r="H378" s="56"/>
      <c r="I378" s="63">
        <v>0</v>
      </c>
      <c r="J378" s="63">
        <v>0</v>
      </c>
      <c r="K378" s="63">
        <v>0</v>
      </c>
      <c r="L378" s="63">
        <v>0</v>
      </c>
      <c r="M378" s="63">
        <v>0</v>
      </c>
      <c r="N378" s="63">
        <v>0</v>
      </c>
      <c r="O378" s="63">
        <v>0</v>
      </c>
      <c r="P378" s="63">
        <v>0</v>
      </c>
      <c r="Q378" s="63">
        <v>0</v>
      </c>
      <c r="R378" s="63">
        <v>0</v>
      </c>
      <c r="S378" s="63">
        <v>0</v>
      </c>
      <c r="T378" s="63">
        <v>0</v>
      </c>
      <c r="U378" s="63">
        <v>0</v>
      </c>
      <c r="V378" s="63">
        <v>0</v>
      </c>
      <c r="W378" s="63">
        <v>0</v>
      </c>
      <c r="X378" s="63">
        <v>0</v>
      </c>
      <c r="Y378" s="63">
        <v>0</v>
      </c>
      <c r="Z378" s="63">
        <v>0</v>
      </c>
      <c r="AA378" s="63">
        <v>0</v>
      </c>
      <c r="AB378" s="63">
        <v>0</v>
      </c>
      <c r="AC378" s="55"/>
      <c r="AD378" s="34"/>
      <c r="AE378" s="34"/>
      <c r="AF378" s="34"/>
    </row>
    <row r="379" spans="1:32" hidden="1" outlineLevel="3" x14ac:dyDescent="0.2">
      <c r="A379" s="34"/>
      <c r="B379" s="34"/>
      <c r="C379" s="48">
        <v>0</v>
      </c>
      <c r="D379" s="49">
        <v>0</v>
      </c>
      <c r="E379" s="49">
        <v>0</v>
      </c>
      <c r="F379" s="49">
        <v>0</v>
      </c>
      <c r="G379" s="49">
        <v>0</v>
      </c>
      <c r="H379" s="56"/>
      <c r="I379" s="63">
        <v>0</v>
      </c>
      <c r="J379" s="63">
        <v>0</v>
      </c>
      <c r="K379" s="63">
        <v>0</v>
      </c>
      <c r="L379" s="63">
        <v>0</v>
      </c>
      <c r="M379" s="63">
        <v>0</v>
      </c>
      <c r="N379" s="63">
        <v>0</v>
      </c>
      <c r="O379" s="63">
        <v>0</v>
      </c>
      <c r="P379" s="63">
        <v>0</v>
      </c>
      <c r="Q379" s="63">
        <v>0</v>
      </c>
      <c r="R379" s="63">
        <v>0</v>
      </c>
      <c r="S379" s="63">
        <v>0</v>
      </c>
      <c r="T379" s="63">
        <v>0</v>
      </c>
      <c r="U379" s="63">
        <v>0</v>
      </c>
      <c r="V379" s="63">
        <v>0</v>
      </c>
      <c r="W379" s="63">
        <v>0</v>
      </c>
      <c r="X379" s="63">
        <v>0</v>
      </c>
      <c r="Y379" s="63">
        <v>0</v>
      </c>
      <c r="Z379" s="63">
        <v>0</v>
      </c>
      <c r="AA379" s="63">
        <v>0</v>
      </c>
      <c r="AB379" s="63">
        <v>0</v>
      </c>
      <c r="AC379" s="55"/>
      <c r="AD379" s="34"/>
      <c r="AE379" s="34"/>
      <c r="AF379" s="34"/>
    </row>
    <row r="380" spans="1:32" hidden="1" outlineLevel="3" x14ac:dyDescent="0.2">
      <c r="A380" s="34"/>
      <c r="B380" s="34"/>
      <c r="C380" s="48">
        <v>0</v>
      </c>
      <c r="D380" s="49">
        <v>0</v>
      </c>
      <c r="E380" s="49">
        <v>0</v>
      </c>
      <c r="F380" s="49">
        <v>0</v>
      </c>
      <c r="G380" s="49">
        <v>0</v>
      </c>
      <c r="H380" s="56"/>
      <c r="I380" s="63">
        <v>0</v>
      </c>
      <c r="J380" s="63">
        <v>0</v>
      </c>
      <c r="K380" s="63">
        <v>0</v>
      </c>
      <c r="L380" s="63">
        <v>0</v>
      </c>
      <c r="M380" s="63">
        <v>0</v>
      </c>
      <c r="N380" s="63">
        <v>0</v>
      </c>
      <c r="O380" s="63">
        <v>0</v>
      </c>
      <c r="P380" s="63">
        <v>0</v>
      </c>
      <c r="Q380" s="63">
        <v>0</v>
      </c>
      <c r="R380" s="63">
        <v>0</v>
      </c>
      <c r="S380" s="63">
        <v>0</v>
      </c>
      <c r="T380" s="63">
        <v>0</v>
      </c>
      <c r="U380" s="63">
        <v>0</v>
      </c>
      <c r="V380" s="63">
        <v>0</v>
      </c>
      <c r="W380" s="63">
        <v>0</v>
      </c>
      <c r="X380" s="63">
        <v>0</v>
      </c>
      <c r="Y380" s="63">
        <v>0</v>
      </c>
      <c r="Z380" s="63">
        <v>0</v>
      </c>
      <c r="AA380" s="63">
        <v>0</v>
      </c>
      <c r="AB380" s="63">
        <v>0</v>
      </c>
      <c r="AC380" s="55"/>
      <c r="AD380" s="34"/>
      <c r="AE380" s="34"/>
      <c r="AF380" s="34"/>
    </row>
    <row r="381" spans="1:32" hidden="1" outlineLevel="3" x14ac:dyDescent="0.2">
      <c r="A381" s="34"/>
      <c r="B381" s="34"/>
      <c r="C381" s="48">
        <v>0</v>
      </c>
      <c r="D381" s="49">
        <v>0</v>
      </c>
      <c r="E381" s="49">
        <v>0</v>
      </c>
      <c r="F381" s="49">
        <v>0</v>
      </c>
      <c r="G381" s="49">
        <v>0</v>
      </c>
      <c r="H381" s="56"/>
      <c r="I381" s="63">
        <v>0</v>
      </c>
      <c r="J381" s="63">
        <v>0</v>
      </c>
      <c r="K381" s="63">
        <v>0</v>
      </c>
      <c r="L381" s="63">
        <v>0</v>
      </c>
      <c r="M381" s="63">
        <v>0</v>
      </c>
      <c r="N381" s="63">
        <v>0</v>
      </c>
      <c r="O381" s="63">
        <v>0</v>
      </c>
      <c r="P381" s="63">
        <v>0</v>
      </c>
      <c r="Q381" s="63">
        <v>0</v>
      </c>
      <c r="R381" s="63">
        <v>0</v>
      </c>
      <c r="S381" s="63">
        <v>0</v>
      </c>
      <c r="T381" s="63">
        <v>0</v>
      </c>
      <c r="U381" s="63">
        <v>0</v>
      </c>
      <c r="V381" s="63">
        <v>0</v>
      </c>
      <c r="W381" s="63">
        <v>0</v>
      </c>
      <c r="X381" s="63">
        <v>0</v>
      </c>
      <c r="Y381" s="63">
        <v>0</v>
      </c>
      <c r="Z381" s="63">
        <v>0</v>
      </c>
      <c r="AA381" s="63">
        <v>0</v>
      </c>
      <c r="AB381" s="63">
        <v>0</v>
      </c>
      <c r="AC381" s="55"/>
      <c r="AD381" s="34"/>
      <c r="AE381" s="34"/>
      <c r="AF381" s="34"/>
    </row>
    <row r="382" spans="1:32" hidden="1" outlineLevel="3" x14ac:dyDescent="0.2">
      <c r="A382" s="34"/>
      <c r="B382" s="34"/>
      <c r="C382" s="48">
        <v>0</v>
      </c>
      <c r="D382" s="49">
        <v>0</v>
      </c>
      <c r="E382" s="49">
        <v>0</v>
      </c>
      <c r="F382" s="49">
        <v>0</v>
      </c>
      <c r="G382" s="49">
        <v>0</v>
      </c>
      <c r="H382" s="56"/>
      <c r="I382" s="63">
        <v>0</v>
      </c>
      <c r="J382" s="63">
        <v>0</v>
      </c>
      <c r="K382" s="63">
        <v>0</v>
      </c>
      <c r="L382" s="63">
        <v>0</v>
      </c>
      <c r="M382" s="63">
        <v>0</v>
      </c>
      <c r="N382" s="63">
        <v>0</v>
      </c>
      <c r="O382" s="63">
        <v>0</v>
      </c>
      <c r="P382" s="63">
        <v>0</v>
      </c>
      <c r="Q382" s="63">
        <v>0</v>
      </c>
      <c r="R382" s="63">
        <v>0</v>
      </c>
      <c r="S382" s="63">
        <v>0</v>
      </c>
      <c r="T382" s="63">
        <v>0</v>
      </c>
      <c r="U382" s="63">
        <v>0</v>
      </c>
      <c r="V382" s="63">
        <v>0</v>
      </c>
      <c r="W382" s="63">
        <v>0</v>
      </c>
      <c r="X382" s="63">
        <v>0</v>
      </c>
      <c r="Y382" s="63">
        <v>0</v>
      </c>
      <c r="Z382" s="63">
        <v>0</v>
      </c>
      <c r="AA382" s="63">
        <v>0</v>
      </c>
      <c r="AB382" s="63">
        <v>0</v>
      </c>
      <c r="AC382" s="55"/>
      <c r="AD382" s="34"/>
      <c r="AE382" s="34"/>
      <c r="AF382" s="34"/>
    </row>
    <row r="383" spans="1:32" hidden="1" outlineLevel="3" x14ac:dyDescent="0.2">
      <c r="A383" s="34"/>
      <c r="B383" s="34"/>
      <c r="C383" s="48">
        <v>0</v>
      </c>
      <c r="D383" s="49">
        <v>0</v>
      </c>
      <c r="E383" s="49">
        <v>0</v>
      </c>
      <c r="F383" s="49">
        <v>0</v>
      </c>
      <c r="G383" s="49">
        <v>0</v>
      </c>
      <c r="H383" s="56"/>
      <c r="I383" s="63">
        <v>0</v>
      </c>
      <c r="J383" s="63">
        <v>0</v>
      </c>
      <c r="K383" s="63">
        <v>0</v>
      </c>
      <c r="L383" s="63">
        <v>0</v>
      </c>
      <c r="M383" s="63">
        <v>0</v>
      </c>
      <c r="N383" s="63">
        <v>0</v>
      </c>
      <c r="O383" s="63">
        <v>0</v>
      </c>
      <c r="P383" s="63">
        <v>0</v>
      </c>
      <c r="Q383" s="63">
        <v>0</v>
      </c>
      <c r="R383" s="63">
        <v>0</v>
      </c>
      <c r="S383" s="63">
        <v>0</v>
      </c>
      <c r="T383" s="63">
        <v>0</v>
      </c>
      <c r="U383" s="63">
        <v>0</v>
      </c>
      <c r="V383" s="63">
        <v>0</v>
      </c>
      <c r="W383" s="63">
        <v>0</v>
      </c>
      <c r="X383" s="63">
        <v>0</v>
      </c>
      <c r="Y383" s="63">
        <v>0</v>
      </c>
      <c r="Z383" s="63">
        <v>0</v>
      </c>
      <c r="AA383" s="63">
        <v>0</v>
      </c>
      <c r="AB383" s="63">
        <v>0</v>
      </c>
      <c r="AC383" s="55"/>
      <c r="AD383" s="34"/>
      <c r="AE383" s="34"/>
      <c r="AF383" s="34"/>
    </row>
    <row r="384" spans="1:32" hidden="1" outlineLevel="3" x14ac:dyDescent="0.2">
      <c r="A384" s="34"/>
      <c r="B384" s="34"/>
      <c r="C384" s="48">
        <v>0</v>
      </c>
      <c r="D384" s="49">
        <v>0</v>
      </c>
      <c r="E384" s="49">
        <v>0</v>
      </c>
      <c r="F384" s="49">
        <v>0</v>
      </c>
      <c r="G384" s="49">
        <v>0</v>
      </c>
      <c r="H384" s="56"/>
      <c r="I384" s="63">
        <v>0</v>
      </c>
      <c r="J384" s="63">
        <v>0</v>
      </c>
      <c r="K384" s="63">
        <v>0</v>
      </c>
      <c r="L384" s="63">
        <v>0</v>
      </c>
      <c r="M384" s="63">
        <v>0</v>
      </c>
      <c r="N384" s="63">
        <v>0</v>
      </c>
      <c r="O384" s="63">
        <v>0</v>
      </c>
      <c r="P384" s="63">
        <v>0</v>
      </c>
      <c r="Q384" s="63">
        <v>0</v>
      </c>
      <c r="R384" s="63">
        <v>0</v>
      </c>
      <c r="S384" s="63">
        <v>0</v>
      </c>
      <c r="T384" s="63">
        <v>0</v>
      </c>
      <c r="U384" s="63">
        <v>0</v>
      </c>
      <c r="V384" s="63">
        <v>0</v>
      </c>
      <c r="W384" s="63">
        <v>0</v>
      </c>
      <c r="X384" s="63">
        <v>0</v>
      </c>
      <c r="Y384" s="63">
        <v>0</v>
      </c>
      <c r="Z384" s="63">
        <v>0</v>
      </c>
      <c r="AA384" s="63">
        <v>0</v>
      </c>
      <c r="AB384" s="63">
        <v>0</v>
      </c>
      <c r="AC384" s="55"/>
      <c r="AD384" s="34"/>
      <c r="AE384" s="34"/>
      <c r="AF384" s="34"/>
    </row>
    <row r="385" spans="1:32" hidden="1" outlineLevel="3" x14ac:dyDescent="0.2">
      <c r="A385" s="34"/>
      <c r="B385" s="34"/>
      <c r="C385" s="48">
        <v>0</v>
      </c>
      <c r="D385" s="49">
        <v>0</v>
      </c>
      <c r="E385" s="49">
        <v>0</v>
      </c>
      <c r="F385" s="49">
        <v>0</v>
      </c>
      <c r="G385" s="49">
        <v>0</v>
      </c>
      <c r="H385" s="56"/>
      <c r="I385" s="63">
        <v>0</v>
      </c>
      <c r="J385" s="63">
        <v>0</v>
      </c>
      <c r="K385" s="63">
        <v>0</v>
      </c>
      <c r="L385" s="63">
        <v>0</v>
      </c>
      <c r="M385" s="63">
        <v>0</v>
      </c>
      <c r="N385" s="63">
        <v>0</v>
      </c>
      <c r="O385" s="63">
        <v>0</v>
      </c>
      <c r="P385" s="63">
        <v>0</v>
      </c>
      <c r="Q385" s="63">
        <v>0</v>
      </c>
      <c r="R385" s="63">
        <v>0</v>
      </c>
      <c r="S385" s="63">
        <v>0</v>
      </c>
      <c r="T385" s="63">
        <v>0</v>
      </c>
      <c r="U385" s="63">
        <v>0</v>
      </c>
      <c r="V385" s="63">
        <v>0</v>
      </c>
      <c r="W385" s="63">
        <v>0</v>
      </c>
      <c r="X385" s="63">
        <v>0</v>
      </c>
      <c r="Y385" s="63">
        <v>0</v>
      </c>
      <c r="Z385" s="63">
        <v>0</v>
      </c>
      <c r="AA385" s="63">
        <v>0</v>
      </c>
      <c r="AB385" s="63">
        <v>0</v>
      </c>
      <c r="AC385" s="55"/>
      <c r="AD385" s="34"/>
      <c r="AE385" s="34"/>
      <c r="AF385" s="34"/>
    </row>
    <row r="386" spans="1:32" hidden="1" outlineLevel="3" x14ac:dyDescent="0.2">
      <c r="A386" s="34"/>
      <c r="B386" s="34"/>
      <c r="C386" s="48">
        <v>0</v>
      </c>
      <c r="D386" s="49">
        <v>0</v>
      </c>
      <c r="E386" s="49">
        <v>0</v>
      </c>
      <c r="F386" s="49">
        <v>0</v>
      </c>
      <c r="G386" s="49">
        <v>0</v>
      </c>
      <c r="H386" s="56"/>
      <c r="I386" s="63">
        <v>0</v>
      </c>
      <c r="J386" s="63">
        <v>0</v>
      </c>
      <c r="K386" s="63">
        <v>0</v>
      </c>
      <c r="L386" s="63">
        <v>0</v>
      </c>
      <c r="M386" s="63">
        <v>0</v>
      </c>
      <c r="N386" s="63">
        <v>0</v>
      </c>
      <c r="O386" s="63">
        <v>0</v>
      </c>
      <c r="P386" s="63">
        <v>0</v>
      </c>
      <c r="Q386" s="63">
        <v>0</v>
      </c>
      <c r="R386" s="63">
        <v>0</v>
      </c>
      <c r="S386" s="63">
        <v>0</v>
      </c>
      <c r="T386" s="63">
        <v>0</v>
      </c>
      <c r="U386" s="63">
        <v>0</v>
      </c>
      <c r="V386" s="63">
        <v>0</v>
      </c>
      <c r="W386" s="63">
        <v>0</v>
      </c>
      <c r="X386" s="63">
        <v>0</v>
      </c>
      <c r="Y386" s="63">
        <v>0</v>
      </c>
      <c r="Z386" s="63">
        <v>0</v>
      </c>
      <c r="AA386" s="63">
        <v>0</v>
      </c>
      <c r="AB386" s="63">
        <v>0</v>
      </c>
      <c r="AC386" s="55"/>
      <c r="AD386" s="34"/>
      <c r="AE386" s="34"/>
      <c r="AF386" s="34"/>
    </row>
    <row r="387" spans="1:32" hidden="1" outlineLevel="3" x14ac:dyDescent="0.2">
      <c r="A387" s="34"/>
      <c r="B387" s="34"/>
      <c r="C387" s="48">
        <v>0</v>
      </c>
      <c r="D387" s="49">
        <v>0</v>
      </c>
      <c r="E387" s="49">
        <v>0</v>
      </c>
      <c r="F387" s="49">
        <v>0</v>
      </c>
      <c r="G387" s="49">
        <v>0</v>
      </c>
      <c r="H387" s="56"/>
      <c r="I387" s="63">
        <v>0</v>
      </c>
      <c r="J387" s="63">
        <v>0</v>
      </c>
      <c r="K387" s="63">
        <v>0</v>
      </c>
      <c r="L387" s="63">
        <v>0</v>
      </c>
      <c r="M387" s="63">
        <v>0</v>
      </c>
      <c r="N387" s="63">
        <v>0</v>
      </c>
      <c r="O387" s="63">
        <v>0</v>
      </c>
      <c r="P387" s="63">
        <v>0</v>
      </c>
      <c r="Q387" s="63">
        <v>0</v>
      </c>
      <c r="R387" s="63">
        <v>0</v>
      </c>
      <c r="S387" s="63">
        <v>0</v>
      </c>
      <c r="T387" s="63">
        <v>0</v>
      </c>
      <c r="U387" s="63">
        <v>0</v>
      </c>
      <c r="V387" s="63">
        <v>0</v>
      </c>
      <c r="W387" s="63">
        <v>0</v>
      </c>
      <c r="X387" s="63">
        <v>0</v>
      </c>
      <c r="Y387" s="63">
        <v>0</v>
      </c>
      <c r="Z387" s="63">
        <v>0</v>
      </c>
      <c r="AA387" s="63">
        <v>0</v>
      </c>
      <c r="AB387" s="63">
        <v>0</v>
      </c>
      <c r="AC387" s="55"/>
      <c r="AD387" s="34"/>
      <c r="AE387" s="34"/>
      <c r="AF387" s="34"/>
    </row>
    <row r="388" spans="1:32" hidden="1" outlineLevel="3" x14ac:dyDescent="0.2">
      <c r="A388" s="34"/>
      <c r="B388" s="34"/>
      <c r="C388" s="48">
        <v>0</v>
      </c>
      <c r="D388" s="49">
        <v>0</v>
      </c>
      <c r="E388" s="49">
        <v>0</v>
      </c>
      <c r="F388" s="49">
        <v>0</v>
      </c>
      <c r="G388" s="49">
        <v>0</v>
      </c>
      <c r="H388" s="56"/>
      <c r="I388" s="63">
        <v>0</v>
      </c>
      <c r="J388" s="63">
        <v>0</v>
      </c>
      <c r="K388" s="63">
        <v>0</v>
      </c>
      <c r="L388" s="63">
        <v>0</v>
      </c>
      <c r="M388" s="63">
        <v>0</v>
      </c>
      <c r="N388" s="63">
        <v>0</v>
      </c>
      <c r="O388" s="63">
        <v>0</v>
      </c>
      <c r="P388" s="63">
        <v>0</v>
      </c>
      <c r="Q388" s="63">
        <v>0</v>
      </c>
      <c r="R388" s="63">
        <v>0</v>
      </c>
      <c r="S388" s="63">
        <v>0</v>
      </c>
      <c r="T388" s="63">
        <v>0</v>
      </c>
      <c r="U388" s="63">
        <v>0</v>
      </c>
      <c r="V388" s="63">
        <v>0</v>
      </c>
      <c r="W388" s="63">
        <v>0</v>
      </c>
      <c r="X388" s="63">
        <v>0</v>
      </c>
      <c r="Y388" s="63">
        <v>0</v>
      </c>
      <c r="Z388" s="63">
        <v>0</v>
      </c>
      <c r="AA388" s="63">
        <v>0</v>
      </c>
      <c r="AB388" s="63">
        <v>0</v>
      </c>
      <c r="AC388" s="55"/>
      <c r="AD388" s="34"/>
      <c r="AE388" s="34"/>
      <c r="AF388" s="34"/>
    </row>
    <row r="389" spans="1:32" hidden="1" outlineLevel="3" x14ac:dyDescent="0.2">
      <c r="A389" s="34"/>
      <c r="B389" s="34"/>
      <c r="C389" s="48">
        <v>0</v>
      </c>
      <c r="D389" s="49">
        <v>0</v>
      </c>
      <c r="E389" s="49">
        <v>0</v>
      </c>
      <c r="F389" s="49">
        <v>0</v>
      </c>
      <c r="G389" s="49">
        <v>0</v>
      </c>
      <c r="H389" s="56"/>
      <c r="I389" s="63">
        <v>0</v>
      </c>
      <c r="J389" s="63">
        <v>0</v>
      </c>
      <c r="K389" s="63">
        <v>0</v>
      </c>
      <c r="L389" s="63">
        <v>0</v>
      </c>
      <c r="M389" s="63">
        <v>0</v>
      </c>
      <c r="N389" s="63">
        <v>0</v>
      </c>
      <c r="O389" s="63">
        <v>0</v>
      </c>
      <c r="P389" s="63">
        <v>0</v>
      </c>
      <c r="Q389" s="63">
        <v>0</v>
      </c>
      <c r="R389" s="63">
        <v>0</v>
      </c>
      <c r="S389" s="63">
        <v>0</v>
      </c>
      <c r="T389" s="63">
        <v>0</v>
      </c>
      <c r="U389" s="63">
        <v>0</v>
      </c>
      <c r="V389" s="63">
        <v>0</v>
      </c>
      <c r="W389" s="63">
        <v>0</v>
      </c>
      <c r="X389" s="63">
        <v>0</v>
      </c>
      <c r="Y389" s="63">
        <v>0</v>
      </c>
      <c r="Z389" s="63">
        <v>0</v>
      </c>
      <c r="AA389" s="63">
        <v>0</v>
      </c>
      <c r="AB389" s="63">
        <v>0</v>
      </c>
      <c r="AC389" s="55"/>
      <c r="AD389" s="34"/>
      <c r="AE389" s="34"/>
      <c r="AF389" s="34"/>
    </row>
    <row r="390" spans="1:32" hidden="1" outlineLevel="3" x14ac:dyDescent="0.2">
      <c r="A390" s="34"/>
      <c r="B390" s="34"/>
      <c r="C390" s="48">
        <v>0</v>
      </c>
      <c r="D390" s="49">
        <v>0</v>
      </c>
      <c r="E390" s="49">
        <v>0</v>
      </c>
      <c r="F390" s="49">
        <v>0</v>
      </c>
      <c r="G390" s="49">
        <v>0</v>
      </c>
      <c r="H390" s="56"/>
      <c r="I390" s="63">
        <v>0</v>
      </c>
      <c r="J390" s="63">
        <v>0</v>
      </c>
      <c r="K390" s="63">
        <v>0</v>
      </c>
      <c r="L390" s="63">
        <v>0</v>
      </c>
      <c r="M390" s="63">
        <v>0</v>
      </c>
      <c r="N390" s="63">
        <v>0</v>
      </c>
      <c r="O390" s="63">
        <v>0</v>
      </c>
      <c r="P390" s="63">
        <v>0</v>
      </c>
      <c r="Q390" s="63">
        <v>0</v>
      </c>
      <c r="R390" s="63">
        <v>0</v>
      </c>
      <c r="S390" s="63">
        <v>0</v>
      </c>
      <c r="T390" s="63">
        <v>0</v>
      </c>
      <c r="U390" s="63">
        <v>0</v>
      </c>
      <c r="V390" s="63">
        <v>0</v>
      </c>
      <c r="W390" s="63">
        <v>0</v>
      </c>
      <c r="X390" s="63">
        <v>0</v>
      </c>
      <c r="Y390" s="63">
        <v>0</v>
      </c>
      <c r="Z390" s="63">
        <v>0</v>
      </c>
      <c r="AA390" s="63">
        <v>0</v>
      </c>
      <c r="AB390" s="63">
        <v>0</v>
      </c>
      <c r="AC390" s="55"/>
      <c r="AD390" s="34"/>
      <c r="AE390" s="34"/>
      <c r="AF390" s="34"/>
    </row>
    <row r="391" spans="1:32" hidden="1" outlineLevel="3" x14ac:dyDescent="0.2">
      <c r="A391" s="34"/>
      <c r="B391" s="34"/>
      <c r="C391" s="48">
        <v>0</v>
      </c>
      <c r="D391" s="49">
        <v>0</v>
      </c>
      <c r="E391" s="49">
        <v>0</v>
      </c>
      <c r="F391" s="49">
        <v>0</v>
      </c>
      <c r="G391" s="49">
        <v>0</v>
      </c>
      <c r="H391" s="56"/>
      <c r="I391" s="63">
        <v>0</v>
      </c>
      <c r="J391" s="63">
        <v>0</v>
      </c>
      <c r="K391" s="63">
        <v>0</v>
      </c>
      <c r="L391" s="63">
        <v>0</v>
      </c>
      <c r="M391" s="63">
        <v>0</v>
      </c>
      <c r="N391" s="63">
        <v>0</v>
      </c>
      <c r="O391" s="63">
        <v>0</v>
      </c>
      <c r="P391" s="63">
        <v>0</v>
      </c>
      <c r="Q391" s="63">
        <v>0</v>
      </c>
      <c r="R391" s="63">
        <v>0</v>
      </c>
      <c r="S391" s="63">
        <v>0</v>
      </c>
      <c r="T391" s="63">
        <v>0</v>
      </c>
      <c r="U391" s="63">
        <v>0</v>
      </c>
      <c r="V391" s="63">
        <v>0</v>
      </c>
      <c r="W391" s="63">
        <v>0</v>
      </c>
      <c r="X391" s="63">
        <v>0</v>
      </c>
      <c r="Y391" s="63">
        <v>0</v>
      </c>
      <c r="Z391" s="63">
        <v>0</v>
      </c>
      <c r="AA391" s="63">
        <v>0</v>
      </c>
      <c r="AB391" s="63">
        <v>0</v>
      </c>
      <c r="AC391" s="55"/>
      <c r="AD391" s="34"/>
      <c r="AE391" s="34"/>
      <c r="AF391" s="34"/>
    </row>
    <row r="392" spans="1:32" hidden="1" outlineLevel="3" x14ac:dyDescent="0.2">
      <c r="A392" s="34"/>
      <c r="B392" s="34"/>
      <c r="C392" s="48">
        <v>0</v>
      </c>
      <c r="D392" s="49">
        <v>0</v>
      </c>
      <c r="E392" s="49">
        <v>0</v>
      </c>
      <c r="F392" s="49">
        <v>0</v>
      </c>
      <c r="G392" s="49">
        <v>0</v>
      </c>
      <c r="H392" s="56"/>
      <c r="I392" s="63">
        <v>0</v>
      </c>
      <c r="J392" s="63">
        <v>0</v>
      </c>
      <c r="K392" s="63">
        <v>0</v>
      </c>
      <c r="L392" s="63">
        <v>0</v>
      </c>
      <c r="M392" s="63">
        <v>0</v>
      </c>
      <c r="N392" s="63">
        <v>0</v>
      </c>
      <c r="O392" s="63">
        <v>0</v>
      </c>
      <c r="P392" s="63">
        <v>0</v>
      </c>
      <c r="Q392" s="63">
        <v>0</v>
      </c>
      <c r="R392" s="63">
        <v>0</v>
      </c>
      <c r="S392" s="63">
        <v>0</v>
      </c>
      <c r="T392" s="63">
        <v>0</v>
      </c>
      <c r="U392" s="63">
        <v>0</v>
      </c>
      <c r="V392" s="63">
        <v>0</v>
      </c>
      <c r="W392" s="63">
        <v>0</v>
      </c>
      <c r="X392" s="63">
        <v>0</v>
      </c>
      <c r="Y392" s="63">
        <v>0</v>
      </c>
      <c r="Z392" s="63">
        <v>0</v>
      </c>
      <c r="AA392" s="63">
        <v>0</v>
      </c>
      <c r="AB392" s="63">
        <v>0</v>
      </c>
      <c r="AC392" s="55"/>
      <c r="AD392" s="34"/>
      <c r="AE392" s="34"/>
      <c r="AF392" s="34"/>
    </row>
    <row r="393" spans="1:32" hidden="1" outlineLevel="3" x14ac:dyDescent="0.2">
      <c r="A393" s="34"/>
      <c r="B393" s="34"/>
      <c r="C393" s="48">
        <v>0</v>
      </c>
      <c r="D393" s="49">
        <v>0</v>
      </c>
      <c r="E393" s="49">
        <v>0</v>
      </c>
      <c r="F393" s="49">
        <v>0</v>
      </c>
      <c r="G393" s="49">
        <v>0</v>
      </c>
      <c r="H393" s="56"/>
      <c r="I393" s="63">
        <v>0</v>
      </c>
      <c r="J393" s="63">
        <v>0</v>
      </c>
      <c r="K393" s="63">
        <v>0</v>
      </c>
      <c r="L393" s="63">
        <v>0</v>
      </c>
      <c r="M393" s="63">
        <v>0</v>
      </c>
      <c r="N393" s="63">
        <v>0</v>
      </c>
      <c r="O393" s="63">
        <v>0</v>
      </c>
      <c r="P393" s="63">
        <v>0</v>
      </c>
      <c r="Q393" s="63">
        <v>0</v>
      </c>
      <c r="R393" s="63">
        <v>0</v>
      </c>
      <c r="S393" s="63">
        <v>0</v>
      </c>
      <c r="T393" s="63">
        <v>0</v>
      </c>
      <c r="U393" s="63">
        <v>0</v>
      </c>
      <c r="V393" s="63">
        <v>0</v>
      </c>
      <c r="W393" s="63">
        <v>0</v>
      </c>
      <c r="X393" s="63">
        <v>0</v>
      </c>
      <c r="Y393" s="63">
        <v>0</v>
      </c>
      <c r="Z393" s="63">
        <v>0</v>
      </c>
      <c r="AA393" s="63">
        <v>0</v>
      </c>
      <c r="AB393" s="63">
        <v>0</v>
      </c>
      <c r="AC393" s="55"/>
      <c r="AD393" s="34"/>
      <c r="AE393" s="34"/>
      <c r="AF393" s="34"/>
    </row>
    <row r="394" spans="1:32" hidden="1" outlineLevel="3" x14ac:dyDescent="0.2">
      <c r="A394" s="34"/>
      <c r="B394" s="34"/>
      <c r="C394" s="48">
        <v>0</v>
      </c>
      <c r="D394" s="49">
        <v>0</v>
      </c>
      <c r="E394" s="49">
        <v>0</v>
      </c>
      <c r="F394" s="49">
        <v>0</v>
      </c>
      <c r="G394" s="49">
        <v>0</v>
      </c>
      <c r="H394" s="56"/>
      <c r="I394" s="63">
        <v>0</v>
      </c>
      <c r="J394" s="63">
        <v>0</v>
      </c>
      <c r="K394" s="63">
        <v>0</v>
      </c>
      <c r="L394" s="63">
        <v>0</v>
      </c>
      <c r="M394" s="63">
        <v>0</v>
      </c>
      <c r="N394" s="63">
        <v>0</v>
      </c>
      <c r="O394" s="63">
        <v>0</v>
      </c>
      <c r="P394" s="63">
        <v>0</v>
      </c>
      <c r="Q394" s="63">
        <v>0</v>
      </c>
      <c r="R394" s="63">
        <v>0</v>
      </c>
      <c r="S394" s="63">
        <v>0</v>
      </c>
      <c r="T394" s="63">
        <v>0</v>
      </c>
      <c r="U394" s="63">
        <v>0</v>
      </c>
      <c r="V394" s="63">
        <v>0</v>
      </c>
      <c r="W394" s="63">
        <v>0</v>
      </c>
      <c r="X394" s="63">
        <v>0</v>
      </c>
      <c r="Y394" s="63">
        <v>0</v>
      </c>
      <c r="Z394" s="63">
        <v>0</v>
      </c>
      <c r="AA394" s="63">
        <v>0</v>
      </c>
      <c r="AB394" s="63">
        <v>0</v>
      </c>
      <c r="AC394" s="55"/>
      <c r="AD394" s="34"/>
      <c r="AE394" s="34"/>
      <c r="AF394" s="34"/>
    </row>
    <row r="395" spans="1:32" outlineLevel="2" collapsed="1" x14ac:dyDescent="0.2">
      <c r="A395" s="34"/>
      <c r="B395" s="34"/>
      <c r="C395" s="62"/>
      <c r="D395" s="56"/>
      <c r="E395" s="56"/>
      <c r="F395" s="56"/>
      <c r="G395" s="56"/>
      <c r="H395" s="56"/>
      <c r="I395" s="60"/>
      <c r="J395" s="60"/>
      <c r="K395" s="55"/>
      <c r="L395" s="55"/>
      <c r="M395" s="55"/>
      <c r="N395" s="61"/>
      <c r="O395" s="61"/>
      <c r="P395" s="61"/>
      <c r="Q395" s="61"/>
      <c r="R395" s="61"/>
      <c r="S395" s="55"/>
      <c r="T395" s="55"/>
      <c r="U395" s="55"/>
      <c r="V395" s="55"/>
      <c r="W395" s="55"/>
      <c r="X395" s="55"/>
      <c r="Y395" s="55"/>
      <c r="Z395" s="55"/>
      <c r="AA395" s="55"/>
      <c r="AB395" s="55"/>
      <c r="AC395" s="55"/>
      <c r="AD395" s="34"/>
      <c r="AE395" s="34"/>
      <c r="AF395" s="34"/>
    </row>
    <row r="396" spans="1:32" outlineLevel="1" x14ac:dyDescent="0.2">
      <c r="A396" s="34"/>
      <c r="B396" s="34"/>
      <c r="C396" s="62"/>
      <c r="D396" s="56"/>
      <c r="E396" s="56"/>
      <c r="F396" s="56"/>
      <c r="G396" s="56"/>
      <c r="H396" s="56"/>
      <c r="I396" s="56"/>
      <c r="J396" s="56"/>
      <c r="K396" s="35"/>
      <c r="L396" s="35"/>
      <c r="M396" s="35"/>
      <c r="N396" s="64"/>
      <c r="O396" s="64"/>
      <c r="P396" s="64"/>
      <c r="Q396" s="64"/>
      <c r="R396" s="64"/>
      <c r="S396" s="34"/>
      <c r="T396" s="34"/>
      <c r="U396" s="34"/>
      <c r="V396" s="34"/>
      <c r="W396" s="34"/>
      <c r="X396" s="34"/>
      <c r="Y396" s="34"/>
      <c r="Z396" s="34"/>
      <c r="AA396" s="34"/>
      <c r="AB396" s="34"/>
      <c r="AC396" s="34"/>
      <c r="AD396" s="34"/>
      <c r="AE396" s="34"/>
      <c r="AF396" s="34"/>
    </row>
    <row r="397" spans="1:32" x14ac:dyDescent="0.2">
      <c r="A397" s="34"/>
      <c r="B397" s="34"/>
      <c r="C397" s="45"/>
      <c r="D397" s="35"/>
      <c r="E397" s="35"/>
      <c r="F397" s="35"/>
      <c r="G397" s="37"/>
      <c r="H397" s="37"/>
      <c r="I397" s="37"/>
      <c r="J397" s="35"/>
      <c r="K397" s="35"/>
      <c r="L397" s="35"/>
      <c r="M397" s="35"/>
      <c r="N397" s="64"/>
      <c r="O397" s="64"/>
      <c r="P397" s="64"/>
      <c r="Q397" s="64"/>
      <c r="R397" s="64"/>
      <c r="S397" s="34"/>
      <c r="T397" s="34"/>
      <c r="U397" s="34"/>
      <c r="V397" s="34"/>
      <c r="W397" s="34"/>
      <c r="X397" s="34"/>
      <c r="Y397" s="34"/>
      <c r="Z397" s="34"/>
      <c r="AA397" s="34"/>
      <c r="AB397" s="34"/>
      <c r="AC397" s="34"/>
      <c r="AD397" s="34"/>
      <c r="AE397" s="34"/>
      <c r="AF397" s="34"/>
    </row>
    <row r="398" spans="1:32" ht="12.75" x14ac:dyDescent="0.2">
      <c r="A398" s="26"/>
      <c r="B398" s="27" t="s">
        <v>212</v>
      </c>
      <c r="C398" s="26"/>
      <c r="D398" s="43" t="s">
        <v>1</v>
      </c>
      <c r="E398" s="43" t="s">
        <v>164</v>
      </c>
      <c r="F398" s="43" t="s">
        <v>165</v>
      </c>
      <c r="G398" s="43" t="s">
        <v>165</v>
      </c>
      <c r="H398" s="43"/>
      <c r="I398" s="65" t="s">
        <v>166</v>
      </c>
      <c r="J398" s="65" t="s">
        <v>130</v>
      </c>
      <c r="K398" s="65" t="s">
        <v>135</v>
      </c>
      <c r="L398" s="65" t="s">
        <v>137</v>
      </c>
      <c r="M398" s="65" t="s">
        <v>167</v>
      </c>
      <c r="N398" s="65" t="s">
        <v>168</v>
      </c>
      <c r="O398" s="65" t="s">
        <v>169</v>
      </c>
      <c r="P398" s="65" t="s">
        <v>170</v>
      </c>
      <c r="Q398" s="65" t="s">
        <v>171</v>
      </c>
      <c r="R398" s="65" t="s">
        <v>131</v>
      </c>
      <c r="S398" s="65" t="s">
        <v>172</v>
      </c>
      <c r="T398" s="65" t="s">
        <v>173</v>
      </c>
      <c r="U398" s="65">
        <v>0</v>
      </c>
      <c r="V398" s="65">
        <v>0</v>
      </c>
      <c r="W398" s="65">
        <v>0</v>
      </c>
      <c r="X398" s="65">
        <v>0</v>
      </c>
      <c r="Y398" s="65">
        <v>0</v>
      </c>
      <c r="Z398" s="65">
        <v>0</v>
      </c>
      <c r="AA398" s="65">
        <v>0</v>
      </c>
      <c r="AB398" s="65">
        <v>0</v>
      </c>
      <c r="AC398" s="43"/>
      <c r="AD398" s="33"/>
      <c r="AE398" s="33"/>
      <c r="AF398" s="33"/>
    </row>
    <row r="399" spans="1:32" hidden="1" outlineLevel="1" x14ac:dyDescent="0.2">
      <c r="A399" s="285"/>
      <c r="B399" s="285"/>
      <c r="C399" s="286"/>
      <c r="D399" s="287"/>
      <c r="E399" s="287"/>
      <c r="F399" s="287"/>
      <c r="G399" s="288"/>
      <c r="H399" s="288"/>
      <c r="I399" s="289"/>
      <c r="J399" s="289"/>
      <c r="K399" s="289"/>
      <c r="L399" s="289"/>
      <c r="M399" s="289"/>
      <c r="N399" s="289"/>
      <c r="O399" s="289"/>
      <c r="P399" s="289"/>
      <c r="Q399" s="289"/>
      <c r="R399" s="289"/>
      <c r="S399" s="289"/>
      <c r="T399" s="289"/>
      <c r="U399" s="289"/>
      <c r="V399" s="289"/>
      <c r="W399" s="289"/>
      <c r="X399" s="289"/>
      <c r="Y399" s="289"/>
      <c r="Z399" s="289"/>
      <c r="AA399" s="289"/>
      <c r="AB399" s="289"/>
      <c r="AC399" s="288"/>
      <c r="AD399" s="34"/>
      <c r="AE399" s="34"/>
      <c r="AF399" s="34"/>
    </row>
    <row r="400" spans="1:32" hidden="1" outlineLevel="1" x14ac:dyDescent="0.2">
      <c r="A400" s="285"/>
      <c r="B400" s="285"/>
      <c r="C400" s="290"/>
      <c r="D400" s="287"/>
      <c r="E400" s="287"/>
      <c r="F400" s="287"/>
      <c r="G400" s="288"/>
      <c r="H400" s="288"/>
      <c r="I400" s="288"/>
      <c r="J400" s="288"/>
      <c r="K400" s="288"/>
      <c r="L400" s="288"/>
      <c r="M400" s="288"/>
      <c r="N400" s="288"/>
      <c r="O400" s="288"/>
      <c r="P400" s="288"/>
      <c r="Q400" s="288"/>
      <c r="R400" s="288"/>
      <c r="S400" s="288"/>
      <c r="T400" s="288"/>
      <c r="U400" s="288"/>
      <c r="V400" s="288"/>
      <c r="W400" s="288"/>
      <c r="X400" s="288"/>
      <c r="Y400" s="288"/>
      <c r="Z400" s="288"/>
      <c r="AA400" s="288"/>
      <c r="AB400" s="288"/>
      <c r="AC400" s="288"/>
      <c r="AD400" s="34"/>
      <c r="AE400" s="34"/>
      <c r="AF400" s="34"/>
    </row>
    <row r="401" spans="1:32" hidden="1" outlineLevel="2" x14ac:dyDescent="0.2">
      <c r="A401" s="285"/>
      <c r="B401" s="285"/>
      <c r="C401" s="291"/>
      <c r="D401" s="292"/>
      <c r="E401" s="292"/>
      <c r="F401" s="292"/>
      <c r="G401" s="292"/>
      <c r="H401" s="293"/>
      <c r="I401" s="294"/>
      <c r="J401" s="294"/>
      <c r="K401" s="294"/>
      <c r="L401" s="294"/>
      <c r="M401" s="294"/>
      <c r="N401" s="294"/>
      <c r="O401" s="294"/>
      <c r="P401" s="294"/>
      <c r="Q401" s="294"/>
      <c r="R401" s="294"/>
      <c r="S401" s="294"/>
      <c r="T401" s="294"/>
      <c r="U401" s="294"/>
      <c r="V401" s="294"/>
      <c r="W401" s="294"/>
      <c r="X401" s="294"/>
      <c r="Y401" s="294"/>
      <c r="Z401" s="294"/>
      <c r="AA401" s="294"/>
      <c r="AB401" s="294"/>
      <c r="AC401" s="295"/>
      <c r="AD401" s="34"/>
      <c r="AE401" s="34"/>
      <c r="AF401" s="34"/>
    </row>
    <row r="402" spans="1:32" hidden="1" outlineLevel="2" x14ac:dyDescent="0.2">
      <c r="A402" s="285"/>
      <c r="B402" s="285"/>
      <c r="C402" s="291"/>
      <c r="D402" s="292"/>
      <c r="E402" s="292"/>
      <c r="F402" s="292"/>
      <c r="G402" s="292"/>
      <c r="H402" s="293"/>
      <c r="I402" s="294"/>
      <c r="J402" s="294"/>
      <c r="K402" s="294"/>
      <c r="L402" s="294"/>
      <c r="M402" s="294"/>
      <c r="N402" s="294"/>
      <c r="O402" s="294"/>
      <c r="P402" s="294"/>
      <c r="Q402" s="294"/>
      <c r="R402" s="294"/>
      <c r="S402" s="294"/>
      <c r="T402" s="294"/>
      <c r="U402" s="294"/>
      <c r="V402" s="294"/>
      <c r="W402" s="294"/>
      <c r="X402" s="294"/>
      <c r="Y402" s="294"/>
      <c r="Z402" s="294"/>
      <c r="AA402" s="294"/>
      <c r="AB402" s="294"/>
      <c r="AC402" s="295"/>
      <c r="AD402" s="34"/>
      <c r="AE402" s="34"/>
      <c r="AF402" s="34"/>
    </row>
    <row r="403" spans="1:32" hidden="1" outlineLevel="2" x14ac:dyDescent="0.2">
      <c r="A403" s="285"/>
      <c r="B403" s="285"/>
      <c r="C403" s="291"/>
      <c r="D403" s="292"/>
      <c r="E403" s="292"/>
      <c r="F403" s="292"/>
      <c r="G403" s="292"/>
      <c r="H403" s="293"/>
      <c r="I403" s="294"/>
      <c r="J403" s="294"/>
      <c r="K403" s="294"/>
      <c r="L403" s="294"/>
      <c r="M403" s="294"/>
      <c r="N403" s="294"/>
      <c r="O403" s="294"/>
      <c r="P403" s="294"/>
      <c r="Q403" s="294"/>
      <c r="R403" s="294"/>
      <c r="S403" s="294"/>
      <c r="T403" s="294"/>
      <c r="U403" s="294"/>
      <c r="V403" s="294"/>
      <c r="W403" s="294"/>
      <c r="X403" s="294"/>
      <c r="Y403" s="294"/>
      <c r="Z403" s="294"/>
      <c r="AA403" s="294"/>
      <c r="AB403" s="294"/>
      <c r="AC403" s="295"/>
      <c r="AD403" s="34"/>
      <c r="AE403" s="34"/>
      <c r="AF403" s="34"/>
    </row>
    <row r="404" spans="1:32" hidden="1" outlineLevel="2" x14ac:dyDescent="0.2">
      <c r="A404" s="285"/>
      <c r="B404" s="285"/>
      <c r="C404" s="291"/>
      <c r="D404" s="292"/>
      <c r="E404" s="292"/>
      <c r="F404" s="292"/>
      <c r="G404" s="292"/>
      <c r="H404" s="293"/>
      <c r="I404" s="294"/>
      <c r="J404" s="294"/>
      <c r="K404" s="294"/>
      <c r="L404" s="294"/>
      <c r="M404" s="294"/>
      <c r="N404" s="294"/>
      <c r="O404" s="294"/>
      <c r="P404" s="294"/>
      <c r="Q404" s="294"/>
      <c r="R404" s="294"/>
      <c r="S404" s="294"/>
      <c r="T404" s="294"/>
      <c r="U404" s="294"/>
      <c r="V404" s="294"/>
      <c r="W404" s="294"/>
      <c r="X404" s="294"/>
      <c r="Y404" s="294"/>
      <c r="Z404" s="294"/>
      <c r="AA404" s="294"/>
      <c r="AB404" s="294"/>
      <c r="AC404" s="295"/>
      <c r="AD404" s="34"/>
      <c r="AE404" s="34"/>
      <c r="AF404" s="34"/>
    </row>
    <row r="405" spans="1:32" hidden="1" outlineLevel="2" x14ac:dyDescent="0.2">
      <c r="A405" s="285"/>
      <c r="B405" s="285"/>
      <c r="C405" s="291"/>
      <c r="D405" s="292"/>
      <c r="E405" s="292"/>
      <c r="F405" s="292"/>
      <c r="G405" s="292"/>
      <c r="H405" s="293"/>
      <c r="I405" s="294"/>
      <c r="J405" s="294"/>
      <c r="K405" s="294"/>
      <c r="L405" s="294"/>
      <c r="M405" s="294"/>
      <c r="N405" s="294"/>
      <c r="O405" s="294"/>
      <c r="P405" s="294"/>
      <c r="Q405" s="294"/>
      <c r="R405" s="294"/>
      <c r="S405" s="294"/>
      <c r="T405" s="294"/>
      <c r="U405" s="294"/>
      <c r="V405" s="294"/>
      <c r="W405" s="294"/>
      <c r="X405" s="294"/>
      <c r="Y405" s="294"/>
      <c r="Z405" s="294"/>
      <c r="AA405" s="294"/>
      <c r="AB405" s="294"/>
      <c r="AC405" s="295"/>
      <c r="AD405" s="34"/>
      <c r="AE405" s="34"/>
      <c r="AF405" s="34"/>
    </row>
    <row r="406" spans="1:32" hidden="1" outlineLevel="2" x14ac:dyDescent="0.2">
      <c r="A406" s="285"/>
      <c r="B406" s="285"/>
      <c r="C406" s="291"/>
      <c r="D406" s="292"/>
      <c r="E406" s="292"/>
      <c r="F406" s="292"/>
      <c r="G406" s="292"/>
      <c r="H406" s="293"/>
      <c r="I406" s="294"/>
      <c r="J406" s="294"/>
      <c r="K406" s="294"/>
      <c r="L406" s="294"/>
      <c r="M406" s="294"/>
      <c r="N406" s="294"/>
      <c r="O406" s="294"/>
      <c r="P406" s="294"/>
      <c r="Q406" s="294"/>
      <c r="R406" s="294"/>
      <c r="S406" s="294"/>
      <c r="T406" s="294"/>
      <c r="U406" s="294"/>
      <c r="V406" s="294"/>
      <c r="W406" s="294"/>
      <c r="X406" s="294"/>
      <c r="Y406" s="294"/>
      <c r="Z406" s="294"/>
      <c r="AA406" s="294"/>
      <c r="AB406" s="294"/>
      <c r="AC406" s="295"/>
      <c r="AD406" s="34"/>
      <c r="AE406" s="34"/>
      <c r="AF406" s="34"/>
    </row>
    <row r="407" spans="1:32" hidden="1" outlineLevel="2" x14ac:dyDescent="0.2">
      <c r="A407" s="285"/>
      <c r="B407" s="285"/>
      <c r="C407" s="291"/>
      <c r="D407" s="292"/>
      <c r="E407" s="292"/>
      <c r="F407" s="292"/>
      <c r="G407" s="292"/>
      <c r="H407" s="293"/>
      <c r="I407" s="294"/>
      <c r="J407" s="294"/>
      <c r="K407" s="294"/>
      <c r="L407" s="294"/>
      <c r="M407" s="294"/>
      <c r="N407" s="294"/>
      <c r="O407" s="294"/>
      <c r="P407" s="294"/>
      <c r="Q407" s="294"/>
      <c r="R407" s="294"/>
      <c r="S407" s="294"/>
      <c r="T407" s="294"/>
      <c r="U407" s="294"/>
      <c r="V407" s="294"/>
      <c r="W407" s="294"/>
      <c r="X407" s="294"/>
      <c r="Y407" s="294"/>
      <c r="Z407" s="294"/>
      <c r="AA407" s="294"/>
      <c r="AB407" s="294"/>
      <c r="AC407" s="295"/>
      <c r="AD407" s="34"/>
      <c r="AE407" s="34"/>
      <c r="AF407" s="34"/>
    </row>
    <row r="408" spans="1:32" hidden="1" outlineLevel="2" x14ac:dyDescent="0.2">
      <c r="A408" s="285"/>
      <c r="B408" s="285"/>
      <c r="C408" s="291"/>
      <c r="D408" s="292"/>
      <c r="E408" s="292"/>
      <c r="F408" s="292"/>
      <c r="G408" s="292"/>
      <c r="H408" s="293"/>
      <c r="I408" s="294"/>
      <c r="J408" s="294"/>
      <c r="K408" s="294"/>
      <c r="L408" s="294"/>
      <c r="M408" s="294"/>
      <c r="N408" s="294"/>
      <c r="O408" s="294"/>
      <c r="P408" s="294"/>
      <c r="Q408" s="294"/>
      <c r="R408" s="294"/>
      <c r="S408" s="294"/>
      <c r="T408" s="294"/>
      <c r="U408" s="294"/>
      <c r="V408" s="294"/>
      <c r="W408" s="294"/>
      <c r="X408" s="294"/>
      <c r="Y408" s="294"/>
      <c r="Z408" s="294"/>
      <c r="AA408" s="294"/>
      <c r="AB408" s="294"/>
      <c r="AC408" s="295"/>
      <c r="AD408" s="34"/>
      <c r="AE408" s="34"/>
      <c r="AF408" s="34"/>
    </row>
    <row r="409" spans="1:32" hidden="1" outlineLevel="2" x14ac:dyDescent="0.2">
      <c r="A409" s="285"/>
      <c r="B409" s="285"/>
      <c r="C409" s="291"/>
      <c r="D409" s="292"/>
      <c r="E409" s="292"/>
      <c r="F409" s="292"/>
      <c r="G409" s="292"/>
      <c r="H409" s="293"/>
      <c r="I409" s="294"/>
      <c r="J409" s="294"/>
      <c r="K409" s="294"/>
      <c r="L409" s="294"/>
      <c r="M409" s="294"/>
      <c r="N409" s="294"/>
      <c r="O409" s="294"/>
      <c r="P409" s="294"/>
      <c r="Q409" s="294"/>
      <c r="R409" s="294"/>
      <c r="S409" s="294"/>
      <c r="T409" s="294"/>
      <c r="U409" s="294"/>
      <c r="V409" s="294"/>
      <c r="W409" s="294"/>
      <c r="X409" s="294"/>
      <c r="Y409" s="294"/>
      <c r="Z409" s="294"/>
      <c r="AA409" s="294"/>
      <c r="AB409" s="294"/>
      <c r="AC409" s="295"/>
      <c r="AD409" s="34"/>
      <c r="AE409" s="34"/>
      <c r="AF409" s="34"/>
    </row>
    <row r="410" spans="1:32" hidden="1" outlineLevel="2" x14ac:dyDescent="0.2">
      <c r="A410" s="285"/>
      <c r="B410" s="285"/>
      <c r="C410" s="291"/>
      <c r="D410" s="292"/>
      <c r="E410" s="292"/>
      <c r="F410" s="292"/>
      <c r="G410" s="292"/>
      <c r="H410" s="293"/>
      <c r="I410" s="294"/>
      <c r="J410" s="294"/>
      <c r="K410" s="294"/>
      <c r="L410" s="294"/>
      <c r="M410" s="294"/>
      <c r="N410" s="294"/>
      <c r="O410" s="294"/>
      <c r="P410" s="294"/>
      <c r="Q410" s="294"/>
      <c r="R410" s="294"/>
      <c r="S410" s="294"/>
      <c r="T410" s="294"/>
      <c r="U410" s="294"/>
      <c r="V410" s="294"/>
      <c r="W410" s="294"/>
      <c r="X410" s="294"/>
      <c r="Y410" s="294"/>
      <c r="Z410" s="294"/>
      <c r="AA410" s="294"/>
      <c r="AB410" s="294"/>
      <c r="AC410" s="295"/>
      <c r="AD410" s="34"/>
      <c r="AE410" s="34"/>
      <c r="AF410" s="34"/>
    </row>
    <row r="411" spans="1:32" hidden="1" outlineLevel="2" x14ac:dyDescent="0.2">
      <c r="A411" s="285"/>
      <c r="B411" s="285"/>
      <c r="C411" s="291"/>
      <c r="D411" s="292"/>
      <c r="E411" s="292"/>
      <c r="F411" s="292"/>
      <c r="G411" s="292"/>
      <c r="H411" s="293"/>
      <c r="I411" s="294"/>
      <c r="J411" s="294"/>
      <c r="K411" s="294"/>
      <c r="L411" s="294"/>
      <c r="M411" s="294"/>
      <c r="N411" s="294"/>
      <c r="O411" s="294"/>
      <c r="P411" s="294"/>
      <c r="Q411" s="294"/>
      <c r="R411" s="294"/>
      <c r="S411" s="294"/>
      <c r="T411" s="294"/>
      <c r="U411" s="294"/>
      <c r="V411" s="294"/>
      <c r="W411" s="294"/>
      <c r="X411" s="294"/>
      <c r="Y411" s="294"/>
      <c r="Z411" s="294"/>
      <c r="AA411" s="294"/>
      <c r="AB411" s="294"/>
      <c r="AC411" s="295"/>
      <c r="AD411" s="34"/>
      <c r="AE411" s="34"/>
      <c r="AF411" s="34"/>
    </row>
    <row r="412" spans="1:32" hidden="1" outlineLevel="2" x14ac:dyDescent="0.2">
      <c r="A412" s="285"/>
      <c r="B412" s="285"/>
      <c r="C412" s="291"/>
      <c r="D412" s="292"/>
      <c r="E412" s="292"/>
      <c r="F412" s="292"/>
      <c r="G412" s="292"/>
      <c r="H412" s="293"/>
      <c r="I412" s="294"/>
      <c r="J412" s="294"/>
      <c r="K412" s="294"/>
      <c r="L412" s="294"/>
      <c r="M412" s="294"/>
      <c r="N412" s="294"/>
      <c r="O412" s="294"/>
      <c r="P412" s="294"/>
      <c r="Q412" s="294"/>
      <c r="R412" s="294"/>
      <c r="S412" s="294"/>
      <c r="T412" s="294"/>
      <c r="U412" s="294"/>
      <c r="V412" s="294"/>
      <c r="W412" s="294"/>
      <c r="X412" s="294"/>
      <c r="Y412" s="294"/>
      <c r="Z412" s="294"/>
      <c r="AA412" s="294"/>
      <c r="AB412" s="294"/>
      <c r="AC412" s="295"/>
      <c r="AD412" s="34"/>
      <c r="AE412" s="34"/>
      <c r="AF412" s="34"/>
    </row>
    <row r="413" spans="1:32" hidden="1" outlineLevel="2" x14ac:dyDescent="0.2">
      <c r="A413" s="285"/>
      <c r="B413" s="285"/>
      <c r="C413" s="291"/>
      <c r="D413" s="292"/>
      <c r="E413" s="292"/>
      <c r="F413" s="292"/>
      <c r="G413" s="292"/>
      <c r="H413" s="293"/>
      <c r="I413" s="294"/>
      <c r="J413" s="294"/>
      <c r="K413" s="294"/>
      <c r="L413" s="294"/>
      <c r="M413" s="294"/>
      <c r="N413" s="294"/>
      <c r="O413" s="294"/>
      <c r="P413" s="294"/>
      <c r="Q413" s="294"/>
      <c r="R413" s="294"/>
      <c r="S413" s="294"/>
      <c r="T413" s="294"/>
      <c r="U413" s="294"/>
      <c r="V413" s="294"/>
      <c r="W413" s="294"/>
      <c r="X413" s="294"/>
      <c r="Y413" s="294"/>
      <c r="Z413" s="294"/>
      <c r="AA413" s="294"/>
      <c r="AB413" s="294"/>
      <c r="AC413" s="295"/>
      <c r="AD413" s="34"/>
      <c r="AE413" s="34"/>
      <c r="AF413" s="34"/>
    </row>
    <row r="414" spans="1:32" hidden="1" outlineLevel="2" x14ac:dyDescent="0.2">
      <c r="A414" s="285"/>
      <c r="B414" s="285"/>
      <c r="C414" s="291"/>
      <c r="D414" s="292"/>
      <c r="E414" s="292"/>
      <c r="F414" s="292"/>
      <c r="G414" s="292"/>
      <c r="H414" s="293"/>
      <c r="I414" s="294"/>
      <c r="J414" s="294"/>
      <c r="K414" s="294"/>
      <c r="L414" s="294"/>
      <c r="M414" s="294"/>
      <c r="N414" s="294"/>
      <c r="O414" s="294"/>
      <c r="P414" s="294"/>
      <c r="Q414" s="294"/>
      <c r="R414" s="294"/>
      <c r="S414" s="294"/>
      <c r="T414" s="294"/>
      <c r="U414" s="294"/>
      <c r="V414" s="294"/>
      <c r="W414" s="294"/>
      <c r="X414" s="294"/>
      <c r="Y414" s="294"/>
      <c r="Z414" s="294"/>
      <c r="AA414" s="294"/>
      <c r="AB414" s="294"/>
      <c r="AC414" s="295"/>
      <c r="AD414" s="34"/>
      <c r="AE414" s="34"/>
      <c r="AF414" s="34"/>
    </row>
    <row r="415" spans="1:32" hidden="1" outlineLevel="2" x14ac:dyDescent="0.2">
      <c r="A415" s="285"/>
      <c r="B415" s="285"/>
      <c r="C415" s="291"/>
      <c r="D415" s="292"/>
      <c r="E415" s="292"/>
      <c r="F415" s="292"/>
      <c r="G415" s="292"/>
      <c r="H415" s="293"/>
      <c r="I415" s="294"/>
      <c r="J415" s="294"/>
      <c r="K415" s="294"/>
      <c r="L415" s="294"/>
      <c r="M415" s="294"/>
      <c r="N415" s="294"/>
      <c r="O415" s="294"/>
      <c r="P415" s="294"/>
      <c r="Q415" s="294"/>
      <c r="R415" s="294"/>
      <c r="S415" s="294"/>
      <c r="T415" s="294"/>
      <c r="U415" s="294"/>
      <c r="V415" s="294"/>
      <c r="W415" s="294"/>
      <c r="X415" s="294"/>
      <c r="Y415" s="294"/>
      <c r="Z415" s="294"/>
      <c r="AA415" s="294"/>
      <c r="AB415" s="294"/>
      <c r="AC415" s="295"/>
      <c r="AD415" s="34"/>
      <c r="AE415" s="34"/>
      <c r="AF415" s="34"/>
    </row>
    <row r="416" spans="1:32" hidden="1" outlineLevel="2" x14ac:dyDescent="0.2">
      <c r="A416" s="285"/>
      <c r="B416" s="285"/>
      <c r="C416" s="291"/>
      <c r="D416" s="292"/>
      <c r="E416" s="292"/>
      <c r="F416" s="292"/>
      <c r="G416" s="292"/>
      <c r="H416" s="293"/>
      <c r="I416" s="294"/>
      <c r="J416" s="294"/>
      <c r="K416" s="294"/>
      <c r="L416" s="294"/>
      <c r="M416" s="294"/>
      <c r="N416" s="294"/>
      <c r="O416" s="294"/>
      <c r="P416" s="294"/>
      <c r="Q416" s="294"/>
      <c r="R416" s="294"/>
      <c r="S416" s="294"/>
      <c r="T416" s="294"/>
      <c r="U416" s="294"/>
      <c r="V416" s="294"/>
      <c r="W416" s="294"/>
      <c r="X416" s="294"/>
      <c r="Y416" s="294"/>
      <c r="Z416" s="294"/>
      <c r="AA416" s="294"/>
      <c r="AB416" s="294"/>
      <c r="AC416" s="295"/>
      <c r="AD416" s="34"/>
      <c r="AE416" s="34"/>
      <c r="AF416" s="34"/>
    </row>
    <row r="417" spans="1:32" hidden="1" outlineLevel="2" x14ac:dyDescent="0.2">
      <c r="A417" s="285"/>
      <c r="B417" s="285"/>
      <c r="C417" s="291"/>
      <c r="D417" s="292"/>
      <c r="E417" s="292"/>
      <c r="F417" s="292"/>
      <c r="G417" s="292"/>
      <c r="H417" s="293"/>
      <c r="I417" s="294"/>
      <c r="J417" s="294"/>
      <c r="K417" s="294"/>
      <c r="L417" s="294"/>
      <c r="M417" s="294"/>
      <c r="N417" s="294"/>
      <c r="O417" s="294"/>
      <c r="P417" s="294"/>
      <c r="Q417" s="294"/>
      <c r="R417" s="294"/>
      <c r="S417" s="294"/>
      <c r="T417" s="294"/>
      <c r="U417" s="294"/>
      <c r="V417" s="294"/>
      <c r="W417" s="294"/>
      <c r="X417" s="294"/>
      <c r="Y417" s="294"/>
      <c r="Z417" s="294"/>
      <c r="AA417" s="294"/>
      <c r="AB417" s="294"/>
      <c r="AC417" s="295"/>
      <c r="AD417" s="34"/>
      <c r="AE417" s="34"/>
      <c r="AF417" s="34"/>
    </row>
    <row r="418" spans="1:32" hidden="1" outlineLevel="2" x14ac:dyDescent="0.2">
      <c r="A418" s="285"/>
      <c r="B418" s="285"/>
      <c r="C418" s="291"/>
      <c r="D418" s="292"/>
      <c r="E418" s="292"/>
      <c r="F418" s="292"/>
      <c r="G418" s="292"/>
      <c r="H418" s="293"/>
      <c r="I418" s="294"/>
      <c r="J418" s="294"/>
      <c r="K418" s="294"/>
      <c r="L418" s="294"/>
      <c r="M418" s="294"/>
      <c r="N418" s="294"/>
      <c r="O418" s="294"/>
      <c r="P418" s="294"/>
      <c r="Q418" s="294"/>
      <c r="R418" s="294"/>
      <c r="S418" s="294"/>
      <c r="T418" s="294"/>
      <c r="U418" s="294"/>
      <c r="V418" s="294"/>
      <c r="W418" s="294"/>
      <c r="X418" s="294"/>
      <c r="Y418" s="294"/>
      <c r="Z418" s="294"/>
      <c r="AA418" s="294"/>
      <c r="AB418" s="294"/>
      <c r="AC418" s="295"/>
      <c r="AD418" s="34"/>
      <c r="AE418" s="34"/>
      <c r="AF418" s="34"/>
    </row>
    <row r="419" spans="1:32" hidden="1" outlineLevel="2" x14ac:dyDescent="0.2">
      <c r="A419" s="285"/>
      <c r="B419" s="285"/>
      <c r="C419" s="291"/>
      <c r="D419" s="292"/>
      <c r="E419" s="292"/>
      <c r="F419" s="292"/>
      <c r="G419" s="292"/>
      <c r="H419" s="293"/>
      <c r="I419" s="294"/>
      <c r="J419" s="294"/>
      <c r="K419" s="294"/>
      <c r="L419" s="294"/>
      <c r="M419" s="294"/>
      <c r="N419" s="294"/>
      <c r="O419" s="294"/>
      <c r="P419" s="294"/>
      <c r="Q419" s="294"/>
      <c r="R419" s="294"/>
      <c r="S419" s="294"/>
      <c r="T419" s="294"/>
      <c r="U419" s="294"/>
      <c r="V419" s="294"/>
      <c r="W419" s="294"/>
      <c r="X419" s="294"/>
      <c r="Y419" s="294"/>
      <c r="Z419" s="294"/>
      <c r="AA419" s="294"/>
      <c r="AB419" s="294"/>
      <c r="AC419" s="295"/>
      <c r="AD419" s="34"/>
      <c r="AE419" s="34"/>
      <c r="AF419" s="34"/>
    </row>
    <row r="420" spans="1:32" hidden="1" outlineLevel="2" x14ac:dyDescent="0.2">
      <c r="A420" s="285"/>
      <c r="B420" s="285"/>
      <c r="C420" s="291"/>
      <c r="D420" s="292"/>
      <c r="E420" s="292"/>
      <c r="F420" s="292"/>
      <c r="G420" s="292"/>
      <c r="H420" s="293"/>
      <c r="I420" s="294"/>
      <c r="J420" s="294"/>
      <c r="K420" s="294"/>
      <c r="L420" s="294"/>
      <c r="M420" s="294"/>
      <c r="N420" s="294"/>
      <c r="O420" s="294"/>
      <c r="P420" s="294"/>
      <c r="Q420" s="294"/>
      <c r="R420" s="294"/>
      <c r="S420" s="294"/>
      <c r="T420" s="294"/>
      <c r="U420" s="294"/>
      <c r="V420" s="294"/>
      <c r="W420" s="294"/>
      <c r="X420" s="294"/>
      <c r="Y420" s="294"/>
      <c r="Z420" s="294"/>
      <c r="AA420" s="294"/>
      <c r="AB420" s="294"/>
      <c r="AC420" s="295"/>
      <c r="AD420" s="34"/>
      <c r="AE420" s="34"/>
      <c r="AF420" s="34"/>
    </row>
    <row r="421" spans="1:32" hidden="1" outlineLevel="2" x14ac:dyDescent="0.2">
      <c r="A421" s="285"/>
      <c r="B421" s="285"/>
      <c r="C421" s="291"/>
      <c r="D421" s="292"/>
      <c r="E421" s="292"/>
      <c r="F421" s="292"/>
      <c r="G421" s="292"/>
      <c r="H421" s="293"/>
      <c r="I421" s="294"/>
      <c r="J421" s="294"/>
      <c r="K421" s="294"/>
      <c r="L421" s="294"/>
      <c r="M421" s="294"/>
      <c r="N421" s="294"/>
      <c r="O421" s="294"/>
      <c r="P421" s="294"/>
      <c r="Q421" s="294"/>
      <c r="R421" s="294"/>
      <c r="S421" s="294"/>
      <c r="T421" s="294"/>
      <c r="U421" s="294"/>
      <c r="V421" s="294"/>
      <c r="W421" s="294"/>
      <c r="X421" s="294"/>
      <c r="Y421" s="294"/>
      <c r="Z421" s="294"/>
      <c r="AA421" s="294"/>
      <c r="AB421" s="294"/>
      <c r="AC421" s="295"/>
      <c r="AD421" s="34"/>
      <c r="AE421" s="34"/>
      <c r="AF421" s="34"/>
    </row>
    <row r="422" spans="1:32" hidden="1" outlineLevel="2" x14ac:dyDescent="0.2">
      <c r="A422" s="285"/>
      <c r="B422" s="285"/>
      <c r="C422" s="291"/>
      <c r="D422" s="292"/>
      <c r="E422" s="292"/>
      <c r="F422" s="292"/>
      <c r="G422" s="292"/>
      <c r="H422" s="293"/>
      <c r="I422" s="294"/>
      <c r="J422" s="294"/>
      <c r="K422" s="294"/>
      <c r="L422" s="294"/>
      <c r="M422" s="294"/>
      <c r="N422" s="294"/>
      <c r="O422" s="294"/>
      <c r="P422" s="294"/>
      <c r="Q422" s="294"/>
      <c r="R422" s="294"/>
      <c r="S422" s="294"/>
      <c r="T422" s="294"/>
      <c r="U422" s="294"/>
      <c r="V422" s="294"/>
      <c r="W422" s="294"/>
      <c r="X422" s="294"/>
      <c r="Y422" s="294"/>
      <c r="Z422" s="294"/>
      <c r="AA422" s="294"/>
      <c r="AB422" s="294"/>
      <c r="AC422" s="295"/>
      <c r="AD422" s="34"/>
      <c r="AE422" s="34"/>
      <c r="AF422" s="34"/>
    </row>
    <row r="423" spans="1:32" hidden="1" outlineLevel="2" x14ac:dyDescent="0.2">
      <c r="A423" s="285"/>
      <c r="B423" s="285"/>
      <c r="C423" s="291"/>
      <c r="D423" s="292"/>
      <c r="E423" s="292"/>
      <c r="F423" s="292"/>
      <c r="G423" s="292"/>
      <c r="H423" s="293"/>
      <c r="I423" s="294"/>
      <c r="J423" s="294"/>
      <c r="K423" s="294"/>
      <c r="L423" s="294"/>
      <c r="M423" s="294"/>
      <c r="N423" s="294"/>
      <c r="O423" s="294"/>
      <c r="P423" s="294"/>
      <c r="Q423" s="294"/>
      <c r="R423" s="294"/>
      <c r="S423" s="294"/>
      <c r="T423" s="294"/>
      <c r="U423" s="294"/>
      <c r="V423" s="294"/>
      <c r="W423" s="294"/>
      <c r="X423" s="294"/>
      <c r="Y423" s="294"/>
      <c r="Z423" s="294"/>
      <c r="AA423" s="294"/>
      <c r="AB423" s="294"/>
      <c r="AC423" s="295"/>
      <c r="AD423" s="34"/>
      <c r="AE423" s="34"/>
      <c r="AF423" s="34"/>
    </row>
    <row r="424" spans="1:32" hidden="1" outlineLevel="2" x14ac:dyDescent="0.2">
      <c r="A424" s="285"/>
      <c r="B424" s="285"/>
      <c r="C424" s="291"/>
      <c r="D424" s="292"/>
      <c r="E424" s="292"/>
      <c r="F424" s="292"/>
      <c r="G424" s="292"/>
      <c r="H424" s="293"/>
      <c r="I424" s="294"/>
      <c r="J424" s="294"/>
      <c r="K424" s="294"/>
      <c r="L424" s="294"/>
      <c r="M424" s="294"/>
      <c r="N424" s="294"/>
      <c r="O424" s="294"/>
      <c r="P424" s="294"/>
      <c r="Q424" s="294"/>
      <c r="R424" s="294"/>
      <c r="S424" s="294"/>
      <c r="T424" s="294"/>
      <c r="U424" s="294"/>
      <c r="V424" s="294"/>
      <c r="W424" s="294"/>
      <c r="X424" s="294"/>
      <c r="Y424" s="294"/>
      <c r="Z424" s="294"/>
      <c r="AA424" s="294"/>
      <c r="AB424" s="294"/>
      <c r="AC424" s="295"/>
      <c r="AD424" s="34"/>
      <c r="AE424" s="34"/>
      <c r="AF424" s="34"/>
    </row>
    <row r="425" spans="1:32" hidden="1" outlineLevel="2" x14ac:dyDescent="0.2">
      <c r="A425" s="285"/>
      <c r="B425" s="285"/>
      <c r="C425" s="291"/>
      <c r="D425" s="292"/>
      <c r="E425" s="292"/>
      <c r="F425" s="292"/>
      <c r="G425" s="292"/>
      <c r="H425" s="293"/>
      <c r="I425" s="294"/>
      <c r="J425" s="294"/>
      <c r="K425" s="294"/>
      <c r="L425" s="294"/>
      <c r="M425" s="294"/>
      <c r="N425" s="294"/>
      <c r="O425" s="294"/>
      <c r="P425" s="294"/>
      <c r="Q425" s="294"/>
      <c r="R425" s="294"/>
      <c r="S425" s="294"/>
      <c r="T425" s="294"/>
      <c r="U425" s="294"/>
      <c r="V425" s="294"/>
      <c r="W425" s="294"/>
      <c r="X425" s="294"/>
      <c r="Y425" s="294"/>
      <c r="Z425" s="294"/>
      <c r="AA425" s="294"/>
      <c r="AB425" s="294"/>
      <c r="AC425" s="295"/>
      <c r="AD425" s="34"/>
      <c r="AE425" s="34"/>
      <c r="AF425" s="34"/>
    </row>
    <row r="426" spans="1:32" hidden="1" outlineLevel="2" x14ac:dyDescent="0.2">
      <c r="A426" s="285"/>
      <c r="B426" s="285"/>
      <c r="C426" s="291"/>
      <c r="D426" s="292"/>
      <c r="E426" s="292"/>
      <c r="F426" s="292"/>
      <c r="G426" s="292"/>
      <c r="H426" s="293"/>
      <c r="I426" s="294"/>
      <c r="J426" s="294"/>
      <c r="K426" s="294"/>
      <c r="L426" s="294"/>
      <c r="M426" s="294"/>
      <c r="N426" s="294"/>
      <c r="O426" s="294"/>
      <c r="P426" s="294"/>
      <c r="Q426" s="294"/>
      <c r="R426" s="294"/>
      <c r="S426" s="294"/>
      <c r="T426" s="294"/>
      <c r="U426" s="294"/>
      <c r="V426" s="294"/>
      <c r="W426" s="294"/>
      <c r="X426" s="294"/>
      <c r="Y426" s="294"/>
      <c r="Z426" s="294"/>
      <c r="AA426" s="294"/>
      <c r="AB426" s="294"/>
      <c r="AC426" s="295"/>
      <c r="AD426" s="34"/>
      <c r="AE426" s="34"/>
      <c r="AF426" s="34"/>
    </row>
    <row r="427" spans="1:32" hidden="1" outlineLevel="2" x14ac:dyDescent="0.2">
      <c r="A427" s="285"/>
      <c r="B427" s="285"/>
      <c r="C427" s="291"/>
      <c r="D427" s="292"/>
      <c r="E427" s="292"/>
      <c r="F427" s="292"/>
      <c r="G427" s="292"/>
      <c r="H427" s="293"/>
      <c r="I427" s="294"/>
      <c r="J427" s="294"/>
      <c r="K427" s="294"/>
      <c r="L427" s="294"/>
      <c r="M427" s="294"/>
      <c r="N427" s="294"/>
      <c r="O427" s="294"/>
      <c r="P427" s="294"/>
      <c r="Q427" s="294"/>
      <c r="R427" s="294"/>
      <c r="S427" s="294"/>
      <c r="T427" s="294"/>
      <c r="U427" s="294"/>
      <c r="V427" s="294"/>
      <c r="W427" s="294"/>
      <c r="X427" s="294"/>
      <c r="Y427" s="294"/>
      <c r="Z427" s="294"/>
      <c r="AA427" s="294"/>
      <c r="AB427" s="294"/>
      <c r="AC427" s="295"/>
      <c r="AD427" s="34"/>
      <c r="AE427" s="34"/>
      <c r="AF427" s="34"/>
    </row>
    <row r="428" spans="1:32" hidden="1" outlineLevel="2" x14ac:dyDescent="0.2">
      <c r="A428" s="285"/>
      <c r="B428" s="285"/>
      <c r="C428" s="291"/>
      <c r="D428" s="292"/>
      <c r="E428" s="292"/>
      <c r="F428" s="292"/>
      <c r="G428" s="292"/>
      <c r="H428" s="293"/>
      <c r="I428" s="294"/>
      <c r="J428" s="294"/>
      <c r="K428" s="294"/>
      <c r="L428" s="294"/>
      <c r="M428" s="294"/>
      <c r="N428" s="294"/>
      <c r="O428" s="294"/>
      <c r="P428" s="294"/>
      <c r="Q428" s="294"/>
      <c r="R428" s="294"/>
      <c r="S428" s="294"/>
      <c r="T428" s="294"/>
      <c r="U428" s="294"/>
      <c r="V428" s="294"/>
      <c r="W428" s="294"/>
      <c r="X428" s="294"/>
      <c r="Y428" s="294"/>
      <c r="Z428" s="294"/>
      <c r="AA428" s="294"/>
      <c r="AB428" s="294"/>
      <c r="AC428" s="295"/>
      <c r="AD428" s="34"/>
      <c r="AE428" s="34"/>
      <c r="AF428" s="34"/>
    </row>
    <row r="429" spans="1:32" hidden="1" outlineLevel="2" x14ac:dyDescent="0.2">
      <c r="A429" s="285"/>
      <c r="B429" s="285"/>
      <c r="C429" s="291"/>
      <c r="D429" s="292"/>
      <c r="E429" s="292"/>
      <c r="F429" s="292"/>
      <c r="G429" s="292"/>
      <c r="H429" s="293"/>
      <c r="I429" s="294"/>
      <c r="J429" s="294"/>
      <c r="K429" s="294"/>
      <c r="L429" s="294"/>
      <c r="M429" s="294"/>
      <c r="N429" s="294"/>
      <c r="O429" s="294"/>
      <c r="P429" s="294"/>
      <c r="Q429" s="294"/>
      <c r="R429" s="294"/>
      <c r="S429" s="294"/>
      <c r="T429" s="294"/>
      <c r="U429" s="294"/>
      <c r="V429" s="294"/>
      <c r="W429" s="294"/>
      <c r="X429" s="294"/>
      <c r="Y429" s="294"/>
      <c r="Z429" s="294"/>
      <c r="AA429" s="294"/>
      <c r="AB429" s="294"/>
      <c r="AC429" s="295"/>
      <c r="AD429" s="34"/>
      <c r="AE429" s="34"/>
      <c r="AF429" s="34"/>
    </row>
    <row r="430" spans="1:32" hidden="1" outlineLevel="2" x14ac:dyDescent="0.2">
      <c r="A430" s="285"/>
      <c r="B430" s="285"/>
      <c r="C430" s="291"/>
      <c r="D430" s="292"/>
      <c r="E430" s="292"/>
      <c r="F430" s="292"/>
      <c r="G430" s="292"/>
      <c r="H430" s="293"/>
      <c r="I430" s="294"/>
      <c r="J430" s="294"/>
      <c r="K430" s="294"/>
      <c r="L430" s="294"/>
      <c r="M430" s="294"/>
      <c r="N430" s="294"/>
      <c r="O430" s="294"/>
      <c r="P430" s="294"/>
      <c r="Q430" s="294"/>
      <c r="R430" s="294"/>
      <c r="S430" s="294"/>
      <c r="T430" s="294"/>
      <c r="U430" s="294"/>
      <c r="V430" s="294"/>
      <c r="W430" s="294"/>
      <c r="X430" s="294"/>
      <c r="Y430" s="294"/>
      <c r="Z430" s="294"/>
      <c r="AA430" s="294"/>
      <c r="AB430" s="294"/>
      <c r="AC430" s="295"/>
      <c r="AD430" s="34"/>
      <c r="AE430" s="34"/>
      <c r="AF430" s="34"/>
    </row>
    <row r="431" spans="1:32" hidden="1" outlineLevel="3" x14ac:dyDescent="0.2">
      <c r="A431" s="285"/>
      <c r="B431" s="285"/>
      <c r="C431" s="291"/>
      <c r="D431" s="292"/>
      <c r="E431" s="292"/>
      <c r="F431" s="292"/>
      <c r="G431" s="292"/>
      <c r="H431" s="293"/>
      <c r="I431" s="294"/>
      <c r="J431" s="294"/>
      <c r="K431" s="294"/>
      <c r="L431" s="294"/>
      <c r="M431" s="294"/>
      <c r="N431" s="294"/>
      <c r="O431" s="294"/>
      <c r="P431" s="294"/>
      <c r="Q431" s="294"/>
      <c r="R431" s="294"/>
      <c r="S431" s="294"/>
      <c r="T431" s="294"/>
      <c r="U431" s="294"/>
      <c r="V431" s="294"/>
      <c r="W431" s="294"/>
      <c r="X431" s="294"/>
      <c r="Y431" s="294"/>
      <c r="Z431" s="294"/>
      <c r="AA431" s="294"/>
      <c r="AB431" s="294"/>
      <c r="AC431" s="295"/>
      <c r="AD431" s="34"/>
      <c r="AE431" s="34"/>
      <c r="AF431" s="34"/>
    </row>
    <row r="432" spans="1:32" hidden="1" outlineLevel="3" x14ac:dyDescent="0.2">
      <c r="A432" s="285"/>
      <c r="B432" s="285"/>
      <c r="C432" s="291"/>
      <c r="D432" s="292"/>
      <c r="E432" s="292"/>
      <c r="F432" s="292"/>
      <c r="G432" s="292"/>
      <c r="H432" s="293"/>
      <c r="I432" s="294"/>
      <c r="J432" s="294"/>
      <c r="K432" s="294"/>
      <c r="L432" s="294"/>
      <c r="M432" s="294"/>
      <c r="N432" s="294"/>
      <c r="O432" s="294"/>
      <c r="P432" s="294"/>
      <c r="Q432" s="294"/>
      <c r="R432" s="294"/>
      <c r="S432" s="294"/>
      <c r="T432" s="294"/>
      <c r="U432" s="294"/>
      <c r="V432" s="294"/>
      <c r="W432" s="294"/>
      <c r="X432" s="294"/>
      <c r="Y432" s="294"/>
      <c r="Z432" s="294"/>
      <c r="AA432" s="294"/>
      <c r="AB432" s="294"/>
      <c r="AC432" s="295"/>
      <c r="AD432" s="34"/>
      <c r="AE432" s="34"/>
      <c r="AF432" s="34"/>
    </row>
    <row r="433" spans="1:32" hidden="1" outlineLevel="3" x14ac:dyDescent="0.2">
      <c r="A433" s="285"/>
      <c r="B433" s="285"/>
      <c r="C433" s="291"/>
      <c r="D433" s="292"/>
      <c r="E433" s="292"/>
      <c r="F433" s="292"/>
      <c r="G433" s="292"/>
      <c r="H433" s="293"/>
      <c r="I433" s="294"/>
      <c r="J433" s="294"/>
      <c r="K433" s="294"/>
      <c r="L433" s="294"/>
      <c r="M433" s="294"/>
      <c r="N433" s="294"/>
      <c r="O433" s="294"/>
      <c r="P433" s="294"/>
      <c r="Q433" s="294"/>
      <c r="R433" s="294"/>
      <c r="S433" s="294"/>
      <c r="T433" s="294"/>
      <c r="U433" s="294"/>
      <c r="V433" s="294"/>
      <c r="W433" s="294"/>
      <c r="X433" s="294"/>
      <c r="Y433" s="294"/>
      <c r="Z433" s="294"/>
      <c r="AA433" s="294"/>
      <c r="AB433" s="294"/>
      <c r="AC433" s="295"/>
      <c r="AD433" s="34"/>
      <c r="AE433" s="34"/>
      <c r="AF433" s="34"/>
    </row>
    <row r="434" spans="1:32" hidden="1" outlineLevel="3" x14ac:dyDescent="0.2">
      <c r="A434" s="285"/>
      <c r="B434" s="285"/>
      <c r="C434" s="291"/>
      <c r="D434" s="292"/>
      <c r="E434" s="292"/>
      <c r="F434" s="292"/>
      <c r="G434" s="292"/>
      <c r="H434" s="293"/>
      <c r="I434" s="294"/>
      <c r="J434" s="294"/>
      <c r="K434" s="294"/>
      <c r="L434" s="294"/>
      <c r="M434" s="294"/>
      <c r="N434" s="294"/>
      <c r="O434" s="294"/>
      <c r="P434" s="294"/>
      <c r="Q434" s="294"/>
      <c r="R434" s="294"/>
      <c r="S434" s="294"/>
      <c r="T434" s="294"/>
      <c r="U434" s="294"/>
      <c r="V434" s="294"/>
      <c r="W434" s="294"/>
      <c r="X434" s="294"/>
      <c r="Y434" s="294"/>
      <c r="Z434" s="294"/>
      <c r="AA434" s="294"/>
      <c r="AB434" s="294"/>
      <c r="AC434" s="295"/>
      <c r="AD434" s="34"/>
      <c r="AE434" s="34"/>
      <c r="AF434" s="34"/>
    </row>
    <row r="435" spans="1:32" hidden="1" outlineLevel="3" x14ac:dyDescent="0.2">
      <c r="A435" s="285"/>
      <c r="B435" s="285"/>
      <c r="C435" s="291"/>
      <c r="D435" s="292"/>
      <c r="E435" s="292"/>
      <c r="F435" s="292"/>
      <c r="G435" s="292"/>
      <c r="H435" s="293"/>
      <c r="I435" s="294"/>
      <c r="J435" s="294"/>
      <c r="K435" s="294"/>
      <c r="L435" s="294"/>
      <c r="M435" s="294"/>
      <c r="N435" s="294"/>
      <c r="O435" s="294"/>
      <c r="P435" s="294"/>
      <c r="Q435" s="294"/>
      <c r="R435" s="294"/>
      <c r="S435" s="294"/>
      <c r="T435" s="294"/>
      <c r="U435" s="294"/>
      <c r="V435" s="294"/>
      <c r="W435" s="294"/>
      <c r="X435" s="294"/>
      <c r="Y435" s="294"/>
      <c r="Z435" s="294"/>
      <c r="AA435" s="294"/>
      <c r="AB435" s="294"/>
      <c r="AC435" s="295"/>
      <c r="AD435" s="34"/>
      <c r="AE435" s="34"/>
      <c r="AF435" s="34"/>
    </row>
    <row r="436" spans="1:32" hidden="1" outlineLevel="3" x14ac:dyDescent="0.2">
      <c r="A436" s="285"/>
      <c r="B436" s="285"/>
      <c r="C436" s="291"/>
      <c r="D436" s="292"/>
      <c r="E436" s="292"/>
      <c r="F436" s="292"/>
      <c r="G436" s="292"/>
      <c r="H436" s="293"/>
      <c r="I436" s="294"/>
      <c r="J436" s="294"/>
      <c r="K436" s="294"/>
      <c r="L436" s="294"/>
      <c r="M436" s="294"/>
      <c r="N436" s="294"/>
      <c r="O436" s="294"/>
      <c r="P436" s="294"/>
      <c r="Q436" s="294"/>
      <c r="R436" s="294"/>
      <c r="S436" s="294"/>
      <c r="T436" s="294"/>
      <c r="U436" s="294"/>
      <c r="V436" s="294"/>
      <c r="W436" s="294"/>
      <c r="X436" s="294"/>
      <c r="Y436" s="294"/>
      <c r="Z436" s="294"/>
      <c r="AA436" s="294"/>
      <c r="AB436" s="294"/>
      <c r="AC436" s="295"/>
      <c r="AD436" s="34"/>
      <c r="AE436" s="34"/>
      <c r="AF436" s="34"/>
    </row>
    <row r="437" spans="1:32" hidden="1" outlineLevel="3" x14ac:dyDescent="0.2">
      <c r="A437" s="285"/>
      <c r="B437" s="285"/>
      <c r="C437" s="291"/>
      <c r="D437" s="292"/>
      <c r="E437" s="292"/>
      <c r="F437" s="292"/>
      <c r="G437" s="292"/>
      <c r="H437" s="293"/>
      <c r="I437" s="294"/>
      <c r="J437" s="294"/>
      <c r="K437" s="294"/>
      <c r="L437" s="294"/>
      <c r="M437" s="294"/>
      <c r="N437" s="294"/>
      <c r="O437" s="294"/>
      <c r="P437" s="294"/>
      <c r="Q437" s="294"/>
      <c r="R437" s="294"/>
      <c r="S437" s="294"/>
      <c r="T437" s="294"/>
      <c r="U437" s="294"/>
      <c r="V437" s="294"/>
      <c r="W437" s="294"/>
      <c r="X437" s="294"/>
      <c r="Y437" s="294"/>
      <c r="Z437" s="294"/>
      <c r="AA437" s="294"/>
      <c r="AB437" s="294"/>
      <c r="AC437" s="295"/>
      <c r="AD437" s="34"/>
      <c r="AE437" s="34"/>
      <c r="AF437" s="34"/>
    </row>
    <row r="438" spans="1:32" hidden="1" outlineLevel="3" x14ac:dyDescent="0.2">
      <c r="A438" s="285"/>
      <c r="B438" s="285"/>
      <c r="C438" s="291"/>
      <c r="D438" s="292"/>
      <c r="E438" s="292"/>
      <c r="F438" s="292"/>
      <c r="G438" s="292"/>
      <c r="H438" s="293"/>
      <c r="I438" s="294"/>
      <c r="J438" s="294"/>
      <c r="K438" s="294"/>
      <c r="L438" s="294"/>
      <c r="M438" s="294"/>
      <c r="N438" s="294"/>
      <c r="O438" s="294"/>
      <c r="P438" s="294"/>
      <c r="Q438" s="294"/>
      <c r="R438" s="294"/>
      <c r="S438" s="294"/>
      <c r="T438" s="294"/>
      <c r="U438" s="294"/>
      <c r="V438" s="294"/>
      <c r="W438" s="294"/>
      <c r="X438" s="294"/>
      <c r="Y438" s="294"/>
      <c r="Z438" s="294"/>
      <c r="AA438" s="294"/>
      <c r="AB438" s="294"/>
      <c r="AC438" s="295"/>
      <c r="AD438" s="34"/>
      <c r="AE438" s="34"/>
      <c r="AF438" s="34"/>
    </row>
    <row r="439" spans="1:32" hidden="1" outlineLevel="3" x14ac:dyDescent="0.2">
      <c r="A439" s="285"/>
      <c r="B439" s="285"/>
      <c r="C439" s="291"/>
      <c r="D439" s="292"/>
      <c r="E439" s="292"/>
      <c r="F439" s="292"/>
      <c r="G439" s="292"/>
      <c r="H439" s="293"/>
      <c r="I439" s="294"/>
      <c r="J439" s="294"/>
      <c r="K439" s="294"/>
      <c r="L439" s="294"/>
      <c r="M439" s="294"/>
      <c r="N439" s="294"/>
      <c r="O439" s="294"/>
      <c r="P439" s="294"/>
      <c r="Q439" s="294"/>
      <c r="R439" s="294"/>
      <c r="S439" s="294"/>
      <c r="T439" s="294"/>
      <c r="U439" s="294"/>
      <c r="V439" s="294"/>
      <c r="W439" s="294"/>
      <c r="X439" s="294"/>
      <c r="Y439" s="294"/>
      <c r="Z439" s="294"/>
      <c r="AA439" s="294"/>
      <c r="AB439" s="294"/>
      <c r="AC439" s="295"/>
      <c r="AD439" s="34"/>
      <c r="AE439" s="34"/>
      <c r="AF439" s="34"/>
    </row>
    <row r="440" spans="1:32" hidden="1" outlineLevel="3" x14ac:dyDescent="0.2">
      <c r="A440" s="285"/>
      <c r="B440" s="285"/>
      <c r="C440" s="291"/>
      <c r="D440" s="292"/>
      <c r="E440" s="292"/>
      <c r="F440" s="292"/>
      <c r="G440" s="292"/>
      <c r="H440" s="293"/>
      <c r="I440" s="294"/>
      <c r="J440" s="294"/>
      <c r="K440" s="294"/>
      <c r="L440" s="294"/>
      <c r="M440" s="294"/>
      <c r="N440" s="294"/>
      <c r="O440" s="294"/>
      <c r="P440" s="294"/>
      <c r="Q440" s="294"/>
      <c r="R440" s="294"/>
      <c r="S440" s="294"/>
      <c r="T440" s="294"/>
      <c r="U440" s="294"/>
      <c r="V440" s="294"/>
      <c r="W440" s="294"/>
      <c r="X440" s="294"/>
      <c r="Y440" s="294"/>
      <c r="Z440" s="294"/>
      <c r="AA440" s="294"/>
      <c r="AB440" s="294"/>
      <c r="AC440" s="295"/>
      <c r="AD440" s="34"/>
      <c r="AE440" s="34"/>
      <c r="AF440" s="34"/>
    </row>
    <row r="441" spans="1:32" hidden="1" outlineLevel="3" x14ac:dyDescent="0.2">
      <c r="A441" s="285"/>
      <c r="B441" s="285"/>
      <c r="C441" s="291"/>
      <c r="D441" s="292"/>
      <c r="E441" s="292"/>
      <c r="F441" s="292"/>
      <c r="G441" s="292"/>
      <c r="H441" s="293"/>
      <c r="I441" s="294"/>
      <c r="J441" s="294"/>
      <c r="K441" s="294"/>
      <c r="L441" s="294"/>
      <c r="M441" s="294"/>
      <c r="N441" s="294"/>
      <c r="O441" s="294"/>
      <c r="P441" s="294"/>
      <c r="Q441" s="294"/>
      <c r="R441" s="294"/>
      <c r="S441" s="294"/>
      <c r="T441" s="294"/>
      <c r="U441" s="294"/>
      <c r="V441" s="294"/>
      <c r="W441" s="294"/>
      <c r="X441" s="294"/>
      <c r="Y441" s="294"/>
      <c r="Z441" s="294"/>
      <c r="AA441" s="294"/>
      <c r="AB441" s="294"/>
      <c r="AC441" s="295"/>
      <c r="AD441" s="34"/>
      <c r="AE441" s="34"/>
      <c r="AF441" s="34"/>
    </row>
    <row r="442" spans="1:32" hidden="1" outlineLevel="3" x14ac:dyDescent="0.2">
      <c r="A442" s="285"/>
      <c r="B442" s="285"/>
      <c r="C442" s="291"/>
      <c r="D442" s="292"/>
      <c r="E442" s="292"/>
      <c r="F442" s="292"/>
      <c r="G442" s="292"/>
      <c r="H442" s="293"/>
      <c r="I442" s="294"/>
      <c r="J442" s="294"/>
      <c r="K442" s="294"/>
      <c r="L442" s="294"/>
      <c r="M442" s="294"/>
      <c r="N442" s="294"/>
      <c r="O442" s="294"/>
      <c r="P442" s="294"/>
      <c r="Q442" s="294"/>
      <c r="R442" s="294"/>
      <c r="S442" s="294"/>
      <c r="T442" s="294"/>
      <c r="U442" s="294"/>
      <c r="V442" s="294"/>
      <c r="W442" s="294"/>
      <c r="X442" s="294"/>
      <c r="Y442" s="294"/>
      <c r="Z442" s="294"/>
      <c r="AA442" s="294"/>
      <c r="AB442" s="294"/>
      <c r="AC442" s="295"/>
      <c r="AD442" s="34"/>
      <c r="AE442" s="34"/>
      <c r="AF442" s="34"/>
    </row>
    <row r="443" spans="1:32" hidden="1" outlineLevel="3" x14ac:dyDescent="0.2">
      <c r="A443" s="285"/>
      <c r="B443" s="285"/>
      <c r="C443" s="291"/>
      <c r="D443" s="292"/>
      <c r="E443" s="292"/>
      <c r="F443" s="292"/>
      <c r="G443" s="292"/>
      <c r="H443" s="293"/>
      <c r="I443" s="294"/>
      <c r="J443" s="294"/>
      <c r="K443" s="294"/>
      <c r="L443" s="294"/>
      <c r="M443" s="294"/>
      <c r="N443" s="294"/>
      <c r="O443" s="294"/>
      <c r="P443" s="294"/>
      <c r="Q443" s="294"/>
      <c r="R443" s="294"/>
      <c r="S443" s="294"/>
      <c r="T443" s="294"/>
      <c r="U443" s="294"/>
      <c r="V443" s="294"/>
      <c r="W443" s="294"/>
      <c r="X443" s="294"/>
      <c r="Y443" s="294"/>
      <c r="Z443" s="294"/>
      <c r="AA443" s="294"/>
      <c r="AB443" s="294"/>
      <c r="AC443" s="295"/>
      <c r="AD443" s="34"/>
      <c r="AE443" s="34"/>
      <c r="AF443" s="34"/>
    </row>
    <row r="444" spans="1:32" hidden="1" outlineLevel="3" x14ac:dyDescent="0.2">
      <c r="A444" s="285"/>
      <c r="B444" s="285"/>
      <c r="C444" s="291"/>
      <c r="D444" s="292"/>
      <c r="E444" s="292"/>
      <c r="F444" s="292"/>
      <c r="G444" s="292"/>
      <c r="H444" s="293"/>
      <c r="I444" s="294"/>
      <c r="J444" s="294"/>
      <c r="K444" s="294"/>
      <c r="L444" s="294"/>
      <c r="M444" s="294"/>
      <c r="N444" s="294"/>
      <c r="O444" s="294"/>
      <c r="P444" s="294"/>
      <c r="Q444" s="294"/>
      <c r="R444" s="294"/>
      <c r="S444" s="294"/>
      <c r="T444" s="294"/>
      <c r="U444" s="294"/>
      <c r="V444" s="294"/>
      <c r="W444" s="294"/>
      <c r="X444" s="294"/>
      <c r="Y444" s="294"/>
      <c r="Z444" s="294"/>
      <c r="AA444" s="294"/>
      <c r="AB444" s="294"/>
      <c r="AC444" s="295"/>
      <c r="AD444" s="34"/>
      <c r="AE444" s="34"/>
      <c r="AF444" s="34"/>
    </row>
    <row r="445" spans="1:32" hidden="1" outlineLevel="3" x14ac:dyDescent="0.2">
      <c r="A445" s="285"/>
      <c r="B445" s="285"/>
      <c r="C445" s="291"/>
      <c r="D445" s="292"/>
      <c r="E445" s="292"/>
      <c r="F445" s="292"/>
      <c r="G445" s="292"/>
      <c r="H445" s="293"/>
      <c r="I445" s="294"/>
      <c r="J445" s="294"/>
      <c r="K445" s="294"/>
      <c r="L445" s="294"/>
      <c r="M445" s="294"/>
      <c r="N445" s="294"/>
      <c r="O445" s="294"/>
      <c r="P445" s="294"/>
      <c r="Q445" s="294"/>
      <c r="R445" s="294"/>
      <c r="S445" s="294"/>
      <c r="T445" s="294"/>
      <c r="U445" s="294"/>
      <c r="V445" s="294"/>
      <c r="W445" s="294"/>
      <c r="X445" s="294"/>
      <c r="Y445" s="294"/>
      <c r="Z445" s="294"/>
      <c r="AA445" s="294"/>
      <c r="AB445" s="294"/>
      <c r="AC445" s="295"/>
      <c r="AD445" s="34"/>
      <c r="AE445" s="34"/>
      <c r="AF445" s="34"/>
    </row>
    <row r="446" spans="1:32" hidden="1" outlineLevel="3" x14ac:dyDescent="0.2">
      <c r="A446" s="285"/>
      <c r="B446" s="285"/>
      <c r="C446" s="291"/>
      <c r="D446" s="292"/>
      <c r="E446" s="292"/>
      <c r="F446" s="292"/>
      <c r="G446" s="292"/>
      <c r="H446" s="293"/>
      <c r="I446" s="294"/>
      <c r="J446" s="294"/>
      <c r="K446" s="294"/>
      <c r="L446" s="294"/>
      <c r="M446" s="294"/>
      <c r="N446" s="294"/>
      <c r="O446" s="294"/>
      <c r="P446" s="294"/>
      <c r="Q446" s="294"/>
      <c r="R446" s="294"/>
      <c r="S446" s="294"/>
      <c r="T446" s="294"/>
      <c r="U446" s="294"/>
      <c r="V446" s="294"/>
      <c r="W446" s="294"/>
      <c r="X446" s="294"/>
      <c r="Y446" s="294"/>
      <c r="Z446" s="294"/>
      <c r="AA446" s="294"/>
      <c r="AB446" s="294"/>
      <c r="AC446" s="295"/>
      <c r="AD446" s="34"/>
      <c r="AE446" s="34"/>
      <c r="AF446" s="34"/>
    </row>
    <row r="447" spans="1:32" hidden="1" outlineLevel="3" x14ac:dyDescent="0.2">
      <c r="A447" s="285"/>
      <c r="B447" s="285"/>
      <c r="C447" s="291"/>
      <c r="D447" s="292"/>
      <c r="E447" s="292"/>
      <c r="F447" s="292"/>
      <c r="G447" s="292"/>
      <c r="H447" s="293"/>
      <c r="I447" s="294"/>
      <c r="J447" s="294"/>
      <c r="K447" s="294"/>
      <c r="L447" s="294"/>
      <c r="M447" s="294"/>
      <c r="N447" s="294"/>
      <c r="O447" s="294"/>
      <c r="P447" s="294"/>
      <c r="Q447" s="294"/>
      <c r="R447" s="294"/>
      <c r="S447" s="294"/>
      <c r="T447" s="294"/>
      <c r="U447" s="294"/>
      <c r="V447" s="294"/>
      <c r="W447" s="294"/>
      <c r="X447" s="294"/>
      <c r="Y447" s="294"/>
      <c r="Z447" s="294"/>
      <c r="AA447" s="294"/>
      <c r="AB447" s="294"/>
      <c r="AC447" s="295"/>
      <c r="AD447" s="34"/>
      <c r="AE447" s="34"/>
      <c r="AF447" s="34"/>
    </row>
    <row r="448" spans="1:32" hidden="1" outlineLevel="3" x14ac:dyDescent="0.2">
      <c r="A448" s="285"/>
      <c r="B448" s="285"/>
      <c r="C448" s="291"/>
      <c r="D448" s="292"/>
      <c r="E448" s="292"/>
      <c r="F448" s="292"/>
      <c r="G448" s="292"/>
      <c r="H448" s="293"/>
      <c r="I448" s="294"/>
      <c r="J448" s="294"/>
      <c r="K448" s="294"/>
      <c r="L448" s="294"/>
      <c r="M448" s="294"/>
      <c r="N448" s="294"/>
      <c r="O448" s="294"/>
      <c r="P448" s="294"/>
      <c r="Q448" s="294"/>
      <c r="R448" s="294"/>
      <c r="S448" s="294"/>
      <c r="T448" s="294"/>
      <c r="U448" s="294"/>
      <c r="V448" s="294"/>
      <c r="W448" s="294"/>
      <c r="X448" s="294"/>
      <c r="Y448" s="294"/>
      <c r="Z448" s="294"/>
      <c r="AA448" s="294"/>
      <c r="AB448" s="294"/>
      <c r="AC448" s="295"/>
      <c r="AD448" s="34"/>
      <c r="AE448" s="34"/>
      <c r="AF448" s="34"/>
    </row>
    <row r="449" spans="1:32" hidden="1" outlineLevel="3" x14ac:dyDescent="0.2">
      <c r="A449" s="285"/>
      <c r="B449" s="285"/>
      <c r="C449" s="291"/>
      <c r="D449" s="292"/>
      <c r="E449" s="292"/>
      <c r="F449" s="292"/>
      <c r="G449" s="292"/>
      <c r="H449" s="293"/>
      <c r="I449" s="294"/>
      <c r="J449" s="294"/>
      <c r="K449" s="294"/>
      <c r="L449" s="294"/>
      <c r="M449" s="294"/>
      <c r="N449" s="294"/>
      <c r="O449" s="294"/>
      <c r="P449" s="294"/>
      <c r="Q449" s="294"/>
      <c r="R449" s="294"/>
      <c r="S449" s="294"/>
      <c r="T449" s="294"/>
      <c r="U449" s="294"/>
      <c r="V449" s="294"/>
      <c r="W449" s="294"/>
      <c r="X449" s="294"/>
      <c r="Y449" s="294"/>
      <c r="Z449" s="294"/>
      <c r="AA449" s="294"/>
      <c r="AB449" s="294"/>
      <c r="AC449" s="295"/>
      <c r="AD449" s="34"/>
      <c r="AE449" s="34"/>
      <c r="AF449" s="34"/>
    </row>
    <row r="450" spans="1:32" hidden="1" outlineLevel="3" x14ac:dyDescent="0.2">
      <c r="A450" s="285"/>
      <c r="B450" s="285"/>
      <c r="C450" s="291"/>
      <c r="D450" s="292"/>
      <c r="E450" s="292"/>
      <c r="F450" s="292"/>
      <c r="G450" s="292"/>
      <c r="H450" s="293"/>
      <c r="I450" s="294"/>
      <c r="J450" s="294"/>
      <c r="K450" s="294"/>
      <c r="L450" s="294"/>
      <c r="M450" s="294"/>
      <c r="N450" s="294"/>
      <c r="O450" s="294"/>
      <c r="P450" s="294"/>
      <c r="Q450" s="294"/>
      <c r="R450" s="294"/>
      <c r="S450" s="294"/>
      <c r="T450" s="294"/>
      <c r="U450" s="294"/>
      <c r="V450" s="294"/>
      <c r="W450" s="294"/>
      <c r="X450" s="294"/>
      <c r="Y450" s="294"/>
      <c r="Z450" s="294"/>
      <c r="AA450" s="294"/>
      <c r="AB450" s="294"/>
      <c r="AC450" s="295"/>
      <c r="AD450" s="34"/>
      <c r="AE450" s="34"/>
      <c r="AF450" s="34"/>
    </row>
    <row r="451" spans="1:32" hidden="1" outlineLevel="3" x14ac:dyDescent="0.2">
      <c r="A451" s="285"/>
      <c r="B451" s="285"/>
      <c r="C451" s="291"/>
      <c r="D451" s="292"/>
      <c r="E451" s="292"/>
      <c r="F451" s="292"/>
      <c r="G451" s="292"/>
      <c r="H451" s="293"/>
      <c r="I451" s="294"/>
      <c r="J451" s="294"/>
      <c r="K451" s="294"/>
      <c r="L451" s="294"/>
      <c r="M451" s="294"/>
      <c r="N451" s="294"/>
      <c r="O451" s="294"/>
      <c r="P451" s="294"/>
      <c r="Q451" s="294"/>
      <c r="R451" s="294"/>
      <c r="S451" s="294"/>
      <c r="T451" s="294"/>
      <c r="U451" s="294"/>
      <c r="V451" s="294"/>
      <c r="W451" s="294"/>
      <c r="X451" s="294"/>
      <c r="Y451" s="294"/>
      <c r="Z451" s="294"/>
      <c r="AA451" s="294"/>
      <c r="AB451" s="294"/>
      <c r="AC451" s="295"/>
      <c r="AD451" s="34"/>
      <c r="AE451" s="34"/>
      <c r="AF451" s="34"/>
    </row>
    <row r="452" spans="1:32" hidden="1" outlineLevel="3" x14ac:dyDescent="0.2">
      <c r="A452" s="285"/>
      <c r="B452" s="285"/>
      <c r="C452" s="291"/>
      <c r="D452" s="292"/>
      <c r="E452" s="292"/>
      <c r="F452" s="292"/>
      <c r="G452" s="292"/>
      <c r="H452" s="293"/>
      <c r="I452" s="294"/>
      <c r="J452" s="294"/>
      <c r="K452" s="294"/>
      <c r="L452" s="294"/>
      <c r="M452" s="294"/>
      <c r="N452" s="294"/>
      <c r="O452" s="294"/>
      <c r="P452" s="294"/>
      <c r="Q452" s="294"/>
      <c r="R452" s="294"/>
      <c r="S452" s="294"/>
      <c r="T452" s="294"/>
      <c r="U452" s="294"/>
      <c r="V452" s="294"/>
      <c r="W452" s="294"/>
      <c r="X452" s="294"/>
      <c r="Y452" s="294"/>
      <c r="Z452" s="294"/>
      <c r="AA452" s="294"/>
      <c r="AB452" s="294"/>
      <c r="AC452" s="295"/>
      <c r="AD452" s="34"/>
      <c r="AE452" s="34"/>
      <c r="AF452" s="34"/>
    </row>
    <row r="453" spans="1:32" hidden="1" outlineLevel="3" x14ac:dyDescent="0.2">
      <c r="A453" s="285"/>
      <c r="B453" s="285"/>
      <c r="C453" s="291"/>
      <c r="D453" s="292"/>
      <c r="E453" s="292"/>
      <c r="F453" s="292"/>
      <c r="G453" s="292"/>
      <c r="H453" s="293"/>
      <c r="I453" s="294"/>
      <c r="J453" s="294"/>
      <c r="K453" s="294"/>
      <c r="L453" s="294"/>
      <c r="M453" s="294"/>
      <c r="N453" s="294"/>
      <c r="O453" s="294"/>
      <c r="P453" s="294"/>
      <c r="Q453" s="294"/>
      <c r="R453" s="294"/>
      <c r="S453" s="294"/>
      <c r="T453" s="294"/>
      <c r="U453" s="294"/>
      <c r="V453" s="294"/>
      <c r="W453" s="294"/>
      <c r="X453" s="294"/>
      <c r="Y453" s="294"/>
      <c r="Z453" s="294"/>
      <c r="AA453" s="294"/>
      <c r="AB453" s="294"/>
      <c r="AC453" s="295"/>
      <c r="AD453" s="34"/>
      <c r="AE453" s="34"/>
      <c r="AF453" s="34"/>
    </row>
    <row r="454" spans="1:32" hidden="1" outlineLevel="3" x14ac:dyDescent="0.2">
      <c r="A454" s="285"/>
      <c r="B454" s="285"/>
      <c r="C454" s="291"/>
      <c r="D454" s="292"/>
      <c r="E454" s="292"/>
      <c r="F454" s="292"/>
      <c r="G454" s="292"/>
      <c r="H454" s="293"/>
      <c r="I454" s="294"/>
      <c r="J454" s="294"/>
      <c r="K454" s="294"/>
      <c r="L454" s="294"/>
      <c r="M454" s="294"/>
      <c r="N454" s="294"/>
      <c r="O454" s="294"/>
      <c r="P454" s="294"/>
      <c r="Q454" s="294"/>
      <c r="R454" s="294"/>
      <c r="S454" s="294"/>
      <c r="T454" s="294"/>
      <c r="U454" s="294"/>
      <c r="V454" s="294"/>
      <c r="W454" s="294"/>
      <c r="X454" s="294"/>
      <c r="Y454" s="294"/>
      <c r="Z454" s="294"/>
      <c r="AA454" s="294"/>
      <c r="AB454" s="294"/>
      <c r="AC454" s="295"/>
      <c r="AD454" s="34"/>
      <c r="AE454" s="34"/>
      <c r="AF454" s="34"/>
    </row>
    <row r="455" spans="1:32" hidden="1" outlineLevel="3" x14ac:dyDescent="0.2">
      <c r="A455" s="285"/>
      <c r="B455" s="285"/>
      <c r="C455" s="291"/>
      <c r="D455" s="292"/>
      <c r="E455" s="292"/>
      <c r="F455" s="292"/>
      <c r="G455" s="292"/>
      <c r="H455" s="293"/>
      <c r="I455" s="294"/>
      <c r="J455" s="294"/>
      <c r="K455" s="294"/>
      <c r="L455" s="294"/>
      <c r="M455" s="294"/>
      <c r="N455" s="294"/>
      <c r="O455" s="294"/>
      <c r="P455" s="294"/>
      <c r="Q455" s="294"/>
      <c r="R455" s="294"/>
      <c r="S455" s="294"/>
      <c r="T455" s="294"/>
      <c r="U455" s="294"/>
      <c r="V455" s="294"/>
      <c r="W455" s="294"/>
      <c r="X455" s="294"/>
      <c r="Y455" s="294"/>
      <c r="Z455" s="294"/>
      <c r="AA455" s="294"/>
      <c r="AB455" s="294"/>
      <c r="AC455" s="295"/>
      <c r="AD455" s="34"/>
      <c r="AE455" s="34"/>
      <c r="AF455" s="34"/>
    </row>
    <row r="456" spans="1:32" hidden="1" outlineLevel="3" x14ac:dyDescent="0.2">
      <c r="A456" s="285"/>
      <c r="B456" s="285"/>
      <c r="C456" s="291"/>
      <c r="D456" s="292"/>
      <c r="E456" s="292"/>
      <c r="F456" s="292"/>
      <c r="G456" s="292"/>
      <c r="H456" s="293"/>
      <c r="I456" s="294"/>
      <c r="J456" s="294"/>
      <c r="K456" s="294"/>
      <c r="L456" s="294"/>
      <c r="M456" s="294"/>
      <c r="N456" s="294"/>
      <c r="O456" s="294"/>
      <c r="P456" s="294"/>
      <c r="Q456" s="294"/>
      <c r="R456" s="294"/>
      <c r="S456" s="294"/>
      <c r="T456" s="294"/>
      <c r="U456" s="294"/>
      <c r="V456" s="294"/>
      <c r="W456" s="294"/>
      <c r="X456" s="294"/>
      <c r="Y456" s="294"/>
      <c r="Z456" s="294"/>
      <c r="AA456" s="294"/>
      <c r="AB456" s="294"/>
      <c r="AC456" s="295"/>
      <c r="AD456" s="34"/>
      <c r="AE456" s="34"/>
      <c r="AF456" s="34"/>
    </row>
    <row r="457" spans="1:32" hidden="1" outlineLevel="3" x14ac:dyDescent="0.2">
      <c r="A457" s="285"/>
      <c r="B457" s="285"/>
      <c r="C457" s="291"/>
      <c r="D457" s="292"/>
      <c r="E457" s="292"/>
      <c r="F457" s="292"/>
      <c r="G457" s="292"/>
      <c r="H457" s="293"/>
      <c r="I457" s="294"/>
      <c r="J457" s="294"/>
      <c r="K457" s="294"/>
      <c r="L457" s="294"/>
      <c r="M457" s="294"/>
      <c r="N457" s="294"/>
      <c r="O457" s="294"/>
      <c r="P457" s="294"/>
      <c r="Q457" s="294"/>
      <c r="R457" s="294"/>
      <c r="S457" s="294"/>
      <c r="T457" s="294"/>
      <c r="U457" s="294"/>
      <c r="V457" s="294"/>
      <c r="W457" s="294"/>
      <c r="X457" s="294"/>
      <c r="Y457" s="294"/>
      <c r="Z457" s="294"/>
      <c r="AA457" s="294"/>
      <c r="AB457" s="294"/>
      <c r="AC457" s="295"/>
      <c r="AD457" s="34"/>
      <c r="AE457" s="34"/>
      <c r="AF457" s="34"/>
    </row>
    <row r="458" spans="1:32" hidden="1" outlineLevel="3" x14ac:dyDescent="0.2">
      <c r="A458" s="285"/>
      <c r="B458" s="285"/>
      <c r="C458" s="291"/>
      <c r="D458" s="292"/>
      <c r="E458" s="292"/>
      <c r="F458" s="292"/>
      <c r="G458" s="292"/>
      <c r="H458" s="293"/>
      <c r="I458" s="294"/>
      <c r="J458" s="294"/>
      <c r="K458" s="294"/>
      <c r="L458" s="294"/>
      <c r="M458" s="294"/>
      <c r="N458" s="294"/>
      <c r="O458" s="294"/>
      <c r="P458" s="294"/>
      <c r="Q458" s="294"/>
      <c r="R458" s="294"/>
      <c r="S458" s="294"/>
      <c r="T458" s="294"/>
      <c r="U458" s="294"/>
      <c r="V458" s="294"/>
      <c r="W458" s="294"/>
      <c r="X458" s="294"/>
      <c r="Y458" s="294"/>
      <c r="Z458" s="294"/>
      <c r="AA458" s="294"/>
      <c r="AB458" s="294"/>
      <c r="AC458" s="295"/>
      <c r="AD458" s="34"/>
      <c r="AE458" s="34"/>
      <c r="AF458" s="34"/>
    </row>
    <row r="459" spans="1:32" hidden="1" outlineLevel="3" x14ac:dyDescent="0.2">
      <c r="A459" s="285"/>
      <c r="B459" s="285"/>
      <c r="C459" s="291"/>
      <c r="D459" s="292"/>
      <c r="E459" s="292"/>
      <c r="F459" s="292"/>
      <c r="G459" s="292"/>
      <c r="H459" s="293"/>
      <c r="I459" s="294"/>
      <c r="J459" s="294"/>
      <c r="K459" s="294"/>
      <c r="L459" s="294"/>
      <c r="M459" s="294"/>
      <c r="N459" s="294"/>
      <c r="O459" s="294"/>
      <c r="P459" s="294"/>
      <c r="Q459" s="294"/>
      <c r="R459" s="294"/>
      <c r="S459" s="294"/>
      <c r="T459" s="294"/>
      <c r="U459" s="294"/>
      <c r="V459" s="294"/>
      <c r="W459" s="294"/>
      <c r="X459" s="294"/>
      <c r="Y459" s="294"/>
      <c r="Z459" s="294"/>
      <c r="AA459" s="294"/>
      <c r="AB459" s="294"/>
      <c r="AC459" s="295"/>
      <c r="AD459" s="34"/>
      <c r="AE459" s="34"/>
      <c r="AF459" s="34"/>
    </row>
    <row r="460" spans="1:32" hidden="1" outlineLevel="3" x14ac:dyDescent="0.2">
      <c r="A460" s="285"/>
      <c r="B460" s="285"/>
      <c r="C460" s="291"/>
      <c r="D460" s="292"/>
      <c r="E460" s="292"/>
      <c r="F460" s="292"/>
      <c r="G460" s="292"/>
      <c r="H460" s="293"/>
      <c r="I460" s="294"/>
      <c r="J460" s="294"/>
      <c r="K460" s="294"/>
      <c r="L460" s="294"/>
      <c r="M460" s="294"/>
      <c r="N460" s="294"/>
      <c r="O460" s="294"/>
      <c r="P460" s="294"/>
      <c r="Q460" s="294"/>
      <c r="R460" s="294"/>
      <c r="S460" s="294"/>
      <c r="T460" s="294"/>
      <c r="U460" s="294"/>
      <c r="V460" s="294"/>
      <c r="W460" s="294"/>
      <c r="X460" s="294"/>
      <c r="Y460" s="294"/>
      <c r="Z460" s="294"/>
      <c r="AA460" s="294"/>
      <c r="AB460" s="294"/>
      <c r="AC460" s="295"/>
      <c r="AD460" s="34"/>
      <c r="AE460" s="34"/>
      <c r="AF460" s="34"/>
    </row>
    <row r="461" spans="1:32" hidden="1" outlineLevel="3" x14ac:dyDescent="0.2">
      <c r="A461" s="285"/>
      <c r="B461" s="285"/>
      <c r="C461" s="291"/>
      <c r="D461" s="292"/>
      <c r="E461" s="292"/>
      <c r="F461" s="292"/>
      <c r="G461" s="292"/>
      <c r="H461" s="293"/>
      <c r="I461" s="294"/>
      <c r="J461" s="294"/>
      <c r="K461" s="294"/>
      <c r="L461" s="294"/>
      <c r="M461" s="294"/>
      <c r="N461" s="294"/>
      <c r="O461" s="294"/>
      <c r="P461" s="294"/>
      <c r="Q461" s="294"/>
      <c r="R461" s="294"/>
      <c r="S461" s="294"/>
      <c r="T461" s="294"/>
      <c r="U461" s="294"/>
      <c r="V461" s="294"/>
      <c r="W461" s="294"/>
      <c r="X461" s="294"/>
      <c r="Y461" s="294"/>
      <c r="Z461" s="294"/>
      <c r="AA461" s="294"/>
      <c r="AB461" s="294"/>
      <c r="AC461" s="295"/>
      <c r="AD461" s="34"/>
      <c r="AE461" s="34"/>
      <c r="AF461" s="34"/>
    </row>
    <row r="462" spans="1:32" hidden="1" outlineLevel="3" x14ac:dyDescent="0.2">
      <c r="A462" s="285"/>
      <c r="B462" s="285"/>
      <c r="C462" s="291"/>
      <c r="D462" s="292"/>
      <c r="E462" s="292"/>
      <c r="F462" s="292"/>
      <c r="G462" s="292"/>
      <c r="H462" s="293"/>
      <c r="I462" s="294"/>
      <c r="J462" s="294"/>
      <c r="K462" s="294"/>
      <c r="L462" s="294"/>
      <c r="M462" s="294"/>
      <c r="N462" s="294"/>
      <c r="O462" s="294"/>
      <c r="P462" s="294"/>
      <c r="Q462" s="294"/>
      <c r="R462" s="294"/>
      <c r="S462" s="294"/>
      <c r="T462" s="294"/>
      <c r="U462" s="294"/>
      <c r="V462" s="294"/>
      <c r="W462" s="294"/>
      <c r="X462" s="294"/>
      <c r="Y462" s="294"/>
      <c r="Z462" s="294"/>
      <c r="AA462" s="294"/>
      <c r="AB462" s="294"/>
      <c r="AC462" s="295"/>
      <c r="AD462" s="34"/>
      <c r="AE462" s="34"/>
      <c r="AF462" s="34"/>
    </row>
    <row r="463" spans="1:32" hidden="1" outlineLevel="3" x14ac:dyDescent="0.2">
      <c r="A463" s="285"/>
      <c r="B463" s="285"/>
      <c r="C463" s="291"/>
      <c r="D463" s="292"/>
      <c r="E463" s="292"/>
      <c r="F463" s="292"/>
      <c r="G463" s="292"/>
      <c r="H463" s="293"/>
      <c r="I463" s="294"/>
      <c r="J463" s="294"/>
      <c r="K463" s="294"/>
      <c r="L463" s="294"/>
      <c r="M463" s="294"/>
      <c r="N463" s="294"/>
      <c r="O463" s="294"/>
      <c r="P463" s="294"/>
      <c r="Q463" s="294"/>
      <c r="R463" s="294"/>
      <c r="S463" s="294"/>
      <c r="T463" s="294"/>
      <c r="U463" s="294"/>
      <c r="V463" s="294"/>
      <c r="W463" s="294"/>
      <c r="X463" s="294"/>
      <c r="Y463" s="294"/>
      <c r="Z463" s="294"/>
      <c r="AA463" s="294"/>
      <c r="AB463" s="294"/>
      <c r="AC463" s="295"/>
      <c r="AD463" s="34"/>
      <c r="AE463" s="34"/>
      <c r="AF463" s="34"/>
    </row>
    <row r="464" spans="1:32" hidden="1" outlineLevel="3" x14ac:dyDescent="0.2">
      <c r="A464" s="285"/>
      <c r="B464" s="285"/>
      <c r="C464" s="291"/>
      <c r="D464" s="292"/>
      <c r="E464" s="292"/>
      <c r="F464" s="292"/>
      <c r="G464" s="292"/>
      <c r="H464" s="293"/>
      <c r="I464" s="294"/>
      <c r="J464" s="294"/>
      <c r="K464" s="294"/>
      <c r="L464" s="294"/>
      <c r="M464" s="294"/>
      <c r="N464" s="294"/>
      <c r="O464" s="294"/>
      <c r="P464" s="294"/>
      <c r="Q464" s="294"/>
      <c r="R464" s="294"/>
      <c r="S464" s="294"/>
      <c r="T464" s="294"/>
      <c r="U464" s="294"/>
      <c r="V464" s="294"/>
      <c r="W464" s="294"/>
      <c r="X464" s="294"/>
      <c r="Y464" s="294"/>
      <c r="Z464" s="294"/>
      <c r="AA464" s="294"/>
      <c r="AB464" s="294"/>
      <c r="AC464" s="295"/>
      <c r="AD464" s="34"/>
      <c r="AE464" s="34"/>
      <c r="AF464" s="34"/>
    </row>
    <row r="465" spans="1:32" hidden="1" outlineLevel="3" x14ac:dyDescent="0.2">
      <c r="A465" s="285"/>
      <c r="B465" s="285"/>
      <c r="C465" s="291"/>
      <c r="D465" s="292"/>
      <c r="E465" s="292"/>
      <c r="F465" s="292"/>
      <c r="G465" s="292"/>
      <c r="H465" s="293"/>
      <c r="I465" s="294"/>
      <c r="J465" s="294"/>
      <c r="K465" s="294"/>
      <c r="L465" s="294"/>
      <c r="M465" s="294"/>
      <c r="N465" s="294"/>
      <c r="O465" s="294"/>
      <c r="P465" s="294"/>
      <c r="Q465" s="294"/>
      <c r="R465" s="294"/>
      <c r="S465" s="294"/>
      <c r="T465" s="294"/>
      <c r="U465" s="294"/>
      <c r="V465" s="294"/>
      <c r="W465" s="294"/>
      <c r="X465" s="294"/>
      <c r="Y465" s="294"/>
      <c r="Z465" s="294"/>
      <c r="AA465" s="294"/>
      <c r="AB465" s="294"/>
      <c r="AC465" s="295"/>
      <c r="AD465" s="34"/>
      <c r="AE465" s="34"/>
      <c r="AF465" s="34"/>
    </row>
    <row r="466" spans="1:32" hidden="1" outlineLevel="3" x14ac:dyDescent="0.2">
      <c r="A466" s="285"/>
      <c r="B466" s="285"/>
      <c r="C466" s="291"/>
      <c r="D466" s="292"/>
      <c r="E466" s="292"/>
      <c r="F466" s="292"/>
      <c r="G466" s="292"/>
      <c r="H466" s="293"/>
      <c r="I466" s="294"/>
      <c r="J466" s="294"/>
      <c r="K466" s="294"/>
      <c r="L466" s="294"/>
      <c r="M466" s="294"/>
      <c r="N466" s="294"/>
      <c r="O466" s="294"/>
      <c r="P466" s="294"/>
      <c r="Q466" s="294"/>
      <c r="R466" s="294"/>
      <c r="S466" s="294"/>
      <c r="T466" s="294"/>
      <c r="U466" s="294"/>
      <c r="V466" s="294"/>
      <c r="W466" s="294"/>
      <c r="X466" s="294"/>
      <c r="Y466" s="294"/>
      <c r="Z466" s="294"/>
      <c r="AA466" s="294"/>
      <c r="AB466" s="294"/>
      <c r="AC466" s="295"/>
      <c r="AD466" s="34"/>
      <c r="AE466" s="34"/>
      <c r="AF466" s="34"/>
    </row>
    <row r="467" spans="1:32" hidden="1" outlineLevel="3" x14ac:dyDescent="0.2">
      <c r="A467" s="285"/>
      <c r="B467" s="285"/>
      <c r="C467" s="291"/>
      <c r="D467" s="292"/>
      <c r="E467" s="292"/>
      <c r="F467" s="292"/>
      <c r="G467" s="292"/>
      <c r="H467" s="293"/>
      <c r="I467" s="294"/>
      <c r="J467" s="294"/>
      <c r="K467" s="294"/>
      <c r="L467" s="294"/>
      <c r="M467" s="294"/>
      <c r="N467" s="294"/>
      <c r="O467" s="294"/>
      <c r="P467" s="294"/>
      <c r="Q467" s="294"/>
      <c r="R467" s="294"/>
      <c r="S467" s="294"/>
      <c r="T467" s="294"/>
      <c r="U467" s="294"/>
      <c r="V467" s="294"/>
      <c r="W467" s="294"/>
      <c r="X467" s="294"/>
      <c r="Y467" s="294"/>
      <c r="Z467" s="294"/>
      <c r="AA467" s="294"/>
      <c r="AB467" s="294"/>
      <c r="AC467" s="295"/>
      <c r="AD467" s="34"/>
      <c r="AE467" s="34"/>
      <c r="AF467" s="34"/>
    </row>
    <row r="468" spans="1:32" hidden="1" outlineLevel="3" x14ac:dyDescent="0.2">
      <c r="A468" s="285"/>
      <c r="B468" s="285"/>
      <c r="C468" s="291"/>
      <c r="D468" s="292"/>
      <c r="E468" s="292"/>
      <c r="F468" s="292"/>
      <c r="G468" s="292"/>
      <c r="H468" s="293"/>
      <c r="I468" s="294"/>
      <c r="J468" s="294"/>
      <c r="K468" s="294"/>
      <c r="L468" s="294"/>
      <c r="M468" s="294"/>
      <c r="N468" s="294"/>
      <c r="O468" s="294"/>
      <c r="P468" s="294"/>
      <c r="Q468" s="294"/>
      <c r="R468" s="294"/>
      <c r="S468" s="294"/>
      <c r="T468" s="294"/>
      <c r="U468" s="294"/>
      <c r="V468" s="294"/>
      <c r="W468" s="294"/>
      <c r="X468" s="294"/>
      <c r="Y468" s="294"/>
      <c r="Z468" s="294"/>
      <c r="AA468" s="294"/>
      <c r="AB468" s="294"/>
      <c r="AC468" s="295"/>
      <c r="AD468" s="34"/>
      <c r="AE468" s="34"/>
      <c r="AF468" s="34"/>
    </row>
    <row r="469" spans="1:32" hidden="1" outlineLevel="3" x14ac:dyDescent="0.2">
      <c r="A469" s="285"/>
      <c r="B469" s="285"/>
      <c r="C469" s="291"/>
      <c r="D469" s="292"/>
      <c r="E469" s="292"/>
      <c r="F469" s="292"/>
      <c r="G469" s="292"/>
      <c r="H469" s="293"/>
      <c r="I469" s="294"/>
      <c r="J469" s="294"/>
      <c r="K469" s="294"/>
      <c r="L469" s="294"/>
      <c r="M469" s="294"/>
      <c r="N469" s="294"/>
      <c r="O469" s="294"/>
      <c r="P469" s="294"/>
      <c r="Q469" s="294"/>
      <c r="R469" s="294"/>
      <c r="S469" s="294"/>
      <c r="T469" s="294"/>
      <c r="U469" s="294"/>
      <c r="V469" s="294"/>
      <c r="W469" s="294"/>
      <c r="X469" s="294"/>
      <c r="Y469" s="294"/>
      <c r="Z469" s="294"/>
      <c r="AA469" s="294"/>
      <c r="AB469" s="294"/>
      <c r="AC469" s="295"/>
      <c r="AD469" s="34"/>
      <c r="AE469" s="34"/>
      <c r="AF469" s="34"/>
    </row>
    <row r="470" spans="1:32" hidden="1" outlineLevel="3" x14ac:dyDescent="0.2">
      <c r="A470" s="285"/>
      <c r="B470" s="285"/>
      <c r="C470" s="291"/>
      <c r="D470" s="292"/>
      <c r="E470" s="292"/>
      <c r="F470" s="292"/>
      <c r="G470" s="292"/>
      <c r="H470" s="293"/>
      <c r="I470" s="294"/>
      <c r="J470" s="294"/>
      <c r="K470" s="294"/>
      <c r="L470" s="294"/>
      <c r="M470" s="294"/>
      <c r="N470" s="294"/>
      <c r="O470" s="294"/>
      <c r="P470" s="294"/>
      <c r="Q470" s="294"/>
      <c r="R470" s="294"/>
      <c r="S470" s="294"/>
      <c r="T470" s="294"/>
      <c r="U470" s="294"/>
      <c r="V470" s="294"/>
      <c r="W470" s="294"/>
      <c r="X470" s="294"/>
      <c r="Y470" s="294"/>
      <c r="Z470" s="294"/>
      <c r="AA470" s="294"/>
      <c r="AB470" s="294"/>
      <c r="AC470" s="295"/>
      <c r="AD470" s="34"/>
      <c r="AE470" s="34"/>
      <c r="AF470" s="34"/>
    </row>
    <row r="471" spans="1:32" hidden="1" outlineLevel="3" x14ac:dyDescent="0.2">
      <c r="A471" s="285"/>
      <c r="B471" s="285"/>
      <c r="C471" s="291"/>
      <c r="D471" s="292"/>
      <c r="E471" s="292"/>
      <c r="F471" s="292"/>
      <c r="G471" s="292"/>
      <c r="H471" s="293"/>
      <c r="I471" s="294"/>
      <c r="J471" s="294"/>
      <c r="K471" s="294"/>
      <c r="L471" s="294"/>
      <c r="M471" s="294"/>
      <c r="N471" s="294"/>
      <c r="O471" s="294"/>
      <c r="P471" s="294"/>
      <c r="Q471" s="294"/>
      <c r="R471" s="294"/>
      <c r="S471" s="294"/>
      <c r="T471" s="294"/>
      <c r="U471" s="294"/>
      <c r="V471" s="294"/>
      <c r="W471" s="294"/>
      <c r="X471" s="294"/>
      <c r="Y471" s="294"/>
      <c r="Z471" s="294"/>
      <c r="AA471" s="294"/>
      <c r="AB471" s="294"/>
      <c r="AC471" s="295"/>
      <c r="AD471" s="34"/>
      <c r="AE471" s="34"/>
      <c r="AF471" s="34"/>
    </row>
    <row r="472" spans="1:32" hidden="1" outlineLevel="3" x14ac:dyDescent="0.2">
      <c r="A472" s="285"/>
      <c r="B472" s="285"/>
      <c r="C472" s="291"/>
      <c r="D472" s="292"/>
      <c r="E472" s="292"/>
      <c r="F472" s="292"/>
      <c r="G472" s="292"/>
      <c r="H472" s="293"/>
      <c r="I472" s="294"/>
      <c r="J472" s="294"/>
      <c r="K472" s="294"/>
      <c r="L472" s="294"/>
      <c r="M472" s="294"/>
      <c r="N472" s="294"/>
      <c r="O472" s="294"/>
      <c r="P472" s="294"/>
      <c r="Q472" s="294"/>
      <c r="R472" s="294"/>
      <c r="S472" s="294"/>
      <c r="T472" s="294"/>
      <c r="U472" s="294"/>
      <c r="V472" s="294"/>
      <c r="W472" s="294"/>
      <c r="X472" s="294"/>
      <c r="Y472" s="294"/>
      <c r="Z472" s="294"/>
      <c r="AA472" s="294"/>
      <c r="AB472" s="294"/>
      <c r="AC472" s="295"/>
      <c r="AD472" s="34"/>
      <c r="AE472" s="34"/>
      <c r="AF472" s="34"/>
    </row>
    <row r="473" spans="1:32" hidden="1" outlineLevel="3" x14ac:dyDescent="0.2">
      <c r="A473" s="285"/>
      <c r="B473" s="285"/>
      <c r="C473" s="291"/>
      <c r="D473" s="292"/>
      <c r="E473" s="292"/>
      <c r="F473" s="292"/>
      <c r="G473" s="292"/>
      <c r="H473" s="293"/>
      <c r="I473" s="294"/>
      <c r="J473" s="294"/>
      <c r="K473" s="294"/>
      <c r="L473" s="294"/>
      <c r="M473" s="294"/>
      <c r="N473" s="294"/>
      <c r="O473" s="294"/>
      <c r="P473" s="294"/>
      <c r="Q473" s="294"/>
      <c r="R473" s="294"/>
      <c r="S473" s="294"/>
      <c r="T473" s="294"/>
      <c r="U473" s="294"/>
      <c r="V473" s="294"/>
      <c r="W473" s="294"/>
      <c r="X473" s="294"/>
      <c r="Y473" s="294"/>
      <c r="Z473" s="294"/>
      <c r="AA473" s="294"/>
      <c r="AB473" s="294"/>
      <c r="AC473" s="295"/>
      <c r="AD473" s="34"/>
      <c r="AE473" s="34"/>
      <c r="AF473" s="34"/>
    </row>
    <row r="474" spans="1:32" hidden="1" outlineLevel="3" x14ac:dyDescent="0.2">
      <c r="A474" s="285"/>
      <c r="B474" s="285"/>
      <c r="C474" s="291"/>
      <c r="D474" s="292"/>
      <c r="E474" s="292"/>
      <c r="F474" s="292"/>
      <c r="G474" s="292"/>
      <c r="H474" s="293"/>
      <c r="I474" s="294"/>
      <c r="J474" s="294"/>
      <c r="K474" s="294"/>
      <c r="L474" s="294"/>
      <c r="M474" s="294"/>
      <c r="N474" s="294"/>
      <c r="O474" s="294"/>
      <c r="P474" s="294"/>
      <c r="Q474" s="294"/>
      <c r="R474" s="294"/>
      <c r="S474" s="294"/>
      <c r="T474" s="294"/>
      <c r="U474" s="294"/>
      <c r="V474" s="294"/>
      <c r="W474" s="294"/>
      <c r="X474" s="294"/>
      <c r="Y474" s="294"/>
      <c r="Z474" s="294"/>
      <c r="AA474" s="294"/>
      <c r="AB474" s="294"/>
      <c r="AC474" s="295"/>
      <c r="AD474" s="34"/>
      <c r="AE474" s="34"/>
      <c r="AF474" s="34"/>
    </row>
    <row r="475" spans="1:32" hidden="1" outlineLevel="3" x14ac:dyDescent="0.2">
      <c r="A475" s="285"/>
      <c r="B475" s="285"/>
      <c r="C475" s="291"/>
      <c r="D475" s="292"/>
      <c r="E475" s="292"/>
      <c r="F475" s="292"/>
      <c r="G475" s="292"/>
      <c r="H475" s="293"/>
      <c r="I475" s="294"/>
      <c r="J475" s="294"/>
      <c r="K475" s="294"/>
      <c r="L475" s="294"/>
      <c r="M475" s="294"/>
      <c r="N475" s="294"/>
      <c r="O475" s="294"/>
      <c r="P475" s="294"/>
      <c r="Q475" s="294"/>
      <c r="R475" s="294"/>
      <c r="S475" s="294"/>
      <c r="T475" s="294"/>
      <c r="U475" s="294"/>
      <c r="V475" s="294"/>
      <c r="W475" s="294"/>
      <c r="X475" s="294"/>
      <c r="Y475" s="294"/>
      <c r="Z475" s="294"/>
      <c r="AA475" s="294"/>
      <c r="AB475" s="294"/>
      <c r="AC475" s="295"/>
      <c r="AD475" s="34"/>
      <c r="AE475" s="34"/>
      <c r="AF475" s="34"/>
    </row>
    <row r="476" spans="1:32" hidden="1" outlineLevel="3" x14ac:dyDescent="0.2">
      <c r="A476" s="285"/>
      <c r="B476" s="285"/>
      <c r="C476" s="291"/>
      <c r="D476" s="292"/>
      <c r="E476" s="292"/>
      <c r="F476" s="292"/>
      <c r="G476" s="292"/>
      <c r="H476" s="293"/>
      <c r="I476" s="294"/>
      <c r="J476" s="294"/>
      <c r="K476" s="294"/>
      <c r="L476" s="294"/>
      <c r="M476" s="294"/>
      <c r="N476" s="294"/>
      <c r="O476" s="294"/>
      <c r="P476" s="294"/>
      <c r="Q476" s="294"/>
      <c r="R476" s="294"/>
      <c r="S476" s="294"/>
      <c r="T476" s="294"/>
      <c r="U476" s="294"/>
      <c r="V476" s="294"/>
      <c r="W476" s="294"/>
      <c r="X476" s="294"/>
      <c r="Y476" s="294"/>
      <c r="Z476" s="294"/>
      <c r="AA476" s="294"/>
      <c r="AB476" s="294"/>
      <c r="AC476" s="295"/>
      <c r="AD476" s="34"/>
      <c r="AE476" s="34"/>
      <c r="AF476" s="34"/>
    </row>
    <row r="477" spans="1:32" hidden="1" outlineLevel="3" x14ac:dyDescent="0.2">
      <c r="A477" s="285"/>
      <c r="B477" s="285"/>
      <c r="C477" s="291"/>
      <c r="D477" s="292"/>
      <c r="E477" s="292"/>
      <c r="F477" s="292"/>
      <c r="G477" s="292"/>
      <c r="H477" s="293"/>
      <c r="I477" s="294"/>
      <c r="J477" s="294"/>
      <c r="K477" s="294"/>
      <c r="L477" s="294"/>
      <c r="M477" s="294"/>
      <c r="N477" s="294"/>
      <c r="O477" s="294"/>
      <c r="P477" s="294"/>
      <c r="Q477" s="294"/>
      <c r="R477" s="294"/>
      <c r="S477" s="294"/>
      <c r="T477" s="294"/>
      <c r="U477" s="294"/>
      <c r="V477" s="294"/>
      <c r="W477" s="294"/>
      <c r="X477" s="294"/>
      <c r="Y477" s="294"/>
      <c r="Z477" s="294"/>
      <c r="AA477" s="294"/>
      <c r="AB477" s="294"/>
      <c r="AC477" s="295"/>
      <c r="AD477" s="34"/>
      <c r="AE477" s="34"/>
      <c r="AF477" s="34"/>
    </row>
    <row r="478" spans="1:32" hidden="1" outlineLevel="3" x14ac:dyDescent="0.2">
      <c r="A478" s="285"/>
      <c r="B478" s="285"/>
      <c r="C478" s="291"/>
      <c r="D478" s="292"/>
      <c r="E478" s="292"/>
      <c r="F478" s="292"/>
      <c r="G478" s="292"/>
      <c r="H478" s="293"/>
      <c r="I478" s="294"/>
      <c r="J478" s="294"/>
      <c r="K478" s="294"/>
      <c r="L478" s="294"/>
      <c r="M478" s="294"/>
      <c r="N478" s="294"/>
      <c r="O478" s="294"/>
      <c r="P478" s="294"/>
      <c r="Q478" s="294"/>
      <c r="R478" s="294"/>
      <c r="S478" s="294"/>
      <c r="T478" s="294"/>
      <c r="U478" s="294"/>
      <c r="V478" s="294"/>
      <c r="W478" s="294"/>
      <c r="X478" s="294"/>
      <c r="Y478" s="294"/>
      <c r="Z478" s="294"/>
      <c r="AA478" s="294"/>
      <c r="AB478" s="294"/>
      <c r="AC478" s="295"/>
      <c r="AD478" s="34"/>
      <c r="AE478" s="34"/>
      <c r="AF478" s="34"/>
    </row>
    <row r="479" spans="1:32" hidden="1" outlineLevel="3" x14ac:dyDescent="0.2">
      <c r="A479" s="285"/>
      <c r="B479" s="285"/>
      <c r="C479" s="291"/>
      <c r="D479" s="292"/>
      <c r="E479" s="292"/>
      <c r="F479" s="292"/>
      <c r="G479" s="292"/>
      <c r="H479" s="293"/>
      <c r="I479" s="294"/>
      <c r="J479" s="294"/>
      <c r="K479" s="294"/>
      <c r="L479" s="294"/>
      <c r="M479" s="294"/>
      <c r="N479" s="294"/>
      <c r="O479" s="294"/>
      <c r="P479" s="294"/>
      <c r="Q479" s="294"/>
      <c r="R479" s="294"/>
      <c r="S479" s="294"/>
      <c r="T479" s="294"/>
      <c r="U479" s="294"/>
      <c r="V479" s="294"/>
      <c r="W479" s="294"/>
      <c r="X479" s="294"/>
      <c r="Y479" s="294"/>
      <c r="Z479" s="294"/>
      <c r="AA479" s="294"/>
      <c r="AB479" s="294"/>
      <c r="AC479" s="295"/>
      <c r="AD479" s="34"/>
      <c r="AE479" s="34"/>
      <c r="AF479" s="34"/>
    </row>
    <row r="480" spans="1:32" hidden="1" outlineLevel="3" x14ac:dyDescent="0.2">
      <c r="A480" s="285"/>
      <c r="B480" s="285"/>
      <c r="C480" s="291"/>
      <c r="D480" s="292"/>
      <c r="E480" s="292"/>
      <c r="F480" s="292"/>
      <c r="G480" s="292"/>
      <c r="H480" s="293"/>
      <c r="I480" s="294"/>
      <c r="J480" s="294"/>
      <c r="K480" s="294"/>
      <c r="L480" s="294"/>
      <c r="M480" s="294"/>
      <c r="N480" s="294"/>
      <c r="O480" s="294"/>
      <c r="P480" s="294"/>
      <c r="Q480" s="294"/>
      <c r="R480" s="294"/>
      <c r="S480" s="294"/>
      <c r="T480" s="294"/>
      <c r="U480" s="294"/>
      <c r="V480" s="294"/>
      <c r="W480" s="294"/>
      <c r="X480" s="294"/>
      <c r="Y480" s="294"/>
      <c r="Z480" s="294"/>
      <c r="AA480" s="294"/>
      <c r="AB480" s="294"/>
      <c r="AC480" s="295"/>
      <c r="AD480" s="34"/>
      <c r="AE480" s="34"/>
      <c r="AF480" s="34"/>
    </row>
    <row r="481" spans="1:32" hidden="1" outlineLevel="3" x14ac:dyDescent="0.2">
      <c r="A481" s="285"/>
      <c r="B481" s="285"/>
      <c r="C481" s="291"/>
      <c r="D481" s="292"/>
      <c r="E481" s="292"/>
      <c r="F481" s="292"/>
      <c r="G481" s="292"/>
      <c r="H481" s="293"/>
      <c r="I481" s="294"/>
      <c r="J481" s="294"/>
      <c r="K481" s="294"/>
      <c r="L481" s="294"/>
      <c r="M481" s="294"/>
      <c r="N481" s="294"/>
      <c r="O481" s="294"/>
      <c r="P481" s="294"/>
      <c r="Q481" s="294"/>
      <c r="R481" s="294"/>
      <c r="S481" s="294"/>
      <c r="T481" s="294"/>
      <c r="U481" s="294"/>
      <c r="V481" s="294"/>
      <c r="W481" s="294"/>
      <c r="X481" s="294"/>
      <c r="Y481" s="294"/>
      <c r="Z481" s="294"/>
      <c r="AA481" s="294"/>
      <c r="AB481" s="294"/>
      <c r="AC481" s="295"/>
      <c r="AD481" s="34"/>
      <c r="AE481" s="34"/>
      <c r="AF481" s="34"/>
    </row>
    <row r="482" spans="1:32" hidden="1" outlineLevel="3" x14ac:dyDescent="0.2">
      <c r="A482" s="285"/>
      <c r="B482" s="285"/>
      <c r="C482" s="291"/>
      <c r="D482" s="292"/>
      <c r="E482" s="292"/>
      <c r="F482" s="292"/>
      <c r="G482" s="292"/>
      <c r="H482" s="293"/>
      <c r="I482" s="294"/>
      <c r="J482" s="294"/>
      <c r="K482" s="294"/>
      <c r="L482" s="294"/>
      <c r="M482" s="294"/>
      <c r="N482" s="294"/>
      <c r="O482" s="294"/>
      <c r="P482" s="294"/>
      <c r="Q482" s="294"/>
      <c r="R482" s="294"/>
      <c r="S482" s="294"/>
      <c r="T482" s="294"/>
      <c r="U482" s="294"/>
      <c r="V482" s="294"/>
      <c r="W482" s="294"/>
      <c r="X482" s="294"/>
      <c r="Y482" s="294"/>
      <c r="Z482" s="294"/>
      <c r="AA482" s="294"/>
      <c r="AB482" s="294"/>
      <c r="AC482" s="295"/>
      <c r="AD482" s="34"/>
      <c r="AE482" s="34"/>
      <c r="AF482" s="34"/>
    </row>
    <row r="483" spans="1:32" hidden="1" outlineLevel="3" x14ac:dyDescent="0.2">
      <c r="A483" s="285"/>
      <c r="B483" s="285"/>
      <c r="C483" s="291"/>
      <c r="D483" s="292"/>
      <c r="E483" s="292"/>
      <c r="F483" s="292"/>
      <c r="G483" s="292"/>
      <c r="H483" s="293"/>
      <c r="I483" s="294"/>
      <c r="J483" s="294"/>
      <c r="K483" s="294"/>
      <c r="L483" s="294"/>
      <c r="M483" s="294"/>
      <c r="N483" s="294"/>
      <c r="O483" s="294"/>
      <c r="P483" s="294"/>
      <c r="Q483" s="294"/>
      <c r="R483" s="294"/>
      <c r="S483" s="294"/>
      <c r="T483" s="294"/>
      <c r="U483" s="294"/>
      <c r="V483" s="294"/>
      <c r="W483" s="294"/>
      <c r="X483" s="294"/>
      <c r="Y483" s="294"/>
      <c r="Z483" s="294"/>
      <c r="AA483" s="294"/>
      <c r="AB483" s="294"/>
      <c r="AC483" s="295"/>
      <c r="AD483" s="34"/>
      <c r="AE483" s="34"/>
      <c r="AF483" s="34"/>
    </row>
    <row r="484" spans="1:32" hidden="1" outlineLevel="3" x14ac:dyDescent="0.2">
      <c r="A484" s="285"/>
      <c r="B484" s="285"/>
      <c r="C484" s="291"/>
      <c r="D484" s="292"/>
      <c r="E484" s="292"/>
      <c r="F484" s="292"/>
      <c r="G484" s="292"/>
      <c r="H484" s="293"/>
      <c r="I484" s="294"/>
      <c r="J484" s="294"/>
      <c r="K484" s="294"/>
      <c r="L484" s="294"/>
      <c r="M484" s="294"/>
      <c r="N484" s="294"/>
      <c r="O484" s="294"/>
      <c r="P484" s="294"/>
      <c r="Q484" s="294"/>
      <c r="R484" s="294"/>
      <c r="S484" s="294"/>
      <c r="T484" s="294"/>
      <c r="U484" s="294"/>
      <c r="V484" s="294"/>
      <c r="W484" s="294"/>
      <c r="X484" s="294"/>
      <c r="Y484" s="294"/>
      <c r="Z484" s="294"/>
      <c r="AA484" s="294"/>
      <c r="AB484" s="294"/>
      <c r="AC484" s="295"/>
      <c r="AD484" s="34"/>
      <c r="AE484" s="34"/>
      <c r="AF484" s="34"/>
    </row>
    <row r="485" spans="1:32" hidden="1" outlineLevel="3" x14ac:dyDescent="0.2">
      <c r="A485" s="285"/>
      <c r="B485" s="285"/>
      <c r="C485" s="291"/>
      <c r="D485" s="292"/>
      <c r="E485" s="292"/>
      <c r="F485" s="292"/>
      <c r="G485" s="292"/>
      <c r="H485" s="293"/>
      <c r="I485" s="294"/>
      <c r="J485" s="294"/>
      <c r="K485" s="294"/>
      <c r="L485" s="294"/>
      <c r="M485" s="294"/>
      <c r="N485" s="294"/>
      <c r="O485" s="294"/>
      <c r="P485" s="294"/>
      <c r="Q485" s="294"/>
      <c r="R485" s="294"/>
      <c r="S485" s="294"/>
      <c r="T485" s="294"/>
      <c r="U485" s="294"/>
      <c r="V485" s="294"/>
      <c r="W485" s="294"/>
      <c r="X485" s="294"/>
      <c r="Y485" s="294"/>
      <c r="Z485" s="294"/>
      <c r="AA485" s="294"/>
      <c r="AB485" s="294"/>
      <c r="AC485" s="295"/>
      <c r="AD485" s="34"/>
      <c r="AE485" s="34"/>
      <c r="AF485" s="34"/>
    </row>
    <row r="486" spans="1:32" hidden="1" outlineLevel="3" x14ac:dyDescent="0.2">
      <c r="A486" s="285"/>
      <c r="B486" s="285"/>
      <c r="C486" s="291"/>
      <c r="D486" s="292"/>
      <c r="E486" s="292"/>
      <c r="F486" s="292"/>
      <c r="G486" s="292"/>
      <c r="H486" s="293"/>
      <c r="I486" s="294"/>
      <c r="J486" s="294"/>
      <c r="K486" s="294"/>
      <c r="L486" s="294"/>
      <c r="M486" s="294"/>
      <c r="N486" s="294"/>
      <c r="O486" s="294"/>
      <c r="P486" s="294"/>
      <c r="Q486" s="294"/>
      <c r="R486" s="294"/>
      <c r="S486" s="294"/>
      <c r="T486" s="294"/>
      <c r="U486" s="294"/>
      <c r="V486" s="294"/>
      <c r="W486" s="294"/>
      <c r="X486" s="294"/>
      <c r="Y486" s="294"/>
      <c r="Z486" s="294"/>
      <c r="AA486" s="294"/>
      <c r="AB486" s="294"/>
      <c r="AC486" s="295"/>
      <c r="AD486" s="34"/>
      <c r="AE486" s="34"/>
      <c r="AF486" s="34"/>
    </row>
    <row r="487" spans="1:32" hidden="1" outlineLevel="3" x14ac:dyDescent="0.2">
      <c r="A487" s="285"/>
      <c r="B487" s="285"/>
      <c r="C487" s="291"/>
      <c r="D487" s="292"/>
      <c r="E487" s="292"/>
      <c r="F487" s="292"/>
      <c r="G487" s="292"/>
      <c r="H487" s="293"/>
      <c r="I487" s="294"/>
      <c r="J487" s="294"/>
      <c r="K487" s="294"/>
      <c r="L487" s="294"/>
      <c r="M487" s="294"/>
      <c r="N487" s="294"/>
      <c r="O487" s="294"/>
      <c r="P487" s="294"/>
      <c r="Q487" s="294"/>
      <c r="R487" s="294"/>
      <c r="S487" s="294"/>
      <c r="T487" s="294"/>
      <c r="U487" s="294"/>
      <c r="V487" s="294"/>
      <c r="W487" s="294"/>
      <c r="X487" s="294"/>
      <c r="Y487" s="294"/>
      <c r="Z487" s="294"/>
      <c r="AA487" s="294"/>
      <c r="AB487" s="294"/>
      <c r="AC487" s="295"/>
      <c r="AD487" s="34"/>
      <c r="AE487" s="34"/>
      <c r="AF487" s="34"/>
    </row>
    <row r="488" spans="1:32" hidden="1" outlineLevel="3" x14ac:dyDescent="0.2">
      <c r="A488" s="285"/>
      <c r="B488" s="285"/>
      <c r="C488" s="291"/>
      <c r="D488" s="292"/>
      <c r="E488" s="292"/>
      <c r="F488" s="292"/>
      <c r="G488" s="292"/>
      <c r="H488" s="293"/>
      <c r="I488" s="294"/>
      <c r="J488" s="294"/>
      <c r="K488" s="294"/>
      <c r="L488" s="294"/>
      <c r="M488" s="294"/>
      <c r="N488" s="294"/>
      <c r="O488" s="294"/>
      <c r="P488" s="294"/>
      <c r="Q488" s="294"/>
      <c r="R488" s="294"/>
      <c r="S488" s="294"/>
      <c r="T488" s="294"/>
      <c r="U488" s="294"/>
      <c r="V488" s="294"/>
      <c r="W488" s="294"/>
      <c r="X488" s="294"/>
      <c r="Y488" s="294"/>
      <c r="Z488" s="294"/>
      <c r="AA488" s="294"/>
      <c r="AB488" s="294"/>
      <c r="AC488" s="295"/>
      <c r="AD488" s="34"/>
      <c r="AE488" s="34"/>
      <c r="AF488" s="34"/>
    </row>
    <row r="489" spans="1:32" hidden="1" outlineLevel="3" x14ac:dyDescent="0.2">
      <c r="A489" s="285"/>
      <c r="B489" s="285"/>
      <c r="C489" s="291"/>
      <c r="D489" s="292"/>
      <c r="E489" s="292"/>
      <c r="F489" s="292"/>
      <c r="G489" s="292"/>
      <c r="H489" s="293"/>
      <c r="I489" s="294"/>
      <c r="J489" s="294"/>
      <c r="K489" s="294"/>
      <c r="L489" s="294"/>
      <c r="M489" s="294"/>
      <c r="N489" s="294"/>
      <c r="O489" s="294"/>
      <c r="P489" s="294"/>
      <c r="Q489" s="294"/>
      <c r="R489" s="294"/>
      <c r="S489" s="294"/>
      <c r="T489" s="294"/>
      <c r="U489" s="294"/>
      <c r="V489" s="294"/>
      <c r="W489" s="294"/>
      <c r="X489" s="294"/>
      <c r="Y489" s="294"/>
      <c r="Z489" s="294"/>
      <c r="AA489" s="294"/>
      <c r="AB489" s="294"/>
      <c r="AC489" s="295"/>
      <c r="AD489" s="34"/>
      <c r="AE489" s="34"/>
      <c r="AF489" s="34"/>
    </row>
    <row r="490" spans="1:32" hidden="1" outlineLevel="3" x14ac:dyDescent="0.2">
      <c r="A490" s="285"/>
      <c r="B490" s="285"/>
      <c r="C490" s="291"/>
      <c r="D490" s="292"/>
      <c r="E490" s="292"/>
      <c r="F490" s="292"/>
      <c r="G490" s="292"/>
      <c r="H490" s="293"/>
      <c r="I490" s="294"/>
      <c r="J490" s="294"/>
      <c r="K490" s="294"/>
      <c r="L490" s="294"/>
      <c r="M490" s="294"/>
      <c r="N490" s="294"/>
      <c r="O490" s="294"/>
      <c r="P490" s="294"/>
      <c r="Q490" s="294"/>
      <c r="R490" s="294"/>
      <c r="S490" s="294"/>
      <c r="T490" s="294"/>
      <c r="U490" s="294"/>
      <c r="V490" s="294"/>
      <c r="W490" s="294"/>
      <c r="X490" s="294"/>
      <c r="Y490" s="294"/>
      <c r="Z490" s="294"/>
      <c r="AA490" s="294"/>
      <c r="AB490" s="294"/>
      <c r="AC490" s="295"/>
      <c r="AD490" s="34"/>
      <c r="AE490" s="34"/>
      <c r="AF490" s="34"/>
    </row>
    <row r="491" spans="1:32" hidden="1" outlineLevel="3" x14ac:dyDescent="0.2">
      <c r="A491" s="285"/>
      <c r="B491" s="285"/>
      <c r="C491" s="291"/>
      <c r="D491" s="292"/>
      <c r="E491" s="292"/>
      <c r="F491" s="292"/>
      <c r="G491" s="292"/>
      <c r="H491" s="293"/>
      <c r="I491" s="294"/>
      <c r="J491" s="294"/>
      <c r="K491" s="294"/>
      <c r="L491" s="294"/>
      <c r="M491" s="294"/>
      <c r="N491" s="294"/>
      <c r="O491" s="294"/>
      <c r="P491" s="294"/>
      <c r="Q491" s="294"/>
      <c r="R491" s="294"/>
      <c r="S491" s="294"/>
      <c r="T491" s="294"/>
      <c r="U491" s="294"/>
      <c r="V491" s="294"/>
      <c r="W491" s="294"/>
      <c r="X491" s="294"/>
      <c r="Y491" s="294"/>
      <c r="Z491" s="294"/>
      <c r="AA491" s="294"/>
      <c r="AB491" s="294"/>
      <c r="AC491" s="295"/>
      <c r="AD491" s="34"/>
      <c r="AE491" s="34"/>
      <c r="AF491" s="34"/>
    </row>
    <row r="492" spans="1:32" hidden="1" outlineLevel="3" x14ac:dyDescent="0.2">
      <c r="A492" s="285"/>
      <c r="B492" s="285"/>
      <c r="C492" s="291"/>
      <c r="D492" s="292"/>
      <c r="E492" s="292"/>
      <c r="F492" s="292"/>
      <c r="G492" s="292"/>
      <c r="H492" s="293"/>
      <c r="I492" s="294"/>
      <c r="J492" s="294"/>
      <c r="K492" s="294"/>
      <c r="L492" s="294"/>
      <c r="M492" s="294"/>
      <c r="N492" s="294"/>
      <c r="O492" s="294"/>
      <c r="P492" s="294"/>
      <c r="Q492" s="294"/>
      <c r="R492" s="294"/>
      <c r="S492" s="294"/>
      <c r="T492" s="294"/>
      <c r="U492" s="294"/>
      <c r="V492" s="294"/>
      <c r="W492" s="294"/>
      <c r="X492" s="294"/>
      <c r="Y492" s="294"/>
      <c r="Z492" s="294"/>
      <c r="AA492" s="294"/>
      <c r="AB492" s="294"/>
      <c r="AC492" s="295"/>
      <c r="AD492" s="34"/>
      <c r="AE492" s="34"/>
      <c r="AF492" s="34"/>
    </row>
    <row r="493" spans="1:32" hidden="1" outlineLevel="3" x14ac:dyDescent="0.2">
      <c r="A493" s="285"/>
      <c r="B493" s="285"/>
      <c r="C493" s="291"/>
      <c r="D493" s="292"/>
      <c r="E493" s="292"/>
      <c r="F493" s="292"/>
      <c r="G493" s="292"/>
      <c r="H493" s="293"/>
      <c r="I493" s="294"/>
      <c r="J493" s="294"/>
      <c r="K493" s="294"/>
      <c r="L493" s="294"/>
      <c r="M493" s="294"/>
      <c r="N493" s="294"/>
      <c r="O493" s="294"/>
      <c r="P493" s="294"/>
      <c r="Q493" s="294"/>
      <c r="R493" s="294"/>
      <c r="S493" s="294"/>
      <c r="T493" s="294"/>
      <c r="U493" s="294"/>
      <c r="V493" s="294"/>
      <c r="W493" s="294"/>
      <c r="X493" s="294"/>
      <c r="Y493" s="294"/>
      <c r="Z493" s="294"/>
      <c r="AA493" s="294"/>
      <c r="AB493" s="294"/>
      <c r="AC493" s="295"/>
      <c r="AD493" s="34"/>
      <c r="AE493" s="34"/>
      <c r="AF493" s="34"/>
    </row>
    <row r="494" spans="1:32" hidden="1" outlineLevel="3" x14ac:dyDescent="0.2">
      <c r="A494" s="285"/>
      <c r="B494" s="285"/>
      <c r="C494" s="291"/>
      <c r="D494" s="292"/>
      <c r="E494" s="292"/>
      <c r="F494" s="292"/>
      <c r="G494" s="292"/>
      <c r="H494" s="293"/>
      <c r="I494" s="294"/>
      <c r="J494" s="294"/>
      <c r="K494" s="294"/>
      <c r="L494" s="294"/>
      <c r="M494" s="294"/>
      <c r="N494" s="294"/>
      <c r="O494" s="294"/>
      <c r="P494" s="294"/>
      <c r="Q494" s="294"/>
      <c r="R494" s="294"/>
      <c r="S494" s="294"/>
      <c r="T494" s="294"/>
      <c r="U494" s="294"/>
      <c r="V494" s="294"/>
      <c r="W494" s="294"/>
      <c r="X494" s="294"/>
      <c r="Y494" s="294"/>
      <c r="Z494" s="294"/>
      <c r="AA494" s="294"/>
      <c r="AB494" s="294"/>
      <c r="AC494" s="295"/>
      <c r="AD494" s="34"/>
      <c r="AE494" s="34"/>
      <c r="AF494" s="34"/>
    </row>
    <row r="495" spans="1:32" hidden="1" outlineLevel="3" x14ac:dyDescent="0.2">
      <c r="A495" s="285"/>
      <c r="B495" s="285"/>
      <c r="C495" s="291"/>
      <c r="D495" s="292"/>
      <c r="E495" s="292"/>
      <c r="F495" s="292"/>
      <c r="G495" s="292"/>
      <c r="H495" s="293"/>
      <c r="I495" s="294"/>
      <c r="J495" s="294"/>
      <c r="K495" s="294"/>
      <c r="L495" s="294"/>
      <c r="M495" s="294"/>
      <c r="N495" s="294"/>
      <c r="O495" s="294"/>
      <c r="P495" s="294"/>
      <c r="Q495" s="294"/>
      <c r="R495" s="294"/>
      <c r="S495" s="294"/>
      <c r="T495" s="294"/>
      <c r="U495" s="294"/>
      <c r="V495" s="294"/>
      <c r="W495" s="294"/>
      <c r="X495" s="294"/>
      <c r="Y495" s="294"/>
      <c r="Z495" s="294"/>
      <c r="AA495" s="294"/>
      <c r="AB495" s="294"/>
      <c r="AC495" s="295"/>
      <c r="AD495" s="34"/>
      <c r="AE495" s="34"/>
      <c r="AF495" s="34"/>
    </row>
    <row r="496" spans="1:32" hidden="1" outlineLevel="3" x14ac:dyDescent="0.2">
      <c r="A496" s="285"/>
      <c r="B496" s="285"/>
      <c r="C496" s="291"/>
      <c r="D496" s="292"/>
      <c r="E496" s="292"/>
      <c r="F496" s="292"/>
      <c r="G496" s="292"/>
      <c r="H496" s="293"/>
      <c r="I496" s="294"/>
      <c r="J496" s="294"/>
      <c r="K496" s="294"/>
      <c r="L496" s="294"/>
      <c r="M496" s="294"/>
      <c r="N496" s="294"/>
      <c r="O496" s="294"/>
      <c r="P496" s="294"/>
      <c r="Q496" s="294"/>
      <c r="R496" s="294"/>
      <c r="S496" s="294"/>
      <c r="T496" s="294"/>
      <c r="U496" s="294"/>
      <c r="V496" s="294"/>
      <c r="W496" s="294"/>
      <c r="X496" s="294"/>
      <c r="Y496" s="294"/>
      <c r="Z496" s="294"/>
      <c r="AA496" s="294"/>
      <c r="AB496" s="294"/>
      <c r="AC496" s="295"/>
      <c r="AD496" s="34"/>
      <c r="AE496" s="34"/>
      <c r="AF496" s="34"/>
    </row>
    <row r="497" spans="1:32" hidden="1" outlineLevel="3" x14ac:dyDescent="0.2">
      <c r="A497" s="285"/>
      <c r="B497" s="285"/>
      <c r="C497" s="291"/>
      <c r="D497" s="292"/>
      <c r="E497" s="292"/>
      <c r="F497" s="292"/>
      <c r="G497" s="292"/>
      <c r="H497" s="293"/>
      <c r="I497" s="294"/>
      <c r="J497" s="294"/>
      <c r="K497" s="294"/>
      <c r="L497" s="294"/>
      <c r="M497" s="294"/>
      <c r="N497" s="294"/>
      <c r="O497" s="294"/>
      <c r="P497" s="294"/>
      <c r="Q497" s="294"/>
      <c r="R497" s="294"/>
      <c r="S497" s="294"/>
      <c r="T497" s="294"/>
      <c r="U497" s="294"/>
      <c r="V497" s="294"/>
      <c r="W497" s="294"/>
      <c r="X497" s="294"/>
      <c r="Y497" s="294"/>
      <c r="Z497" s="294"/>
      <c r="AA497" s="294"/>
      <c r="AB497" s="294"/>
      <c r="AC497" s="295"/>
      <c r="AD497" s="34"/>
      <c r="AE497" s="34"/>
      <c r="AF497" s="34"/>
    </row>
    <row r="498" spans="1:32" hidden="1" outlineLevel="3" x14ac:dyDescent="0.2">
      <c r="A498" s="285"/>
      <c r="B498" s="285"/>
      <c r="C498" s="291"/>
      <c r="D498" s="292"/>
      <c r="E498" s="292"/>
      <c r="F498" s="292"/>
      <c r="G498" s="292"/>
      <c r="H498" s="293"/>
      <c r="I498" s="294"/>
      <c r="J498" s="294"/>
      <c r="K498" s="294"/>
      <c r="L498" s="294"/>
      <c r="M498" s="294"/>
      <c r="N498" s="294"/>
      <c r="O498" s="294"/>
      <c r="P498" s="294"/>
      <c r="Q498" s="294"/>
      <c r="R498" s="294"/>
      <c r="S498" s="294"/>
      <c r="T498" s="294"/>
      <c r="U498" s="294"/>
      <c r="V498" s="294"/>
      <c r="W498" s="294"/>
      <c r="X498" s="294"/>
      <c r="Y498" s="294"/>
      <c r="Z498" s="294"/>
      <c r="AA498" s="294"/>
      <c r="AB498" s="294"/>
      <c r="AC498" s="295"/>
      <c r="AD498" s="34"/>
      <c r="AE498" s="34"/>
      <c r="AF498" s="34"/>
    </row>
    <row r="499" spans="1:32" hidden="1" outlineLevel="3" x14ac:dyDescent="0.2">
      <c r="A499" s="285"/>
      <c r="B499" s="285"/>
      <c r="C499" s="291"/>
      <c r="D499" s="292"/>
      <c r="E499" s="292"/>
      <c r="F499" s="292"/>
      <c r="G499" s="292"/>
      <c r="H499" s="293"/>
      <c r="I499" s="294"/>
      <c r="J499" s="294"/>
      <c r="K499" s="294"/>
      <c r="L499" s="294"/>
      <c r="M499" s="294"/>
      <c r="N499" s="294"/>
      <c r="O499" s="294"/>
      <c r="P499" s="294"/>
      <c r="Q499" s="294"/>
      <c r="R499" s="294"/>
      <c r="S499" s="294"/>
      <c r="T499" s="294"/>
      <c r="U499" s="294"/>
      <c r="V499" s="294"/>
      <c r="W499" s="294"/>
      <c r="X499" s="294"/>
      <c r="Y499" s="294"/>
      <c r="Z499" s="294"/>
      <c r="AA499" s="294"/>
      <c r="AB499" s="294"/>
      <c r="AC499" s="295"/>
      <c r="AD499" s="34"/>
      <c r="AE499" s="34"/>
      <c r="AF499" s="34"/>
    </row>
    <row r="500" spans="1:32" hidden="1" outlineLevel="3" x14ac:dyDescent="0.2">
      <c r="A500" s="285"/>
      <c r="B500" s="285"/>
      <c r="C500" s="291"/>
      <c r="D500" s="292"/>
      <c r="E500" s="292"/>
      <c r="F500" s="292"/>
      <c r="G500" s="292"/>
      <c r="H500" s="293"/>
      <c r="I500" s="294"/>
      <c r="J500" s="294"/>
      <c r="K500" s="294"/>
      <c r="L500" s="294"/>
      <c r="M500" s="294"/>
      <c r="N500" s="294"/>
      <c r="O500" s="294"/>
      <c r="P500" s="294"/>
      <c r="Q500" s="294"/>
      <c r="R500" s="294"/>
      <c r="S500" s="294"/>
      <c r="T500" s="294"/>
      <c r="U500" s="294"/>
      <c r="V500" s="294"/>
      <c r="W500" s="294"/>
      <c r="X500" s="294"/>
      <c r="Y500" s="294"/>
      <c r="Z500" s="294"/>
      <c r="AA500" s="294"/>
      <c r="AB500" s="294"/>
      <c r="AC500" s="295"/>
      <c r="AD500" s="34"/>
      <c r="AE500" s="34"/>
      <c r="AF500" s="34"/>
    </row>
    <row r="501" spans="1:32" hidden="1" outlineLevel="2" collapsed="1" x14ac:dyDescent="0.2">
      <c r="A501" s="285"/>
      <c r="B501" s="285"/>
      <c r="C501" s="296"/>
      <c r="D501" s="293"/>
      <c r="E501" s="293"/>
      <c r="F501" s="293"/>
      <c r="G501" s="293"/>
      <c r="H501" s="293"/>
      <c r="I501" s="297"/>
      <c r="J501" s="297"/>
      <c r="K501" s="295"/>
      <c r="L501" s="295"/>
      <c r="M501" s="295"/>
      <c r="N501" s="298"/>
      <c r="O501" s="298"/>
      <c r="P501" s="298"/>
      <c r="Q501" s="298"/>
      <c r="R501" s="298"/>
      <c r="S501" s="295"/>
      <c r="T501" s="295"/>
      <c r="U501" s="295"/>
      <c r="V501" s="295"/>
      <c r="W501" s="295"/>
      <c r="X501" s="295"/>
      <c r="Y501" s="295"/>
      <c r="Z501" s="295"/>
      <c r="AA501" s="295"/>
      <c r="AB501" s="295"/>
      <c r="AC501" s="295"/>
      <c r="AD501" s="34"/>
      <c r="AE501" s="34"/>
      <c r="AF501" s="34"/>
    </row>
    <row r="502" spans="1:32" hidden="1" outlineLevel="1" x14ac:dyDescent="0.2">
      <c r="A502" s="285"/>
      <c r="B502" s="285"/>
      <c r="C502" s="296"/>
      <c r="D502" s="293"/>
      <c r="E502" s="293"/>
      <c r="F502" s="293"/>
      <c r="G502" s="293"/>
      <c r="H502" s="293"/>
      <c r="I502" s="297"/>
      <c r="J502" s="297"/>
      <c r="K502" s="295"/>
      <c r="L502" s="295"/>
      <c r="M502" s="295"/>
      <c r="N502" s="298"/>
      <c r="O502" s="298"/>
      <c r="P502" s="298"/>
      <c r="Q502" s="298"/>
      <c r="R502" s="298"/>
      <c r="S502" s="295"/>
      <c r="T502" s="295"/>
      <c r="U502" s="295"/>
      <c r="V502" s="295"/>
      <c r="W502" s="295"/>
      <c r="X502" s="295"/>
      <c r="Y502" s="295"/>
      <c r="Z502" s="295"/>
      <c r="AA502" s="295"/>
      <c r="AB502" s="295"/>
      <c r="AC502" s="295"/>
      <c r="AD502" s="34"/>
      <c r="AE502" s="34"/>
      <c r="AF502" s="34"/>
    </row>
    <row r="503" spans="1:32" hidden="1" outlineLevel="1" x14ac:dyDescent="0.2">
      <c r="A503" s="285"/>
      <c r="B503" s="285"/>
      <c r="C503" s="290"/>
      <c r="D503" s="287"/>
      <c r="E503" s="287"/>
      <c r="F503" s="287"/>
      <c r="G503" s="288"/>
      <c r="H503" s="288"/>
      <c r="I503" s="288"/>
      <c r="J503" s="288"/>
      <c r="K503" s="288"/>
      <c r="L503" s="288"/>
      <c r="M503" s="288"/>
      <c r="N503" s="288"/>
      <c r="O503" s="288"/>
      <c r="P503" s="288"/>
      <c r="Q503" s="288"/>
      <c r="R503" s="288"/>
      <c r="S503" s="288"/>
      <c r="T503" s="288"/>
      <c r="U503" s="288"/>
      <c r="V503" s="288"/>
      <c r="W503" s="288"/>
      <c r="X503" s="288"/>
      <c r="Y503" s="288"/>
      <c r="Z503" s="288"/>
      <c r="AA503" s="288"/>
      <c r="AB503" s="288"/>
      <c r="AC503" s="288"/>
      <c r="AD503" s="34"/>
      <c r="AE503" s="34"/>
      <c r="AF503" s="34"/>
    </row>
    <row r="504" spans="1:32" hidden="1" outlineLevel="2" x14ac:dyDescent="0.2">
      <c r="A504" s="285"/>
      <c r="B504" s="285"/>
      <c r="C504" s="291"/>
      <c r="D504" s="292"/>
      <c r="E504" s="292"/>
      <c r="F504" s="292"/>
      <c r="G504" s="292"/>
      <c r="H504" s="293"/>
      <c r="I504" s="294"/>
      <c r="J504" s="294"/>
      <c r="K504" s="294"/>
      <c r="L504" s="294"/>
      <c r="M504" s="294"/>
      <c r="N504" s="294"/>
      <c r="O504" s="294"/>
      <c r="P504" s="294"/>
      <c r="Q504" s="294"/>
      <c r="R504" s="294"/>
      <c r="S504" s="294"/>
      <c r="T504" s="294"/>
      <c r="U504" s="294"/>
      <c r="V504" s="294"/>
      <c r="W504" s="294"/>
      <c r="X504" s="294"/>
      <c r="Y504" s="294"/>
      <c r="Z504" s="294"/>
      <c r="AA504" s="294"/>
      <c r="AB504" s="294"/>
      <c r="AC504" s="295"/>
      <c r="AD504" s="34"/>
      <c r="AE504" s="34"/>
      <c r="AF504" s="34"/>
    </row>
    <row r="505" spans="1:32" hidden="1" outlineLevel="2" x14ac:dyDescent="0.2">
      <c r="A505" s="285"/>
      <c r="B505" s="285"/>
      <c r="C505" s="291"/>
      <c r="D505" s="292"/>
      <c r="E505" s="292"/>
      <c r="F505" s="292"/>
      <c r="G505" s="292"/>
      <c r="H505" s="293"/>
      <c r="I505" s="294"/>
      <c r="J505" s="294"/>
      <c r="K505" s="294"/>
      <c r="L505" s="294"/>
      <c r="M505" s="294"/>
      <c r="N505" s="294"/>
      <c r="O505" s="294"/>
      <c r="P505" s="294"/>
      <c r="Q505" s="294"/>
      <c r="R505" s="294"/>
      <c r="S505" s="294"/>
      <c r="T505" s="294"/>
      <c r="U505" s="294"/>
      <c r="V505" s="294"/>
      <c r="W505" s="294"/>
      <c r="X505" s="294"/>
      <c r="Y505" s="294"/>
      <c r="Z505" s="294"/>
      <c r="AA505" s="294"/>
      <c r="AB505" s="294"/>
      <c r="AC505" s="295"/>
      <c r="AD505" s="34"/>
      <c r="AE505" s="34"/>
      <c r="AF505" s="34"/>
    </row>
    <row r="506" spans="1:32" hidden="1" outlineLevel="2" x14ac:dyDescent="0.2">
      <c r="A506" s="285"/>
      <c r="B506" s="285"/>
      <c r="C506" s="291"/>
      <c r="D506" s="292"/>
      <c r="E506" s="292"/>
      <c r="F506" s="292"/>
      <c r="G506" s="292"/>
      <c r="H506" s="293"/>
      <c r="I506" s="294"/>
      <c r="J506" s="294"/>
      <c r="K506" s="294"/>
      <c r="L506" s="294"/>
      <c r="M506" s="294"/>
      <c r="N506" s="294"/>
      <c r="O506" s="294"/>
      <c r="P506" s="294"/>
      <c r="Q506" s="294"/>
      <c r="R506" s="294"/>
      <c r="S506" s="294"/>
      <c r="T506" s="294"/>
      <c r="U506" s="294"/>
      <c r="V506" s="294"/>
      <c r="W506" s="294"/>
      <c r="X506" s="294"/>
      <c r="Y506" s="294"/>
      <c r="Z506" s="294"/>
      <c r="AA506" s="294"/>
      <c r="AB506" s="294"/>
      <c r="AC506" s="295"/>
      <c r="AD506" s="34"/>
      <c r="AE506" s="34"/>
      <c r="AF506" s="34"/>
    </row>
    <row r="507" spans="1:32" hidden="1" outlineLevel="2" x14ac:dyDescent="0.2">
      <c r="A507" s="285"/>
      <c r="B507" s="285"/>
      <c r="C507" s="291"/>
      <c r="D507" s="292"/>
      <c r="E507" s="292"/>
      <c r="F507" s="292"/>
      <c r="G507" s="292"/>
      <c r="H507" s="293"/>
      <c r="I507" s="294"/>
      <c r="J507" s="294"/>
      <c r="K507" s="294"/>
      <c r="L507" s="294"/>
      <c r="M507" s="294"/>
      <c r="N507" s="294"/>
      <c r="O507" s="294"/>
      <c r="P507" s="294"/>
      <c r="Q507" s="294"/>
      <c r="R507" s="294"/>
      <c r="S507" s="294"/>
      <c r="T507" s="294"/>
      <c r="U507" s="294"/>
      <c r="V507" s="294"/>
      <c r="W507" s="294"/>
      <c r="X507" s="294"/>
      <c r="Y507" s="294"/>
      <c r="Z507" s="294"/>
      <c r="AA507" s="294"/>
      <c r="AB507" s="294"/>
      <c r="AC507" s="295"/>
      <c r="AD507" s="34"/>
      <c r="AE507" s="34"/>
      <c r="AF507" s="34"/>
    </row>
    <row r="508" spans="1:32" hidden="1" outlineLevel="2" x14ac:dyDescent="0.2">
      <c r="A508" s="285"/>
      <c r="B508" s="285"/>
      <c r="C508" s="291"/>
      <c r="D508" s="292"/>
      <c r="E508" s="292"/>
      <c r="F508" s="292"/>
      <c r="G508" s="292"/>
      <c r="H508" s="293"/>
      <c r="I508" s="294"/>
      <c r="J508" s="294"/>
      <c r="K508" s="294"/>
      <c r="L508" s="294"/>
      <c r="M508" s="294"/>
      <c r="N508" s="294"/>
      <c r="O508" s="294"/>
      <c r="P508" s="294"/>
      <c r="Q508" s="294"/>
      <c r="R508" s="294"/>
      <c r="S508" s="294"/>
      <c r="T508" s="294"/>
      <c r="U508" s="294"/>
      <c r="V508" s="294"/>
      <c r="W508" s="294"/>
      <c r="X508" s="294"/>
      <c r="Y508" s="294"/>
      <c r="Z508" s="294"/>
      <c r="AA508" s="294"/>
      <c r="AB508" s="294"/>
      <c r="AC508" s="295"/>
      <c r="AD508" s="34"/>
      <c r="AE508" s="34"/>
      <c r="AF508" s="34"/>
    </row>
    <row r="509" spans="1:32" hidden="1" outlineLevel="2" x14ac:dyDescent="0.2">
      <c r="A509" s="285"/>
      <c r="B509" s="285"/>
      <c r="C509" s="291"/>
      <c r="D509" s="292"/>
      <c r="E509" s="292"/>
      <c r="F509" s="292"/>
      <c r="G509" s="292"/>
      <c r="H509" s="293"/>
      <c r="I509" s="294"/>
      <c r="J509" s="294"/>
      <c r="K509" s="294"/>
      <c r="L509" s="294"/>
      <c r="M509" s="294"/>
      <c r="N509" s="294"/>
      <c r="O509" s="294"/>
      <c r="P509" s="294"/>
      <c r="Q509" s="294"/>
      <c r="R509" s="294"/>
      <c r="S509" s="294"/>
      <c r="T509" s="294"/>
      <c r="U509" s="294"/>
      <c r="V509" s="294"/>
      <c r="W509" s="294"/>
      <c r="X509" s="294"/>
      <c r="Y509" s="294"/>
      <c r="Z509" s="294"/>
      <c r="AA509" s="294"/>
      <c r="AB509" s="294"/>
      <c r="AC509" s="295"/>
      <c r="AD509" s="34"/>
      <c r="AE509" s="34"/>
      <c r="AF509" s="34"/>
    </row>
    <row r="510" spans="1:32" hidden="1" outlineLevel="2" x14ac:dyDescent="0.2">
      <c r="A510" s="285"/>
      <c r="B510" s="285"/>
      <c r="C510" s="291"/>
      <c r="D510" s="292"/>
      <c r="E510" s="292"/>
      <c r="F510" s="292"/>
      <c r="G510" s="292"/>
      <c r="H510" s="293"/>
      <c r="I510" s="294"/>
      <c r="J510" s="294"/>
      <c r="K510" s="294"/>
      <c r="L510" s="294"/>
      <c r="M510" s="294"/>
      <c r="N510" s="294"/>
      <c r="O510" s="294"/>
      <c r="P510" s="294"/>
      <c r="Q510" s="294"/>
      <c r="R510" s="294"/>
      <c r="S510" s="294"/>
      <c r="T510" s="294"/>
      <c r="U510" s="294"/>
      <c r="V510" s="294"/>
      <c r="W510" s="294"/>
      <c r="X510" s="294"/>
      <c r="Y510" s="294"/>
      <c r="Z510" s="294"/>
      <c r="AA510" s="294"/>
      <c r="AB510" s="294"/>
      <c r="AC510" s="295"/>
      <c r="AD510" s="34"/>
      <c r="AE510" s="34"/>
      <c r="AF510" s="34"/>
    </row>
    <row r="511" spans="1:32" hidden="1" outlineLevel="2" x14ac:dyDescent="0.2">
      <c r="A511" s="285"/>
      <c r="B511" s="285"/>
      <c r="C511" s="291"/>
      <c r="D511" s="292"/>
      <c r="E511" s="292"/>
      <c r="F511" s="292"/>
      <c r="G511" s="292"/>
      <c r="H511" s="293"/>
      <c r="I511" s="294"/>
      <c r="J511" s="294"/>
      <c r="K511" s="294"/>
      <c r="L511" s="294"/>
      <c r="M511" s="294"/>
      <c r="N511" s="294"/>
      <c r="O511" s="294"/>
      <c r="P511" s="294"/>
      <c r="Q511" s="294"/>
      <c r="R511" s="294"/>
      <c r="S511" s="294"/>
      <c r="T511" s="294"/>
      <c r="U511" s="294"/>
      <c r="V511" s="294"/>
      <c r="W511" s="294"/>
      <c r="X511" s="294"/>
      <c r="Y511" s="294"/>
      <c r="Z511" s="294"/>
      <c r="AA511" s="294"/>
      <c r="AB511" s="294"/>
      <c r="AC511" s="295"/>
      <c r="AD511" s="34"/>
      <c r="AE511" s="34"/>
      <c r="AF511" s="34"/>
    </row>
    <row r="512" spans="1:32" hidden="1" outlineLevel="2" x14ac:dyDescent="0.2">
      <c r="A512" s="285"/>
      <c r="B512" s="285"/>
      <c r="C512" s="291"/>
      <c r="D512" s="292"/>
      <c r="E512" s="292"/>
      <c r="F512" s="292"/>
      <c r="G512" s="292"/>
      <c r="H512" s="293"/>
      <c r="I512" s="294"/>
      <c r="J512" s="294"/>
      <c r="K512" s="294"/>
      <c r="L512" s="294"/>
      <c r="M512" s="294"/>
      <c r="N512" s="294"/>
      <c r="O512" s="294"/>
      <c r="P512" s="294"/>
      <c r="Q512" s="294"/>
      <c r="R512" s="294"/>
      <c r="S512" s="294"/>
      <c r="T512" s="294"/>
      <c r="U512" s="294"/>
      <c r="V512" s="294"/>
      <c r="W512" s="294"/>
      <c r="X512" s="294"/>
      <c r="Y512" s="294"/>
      <c r="Z512" s="294"/>
      <c r="AA512" s="294"/>
      <c r="AB512" s="294"/>
      <c r="AC512" s="295"/>
      <c r="AD512" s="34"/>
      <c r="AE512" s="34"/>
      <c r="AF512" s="34"/>
    </row>
    <row r="513" spans="1:32" hidden="1" outlineLevel="2" x14ac:dyDescent="0.2">
      <c r="A513" s="285"/>
      <c r="B513" s="285"/>
      <c r="C513" s="291"/>
      <c r="D513" s="292"/>
      <c r="E513" s="292"/>
      <c r="F513" s="292"/>
      <c r="G513" s="292"/>
      <c r="H513" s="293"/>
      <c r="I513" s="294"/>
      <c r="J513" s="294"/>
      <c r="K513" s="294"/>
      <c r="L513" s="294"/>
      <c r="M513" s="294"/>
      <c r="N513" s="294"/>
      <c r="O513" s="294"/>
      <c r="P513" s="294"/>
      <c r="Q513" s="294"/>
      <c r="R513" s="294"/>
      <c r="S513" s="294"/>
      <c r="T513" s="294"/>
      <c r="U513" s="294"/>
      <c r="V513" s="294"/>
      <c r="W513" s="294"/>
      <c r="X513" s="294"/>
      <c r="Y513" s="294"/>
      <c r="Z513" s="294"/>
      <c r="AA513" s="294"/>
      <c r="AB513" s="294"/>
      <c r="AC513" s="295"/>
      <c r="AD513" s="34"/>
      <c r="AE513" s="34"/>
      <c r="AF513" s="34"/>
    </row>
    <row r="514" spans="1:32" hidden="1" outlineLevel="2" x14ac:dyDescent="0.2">
      <c r="A514" s="285"/>
      <c r="B514" s="285"/>
      <c r="C514" s="291"/>
      <c r="D514" s="292"/>
      <c r="E514" s="292"/>
      <c r="F514" s="292"/>
      <c r="G514" s="292"/>
      <c r="H514" s="293"/>
      <c r="I514" s="294"/>
      <c r="J514" s="294"/>
      <c r="K514" s="294"/>
      <c r="L514" s="294"/>
      <c r="M514" s="294"/>
      <c r="N514" s="294"/>
      <c r="O514" s="294"/>
      <c r="P514" s="294"/>
      <c r="Q514" s="294"/>
      <c r="R514" s="294"/>
      <c r="S514" s="294"/>
      <c r="T514" s="294"/>
      <c r="U514" s="294"/>
      <c r="V514" s="294"/>
      <c r="W514" s="294"/>
      <c r="X514" s="294"/>
      <c r="Y514" s="294"/>
      <c r="Z514" s="294"/>
      <c r="AA514" s="294"/>
      <c r="AB514" s="294"/>
      <c r="AC514" s="295"/>
      <c r="AD514" s="34"/>
      <c r="AE514" s="34"/>
      <c r="AF514" s="34"/>
    </row>
    <row r="515" spans="1:32" hidden="1" outlineLevel="2" x14ac:dyDescent="0.2">
      <c r="A515" s="285"/>
      <c r="B515" s="285"/>
      <c r="C515" s="291"/>
      <c r="D515" s="292"/>
      <c r="E515" s="292"/>
      <c r="F515" s="292"/>
      <c r="G515" s="292"/>
      <c r="H515" s="293"/>
      <c r="I515" s="294"/>
      <c r="J515" s="294"/>
      <c r="K515" s="294"/>
      <c r="L515" s="294"/>
      <c r="M515" s="294"/>
      <c r="N515" s="294"/>
      <c r="O515" s="294"/>
      <c r="P515" s="294"/>
      <c r="Q515" s="294"/>
      <c r="R515" s="294"/>
      <c r="S515" s="294"/>
      <c r="T515" s="294"/>
      <c r="U515" s="294"/>
      <c r="V515" s="294"/>
      <c r="W515" s="294"/>
      <c r="X515" s="294"/>
      <c r="Y515" s="294"/>
      <c r="Z515" s="294"/>
      <c r="AA515" s="294"/>
      <c r="AB515" s="294"/>
      <c r="AC515" s="295"/>
      <c r="AD515" s="34"/>
      <c r="AE515" s="34"/>
      <c r="AF515" s="34"/>
    </row>
    <row r="516" spans="1:32" hidden="1" outlineLevel="2" x14ac:dyDescent="0.2">
      <c r="A516" s="285"/>
      <c r="B516" s="285"/>
      <c r="C516" s="291"/>
      <c r="D516" s="292"/>
      <c r="E516" s="292"/>
      <c r="F516" s="292"/>
      <c r="G516" s="292"/>
      <c r="H516" s="293"/>
      <c r="I516" s="294"/>
      <c r="J516" s="294"/>
      <c r="K516" s="294"/>
      <c r="L516" s="294"/>
      <c r="M516" s="294"/>
      <c r="N516" s="294"/>
      <c r="O516" s="294"/>
      <c r="P516" s="294"/>
      <c r="Q516" s="294"/>
      <c r="R516" s="294"/>
      <c r="S516" s="294"/>
      <c r="T516" s="294"/>
      <c r="U516" s="294"/>
      <c r="V516" s="294"/>
      <c r="W516" s="294"/>
      <c r="X516" s="294"/>
      <c r="Y516" s="294"/>
      <c r="Z516" s="294"/>
      <c r="AA516" s="294"/>
      <c r="AB516" s="294"/>
      <c r="AC516" s="295"/>
      <c r="AD516" s="34"/>
      <c r="AE516" s="34"/>
      <c r="AF516" s="34"/>
    </row>
    <row r="517" spans="1:32" hidden="1" outlineLevel="2" x14ac:dyDescent="0.2">
      <c r="A517" s="285"/>
      <c r="B517" s="285"/>
      <c r="C517" s="291"/>
      <c r="D517" s="292"/>
      <c r="E517" s="292"/>
      <c r="F517" s="292"/>
      <c r="G517" s="292"/>
      <c r="H517" s="293"/>
      <c r="I517" s="294"/>
      <c r="J517" s="294"/>
      <c r="K517" s="294"/>
      <c r="L517" s="294"/>
      <c r="M517" s="294"/>
      <c r="N517" s="294"/>
      <c r="O517" s="294"/>
      <c r="P517" s="294"/>
      <c r="Q517" s="294"/>
      <c r="R517" s="294"/>
      <c r="S517" s="294"/>
      <c r="T517" s="294"/>
      <c r="U517" s="294"/>
      <c r="V517" s="294"/>
      <c r="W517" s="294"/>
      <c r="X517" s="294"/>
      <c r="Y517" s="294"/>
      <c r="Z517" s="294"/>
      <c r="AA517" s="294"/>
      <c r="AB517" s="294"/>
      <c r="AC517" s="295"/>
      <c r="AD517" s="34"/>
      <c r="AE517" s="34"/>
      <c r="AF517" s="34"/>
    </row>
    <row r="518" spans="1:32" hidden="1" outlineLevel="2" x14ac:dyDescent="0.2">
      <c r="A518" s="285"/>
      <c r="B518" s="285"/>
      <c r="C518" s="291"/>
      <c r="D518" s="292"/>
      <c r="E518" s="292"/>
      <c r="F518" s="292"/>
      <c r="G518" s="292"/>
      <c r="H518" s="293"/>
      <c r="I518" s="294"/>
      <c r="J518" s="294"/>
      <c r="K518" s="294"/>
      <c r="L518" s="294"/>
      <c r="M518" s="294"/>
      <c r="N518" s="294"/>
      <c r="O518" s="294"/>
      <c r="P518" s="294"/>
      <c r="Q518" s="294"/>
      <c r="R518" s="294"/>
      <c r="S518" s="294"/>
      <c r="T518" s="294"/>
      <c r="U518" s="294"/>
      <c r="V518" s="294"/>
      <c r="W518" s="294"/>
      <c r="X518" s="294"/>
      <c r="Y518" s="294"/>
      <c r="Z518" s="294"/>
      <c r="AA518" s="294"/>
      <c r="AB518" s="294"/>
      <c r="AC518" s="295"/>
      <c r="AD518" s="34"/>
      <c r="AE518" s="34"/>
      <c r="AF518" s="34"/>
    </row>
    <row r="519" spans="1:32" hidden="1" outlineLevel="2" x14ac:dyDescent="0.2">
      <c r="A519" s="285"/>
      <c r="B519" s="285"/>
      <c r="C519" s="291"/>
      <c r="D519" s="292"/>
      <c r="E519" s="292"/>
      <c r="F519" s="292"/>
      <c r="G519" s="292"/>
      <c r="H519" s="293"/>
      <c r="I519" s="294"/>
      <c r="J519" s="294"/>
      <c r="K519" s="294"/>
      <c r="L519" s="294"/>
      <c r="M519" s="294"/>
      <c r="N519" s="294"/>
      <c r="O519" s="294"/>
      <c r="P519" s="294"/>
      <c r="Q519" s="294"/>
      <c r="R519" s="294"/>
      <c r="S519" s="294"/>
      <c r="T519" s="294"/>
      <c r="U519" s="294"/>
      <c r="V519" s="294"/>
      <c r="W519" s="294"/>
      <c r="X519" s="294"/>
      <c r="Y519" s="294"/>
      <c r="Z519" s="294"/>
      <c r="AA519" s="294"/>
      <c r="AB519" s="294"/>
      <c r="AC519" s="295"/>
      <c r="AD519" s="34"/>
      <c r="AE519" s="34"/>
      <c r="AF519" s="34"/>
    </row>
    <row r="520" spans="1:32" hidden="1" outlineLevel="2" x14ac:dyDescent="0.2">
      <c r="A520" s="285"/>
      <c r="B520" s="285"/>
      <c r="C520" s="291"/>
      <c r="D520" s="292"/>
      <c r="E520" s="292"/>
      <c r="F520" s="292"/>
      <c r="G520" s="292"/>
      <c r="H520" s="293"/>
      <c r="I520" s="294"/>
      <c r="J520" s="294"/>
      <c r="K520" s="294"/>
      <c r="L520" s="294"/>
      <c r="M520" s="294"/>
      <c r="N520" s="294"/>
      <c r="O520" s="294"/>
      <c r="P520" s="294"/>
      <c r="Q520" s="294"/>
      <c r="R520" s="294"/>
      <c r="S520" s="294"/>
      <c r="T520" s="294"/>
      <c r="U520" s="294"/>
      <c r="V520" s="294"/>
      <c r="W520" s="294"/>
      <c r="X520" s="294"/>
      <c r="Y520" s="294"/>
      <c r="Z520" s="294"/>
      <c r="AA520" s="294"/>
      <c r="AB520" s="294"/>
      <c r="AC520" s="295"/>
      <c r="AD520" s="34"/>
      <c r="AE520" s="34"/>
      <c r="AF520" s="34"/>
    </row>
    <row r="521" spans="1:32" hidden="1" outlineLevel="2" x14ac:dyDescent="0.2">
      <c r="A521" s="285"/>
      <c r="B521" s="285"/>
      <c r="C521" s="291"/>
      <c r="D521" s="292"/>
      <c r="E521" s="292"/>
      <c r="F521" s="292"/>
      <c r="G521" s="292"/>
      <c r="H521" s="293"/>
      <c r="I521" s="294"/>
      <c r="J521" s="294"/>
      <c r="K521" s="294"/>
      <c r="L521" s="294"/>
      <c r="M521" s="294"/>
      <c r="N521" s="294"/>
      <c r="O521" s="294"/>
      <c r="P521" s="294"/>
      <c r="Q521" s="294"/>
      <c r="R521" s="294"/>
      <c r="S521" s="294"/>
      <c r="T521" s="294"/>
      <c r="U521" s="294"/>
      <c r="V521" s="294"/>
      <c r="W521" s="294"/>
      <c r="X521" s="294"/>
      <c r="Y521" s="294"/>
      <c r="Z521" s="294"/>
      <c r="AA521" s="294"/>
      <c r="AB521" s="294"/>
      <c r="AC521" s="295"/>
      <c r="AD521" s="34"/>
      <c r="AE521" s="34"/>
      <c r="AF521" s="34"/>
    </row>
    <row r="522" spans="1:32" hidden="1" outlineLevel="2" x14ac:dyDescent="0.2">
      <c r="A522" s="285"/>
      <c r="B522" s="285"/>
      <c r="C522" s="291"/>
      <c r="D522" s="292"/>
      <c r="E522" s="292"/>
      <c r="F522" s="292"/>
      <c r="G522" s="292"/>
      <c r="H522" s="293"/>
      <c r="I522" s="294"/>
      <c r="J522" s="294"/>
      <c r="K522" s="294"/>
      <c r="L522" s="294"/>
      <c r="M522" s="294"/>
      <c r="N522" s="294"/>
      <c r="O522" s="294"/>
      <c r="P522" s="294"/>
      <c r="Q522" s="294"/>
      <c r="R522" s="294"/>
      <c r="S522" s="294"/>
      <c r="T522" s="294"/>
      <c r="U522" s="294"/>
      <c r="V522" s="294"/>
      <c r="W522" s="294"/>
      <c r="X522" s="294"/>
      <c r="Y522" s="294"/>
      <c r="Z522" s="294"/>
      <c r="AA522" s="294"/>
      <c r="AB522" s="294"/>
      <c r="AC522" s="295"/>
      <c r="AD522" s="34"/>
      <c r="AE522" s="34"/>
      <c r="AF522" s="34"/>
    </row>
    <row r="523" spans="1:32" hidden="1" outlineLevel="2" x14ac:dyDescent="0.2">
      <c r="A523" s="285"/>
      <c r="B523" s="285"/>
      <c r="C523" s="291"/>
      <c r="D523" s="292"/>
      <c r="E523" s="292"/>
      <c r="F523" s="292"/>
      <c r="G523" s="292"/>
      <c r="H523" s="293"/>
      <c r="I523" s="294"/>
      <c r="J523" s="294"/>
      <c r="K523" s="294"/>
      <c r="L523" s="294"/>
      <c r="M523" s="294"/>
      <c r="N523" s="294"/>
      <c r="O523" s="294"/>
      <c r="P523" s="294"/>
      <c r="Q523" s="294"/>
      <c r="R523" s="294"/>
      <c r="S523" s="294"/>
      <c r="T523" s="294"/>
      <c r="U523" s="294"/>
      <c r="V523" s="294"/>
      <c r="W523" s="294"/>
      <c r="X523" s="294"/>
      <c r="Y523" s="294"/>
      <c r="Z523" s="294"/>
      <c r="AA523" s="294"/>
      <c r="AB523" s="294"/>
      <c r="AC523" s="295"/>
      <c r="AD523" s="34"/>
      <c r="AE523" s="34"/>
      <c r="AF523" s="34"/>
    </row>
    <row r="524" spans="1:32" hidden="1" outlineLevel="2" x14ac:dyDescent="0.2">
      <c r="A524" s="285"/>
      <c r="B524" s="285"/>
      <c r="C524" s="291"/>
      <c r="D524" s="292"/>
      <c r="E524" s="292"/>
      <c r="F524" s="292"/>
      <c r="G524" s="292"/>
      <c r="H524" s="293"/>
      <c r="I524" s="294"/>
      <c r="J524" s="294"/>
      <c r="K524" s="294"/>
      <c r="L524" s="294"/>
      <c r="M524" s="294"/>
      <c r="N524" s="294"/>
      <c r="O524" s="294"/>
      <c r="P524" s="294"/>
      <c r="Q524" s="294"/>
      <c r="R524" s="294"/>
      <c r="S524" s="294"/>
      <c r="T524" s="294"/>
      <c r="U524" s="294"/>
      <c r="V524" s="294"/>
      <c r="W524" s="294"/>
      <c r="X524" s="294"/>
      <c r="Y524" s="294"/>
      <c r="Z524" s="294"/>
      <c r="AA524" s="294"/>
      <c r="AB524" s="294"/>
      <c r="AC524" s="295"/>
      <c r="AD524" s="34"/>
      <c r="AE524" s="34"/>
      <c r="AF524" s="34"/>
    </row>
    <row r="525" spans="1:32" hidden="1" outlineLevel="2" x14ac:dyDescent="0.2">
      <c r="A525" s="285"/>
      <c r="B525" s="285"/>
      <c r="C525" s="291"/>
      <c r="D525" s="292"/>
      <c r="E525" s="292"/>
      <c r="F525" s="292"/>
      <c r="G525" s="292"/>
      <c r="H525" s="293"/>
      <c r="I525" s="294"/>
      <c r="J525" s="294"/>
      <c r="K525" s="294"/>
      <c r="L525" s="294"/>
      <c r="M525" s="294"/>
      <c r="N525" s="294"/>
      <c r="O525" s="294"/>
      <c r="P525" s="294"/>
      <c r="Q525" s="294"/>
      <c r="R525" s="294"/>
      <c r="S525" s="294"/>
      <c r="T525" s="294"/>
      <c r="U525" s="294"/>
      <c r="V525" s="294"/>
      <c r="W525" s="294"/>
      <c r="X525" s="294"/>
      <c r="Y525" s="294"/>
      <c r="Z525" s="294"/>
      <c r="AA525" s="294"/>
      <c r="AB525" s="294"/>
      <c r="AC525" s="295"/>
      <c r="AD525" s="34"/>
      <c r="AE525" s="34"/>
      <c r="AF525" s="34"/>
    </row>
    <row r="526" spans="1:32" hidden="1" outlineLevel="2" x14ac:dyDescent="0.2">
      <c r="A526" s="285"/>
      <c r="B526" s="285"/>
      <c r="C526" s="291"/>
      <c r="D526" s="292"/>
      <c r="E526" s="292"/>
      <c r="F526" s="292"/>
      <c r="G526" s="292"/>
      <c r="H526" s="293"/>
      <c r="I526" s="294"/>
      <c r="J526" s="294"/>
      <c r="K526" s="294"/>
      <c r="L526" s="294"/>
      <c r="M526" s="294"/>
      <c r="N526" s="294"/>
      <c r="O526" s="294"/>
      <c r="P526" s="294"/>
      <c r="Q526" s="294"/>
      <c r="R526" s="294"/>
      <c r="S526" s="294"/>
      <c r="T526" s="294"/>
      <c r="U526" s="294"/>
      <c r="V526" s="294"/>
      <c r="W526" s="294"/>
      <c r="X526" s="294"/>
      <c r="Y526" s="294"/>
      <c r="Z526" s="294"/>
      <c r="AA526" s="294"/>
      <c r="AB526" s="294"/>
      <c r="AC526" s="295"/>
      <c r="AD526" s="34"/>
      <c r="AE526" s="34"/>
      <c r="AF526" s="34"/>
    </row>
    <row r="527" spans="1:32" hidden="1" outlineLevel="2" x14ac:dyDescent="0.2">
      <c r="A527" s="285"/>
      <c r="B527" s="285"/>
      <c r="C527" s="291"/>
      <c r="D527" s="292"/>
      <c r="E527" s="292"/>
      <c r="F527" s="292"/>
      <c r="G527" s="292"/>
      <c r="H527" s="293"/>
      <c r="I527" s="294"/>
      <c r="J527" s="294"/>
      <c r="K527" s="294"/>
      <c r="L527" s="294"/>
      <c r="M527" s="294"/>
      <c r="N527" s="294"/>
      <c r="O527" s="294"/>
      <c r="P527" s="294"/>
      <c r="Q527" s="294"/>
      <c r="R527" s="294"/>
      <c r="S527" s="294"/>
      <c r="T527" s="294"/>
      <c r="U527" s="294"/>
      <c r="V527" s="294"/>
      <c r="W527" s="294"/>
      <c r="X527" s="294"/>
      <c r="Y527" s="294"/>
      <c r="Z527" s="294"/>
      <c r="AA527" s="294"/>
      <c r="AB527" s="294"/>
      <c r="AC527" s="295"/>
      <c r="AD527" s="34"/>
      <c r="AE527" s="34"/>
      <c r="AF527" s="34"/>
    </row>
    <row r="528" spans="1:32" hidden="1" outlineLevel="2" x14ac:dyDescent="0.2">
      <c r="A528" s="285"/>
      <c r="B528" s="285"/>
      <c r="C528" s="291"/>
      <c r="D528" s="292"/>
      <c r="E528" s="292"/>
      <c r="F528" s="292"/>
      <c r="G528" s="292"/>
      <c r="H528" s="293"/>
      <c r="I528" s="294"/>
      <c r="J528" s="294"/>
      <c r="K528" s="294"/>
      <c r="L528" s="294"/>
      <c r="M528" s="294"/>
      <c r="N528" s="294"/>
      <c r="O528" s="294"/>
      <c r="P528" s="294"/>
      <c r="Q528" s="294"/>
      <c r="R528" s="294"/>
      <c r="S528" s="294"/>
      <c r="T528" s="294"/>
      <c r="U528" s="294"/>
      <c r="V528" s="294"/>
      <c r="W528" s="294"/>
      <c r="X528" s="294"/>
      <c r="Y528" s="294"/>
      <c r="Z528" s="294"/>
      <c r="AA528" s="294"/>
      <c r="AB528" s="294"/>
      <c r="AC528" s="295"/>
      <c r="AD528" s="34"/>
      <c r="AE528" s="34"/>
      <c r="AF528" s="34"/>
    </row>
    <row r="529" spans="1:32" hidden="1" outlineLevel="2" x14ac:dyDescent="0.2">
      <c r="A529" s="285"/>
      <c r="B529" s="285"/>
      <c r="C529" s="291"/>
      <c r="D529" s="292"/>
      <c r="E529" s="292"/>
      <c r="F529" s="292"/>
      <c r="G529" s="292"/>
      <c r="H529" s="293"/>
      <c r="I529" s="294"/>
      <c r="J529" s="294"/>
      <c r="K529" s="294"/>
      <c r="L529" s="294"/>
      <c r="M529" s="294"/>
      <c r="N529" s="294"/>
      <c r="O529" s="294"/>
      <c r="P529" s="294"/>
      <c r="Q529" s="294"/>
      <c r="R529" s="294"/>
      <c r="S529" s="294"/>
      <c r="T529" s="294"/>
      <c r="U529" s="294"/>
      <c r="V529" s="294"/>
      <c r="W529" s="294"/>
      <c r="X529" s="294"/>
      <c r="Y529" s="294"/>
      <c r="Z529" s="294"/>
      <c r="AA529" s="294"/>
      <c r="AB529" s="294"/>
      <c r="AC529" s="295"/>
      <c r="AD529" s="34"/>
      <c r="AE529" s="34"/>
      <c r="AF529" s="34"/>
    </row>
    <row r="530" spans="1:32" hidden="1" outlineLevel="2" x14ac:dyDescent="0.2">
      <c r="A530" s="285"/>
      <c r="B530" s="285"/>
      <c r="C530" s="291"/>
      <c r="D530" s="292"/>
      <c r="E530" s="292"/>
      <c r="F530" s="292"/>
      <c r="G530" s="292"/>
      <c r="H530" s="293"/>
      <c r="I530" s="294"/>
      <c r="J530" s="294"/>
      <c r="K530" s="294"/>
      <c r="L530" s="294"/>
      <c r="M530" s="294"/>
      <c r="N530" s="294"/>
      <c r="O530" s="294"/>
      <c r="P530" s="294"/>
      <c r="Q530" s="294"/>
      <c r="R530" s="294"/>
      <c r="S530" s="294"/>
      <c r="T530" s="294"/>
      <c r="U530" s="294"/>
      <c r="V530" s="294"/>
      <c r="W530" s="294"/>
      <c r="X530" s="294"/>
      <c r="Y530" s="294"/>
      <c r="Z530" s="294"/>
      <c r="AA530" s="294"/>
      <c r="AB530" s="294"/>
      <c r="AC530" s="295"/>
      <c r="AD530" s="34"/>
      <c r="AE530" s="34"/>
      <c r="AF530" s="34"/>
    </row>
    <row r="531" spans="1:32" hidden="1" outlineLevel="2" x14ac:dyDescent="0.2">
      <c r="A531" s="285"/>
      <c r="B531" s="285"/>
      <c r="C531" s="291"/>
      <c r="D531" s="292"/>
      <c r="E531" s="292"/>
      <c r="F531" s="292"/>
      <c r="G531" s="292"/>
      <c r="H531" s="293"/>
      <c r="I531" s="294"/>
      <c r="J531" s="294"/>
      <c r="K531" s="294"/>
      <c r="L531" s="294"/>
      <c r="M531" s="294"/>
      <c r="N531" s="294"/>
      <c r="O531" s="294"/>
      <c r="P531" s="294"/>
      <c r="Q531" s="294"/>
      <c r="R531" s="294"/>
      <c r="S531" s="294"/>
      <c r="T531" s="294"/>
      <c r="U531" s="294"/>
      <c r="V531" s="294"/>
      <c r="W531" s="294"/>
      <c r="X531" s="294"/>
      <c r="Y531" s="294"/>
      <c r="Z531" s="294"/>
      <c r="AA531" s="294"/>
      <c r="AB531" s="294"/>
      <c r="AC531" s="295"/>
      <c r="AD531" s="34"/>
      <c r="AE531" s="34"/>
      <c r="AF531" s="34"/>
    </row>
    <row r="532" spans="1:32" hidden="1" outlineLevel="2" x14ac:dyDescent="0.2">
      <c r="A532" s="285"/>
      <c r="B532" s="285"/>
      <c r="C532" s="291"/>
      <c r="D532" s="292"/>
      <c r="E532" s="292"/>
      <c r="F532" s="292"/>
      <c r="G532" s="292"/>
      <c r="H532" s="293"/>
      <c r="I532" s="294"/>
      <c r="J532" s="294"/>
      <c r="K532" s="294"/>
      <c r="L532" s="294"/>
      <c r="M532" s="294"/>
      <c r="N532" s="294"/>
      <c r="O532" s="294"/>
      <c r="P532" s="294"/>
      <c r="Q532" s="294"/>
      <c r="R532" s="294"/>
      <c r="S532" s="294"/>
      <c r="T532" s="294"/>
      <c r="U532" s="294"/>
      <c r="V532" s="294"/>
      <c r="W532" s="294"/>
      <c r="X532" s="294"/>
      <c r="Y532" s="294"/>
      <c r="Z532" s="294"/>
      <c r="AA532" s="294"/>
      <c r="AB532" s="294"/>
      <c r="AC532" s="295"/>
      <c r="AD532" s="34"/>
      <c r="AE532" s="34"/>
      <c r="AF532" s="34"/>
    </row>
    <row r="533" spans="1:32" hidden="1" outlineLevel="2" x14ac:dyDescent="0.2">
      <c r="A533" s="285"/>
      <c r="B533" s="285"/>
      <c r="C533" s="291"/>
      <c r="D533" s="292"/>
      <c r="E533" s="292"/>
      <c r="F533" s="292"/>
      <c r="G533" s="292"/>
      <c r="H533" s="293"/>
      <c r="I533" s="294"/>
      <c r="J533" s="294"/>
      <c r="K533" s="294"/>
      <c r="L533" s="294"/>
      <c r="M533" s="294"/>
      <c r="N533" s="294"/>
      <c r="O533" s="294"/>
      <c r="P533" s="294"/>
      <c r="Q533" s="294"/>
      <c r="R533" s="294"/>
      <c r="S533" s="294"/>
      <c r="T533" s="294"/>
      <c r="U533" s="294"/>
      <c r="V533" s="294"/>
      <c r="W533" s="294"/>
      <c r="X533" s="294"/>
      <c r="Y533" s="294"/>
      <c r="Z533" s="294"/>
      <c r="AA533" s="294"/>
      <c r="AB533" s="294"/>
      <c r="AC533" s="295"/>
      <c r="AD533" s="34"/>
      <c r="AE533" s="34"/>
      <c r="AF533" s="34"/>
    </row>
    <row r="534" spans="1:32" hidden="1" outlineLevel="3" x14ac:dyDescent="0.2">
      <c r="A534" s="285"/>
      <c r="B534" s="285"/>
      <c r="C534" s="291"/>
      <c r="D534" s="292"/>
      <c r="E534" s="292"/>
      <c r="F534" s="292"/>
      <c r="G534" s="292"/>
      <c r="H534" s="293"/>
      <c r="I534" s="294"/>
      <c r="J534" s="294"/>
      <c r="K534" s="294"/>
      <c r="L534" s="294"/>
      <c r="M534" s="294"/>
      <c r="N534" s="294"/>
      <c r="O534" s="294"/>
      <c r="P534" s="294"/>
      <c r="Q534" s="294"/>
      <c r="R534" s="294"/>
      <c r="S534" s="294"/>
      <c r="T534" s="294"/>
      <c r="U534" s="294"/>
      <c r="V534" s="294"/>
      <c r="W534" s="294"/>
      <c r="X534" s="294"/>
      <c r="Y534" s="294"/>
      <c r="Z534" s="294"/>
      <c r="AA534" s="294"/>
      <c r="AB534" s="294"/>
      <c r="AC534" s="295"/>
      <c r="AD534" s="34"/>
      <c r="AE534" s="34"/>
      <c r="AF534" s="34"/>
    </row>
    <row r="535" spans="1:32" hidden="1" outlineLevel="3" x14ac:dyDescent="0.2">
      <c r="A535" s="285"/>
      <c r="B535" s="285"/>
      <c r="C535" s="291"/>
      <c r="D535" s="292"/>
      <c r="E535" s="292"/>
      <c r="F535" s="292"/>
      <c r="G535" s="292"/>
      <c r="H535" s="293"/>
      <c r="I535" s="294"/>
      <c r="J535" s="294"/>
      <c r="K535" s="294"/>
      <c r="L535" s="294"/>
      <c r="M535" s="294"/>
      <c r="N535" s="294"/>
      <c r="O535" s="294"/>
      <c r="P535" s="294"/>
      <c r="Q535" s="294"/>
      <c r="R535" s="294"/>
      <c r="S535" s="294"/>
      <c r="T535" s="294"/>
      <c r="U535" s="294"/>
      <c r="V535" s="294"/>
      <c r="W535" s="294"/>
      <c r="X535" s="294"/>
      <c r="Y535" s="294"/>
      <c r="Z535" s="294"/>
      <c r="AA535" s="294"/>
      <c r="AB535" s="294"/>
      <c r="AC535" s="295"/>
      <c r="AD535" s="34"/>
      <c r="AE535" s="34"/>
      <c r="AF535" s="34"/>
    </row>
    <row r="536" spans="1:32" hidden="1" outlineLevel="3" x14ac:dyDescent="0.2">
      <c r="A536" s="285"/>
      <c r="B536" s="285"/>
      <c r="C536" s="291"/>
      <c r="D536" s="292"/>
      <c r="E536" s="292"/>
      <c r="F536" s="292"/>
      <c r="G536" s="292"/>
      <c r="H536" s="293"/>
      <c r="I536" s="294"/>
      <c r="J536" s="294"/>
      <c r="K536" s="294"/>
      <c r="L536" s="294"/>
      <c r="M536" s="294"/>
      <c r="N536" s="294"/>
      <c r="O536" s="294"/>
      <c r="P536" s="294"/>
      <c r="Q536" s="294"/>
      <c r="R536" s="294"/>
      <c r="S536" s="294"/>
      <c r="T536" s="294"/>
      <c r="U536" s="294"/>
      <c r="V536" s="294"/>
      <c r="W536" s="294"/>
      <c r="X536" s="294"/>
      <c r="Y536" s="294"/>
      <c r="Z536" s="294"/>
      <c r="AA536" s="294"/>
      <c r="AB536" s="294"/>
      <c r="AC536" s="295"/>
      <c r="AD536" s="34"/>
      <c r="AE536" s="34"/>
      <c r="AF536" s="34"/>
    </row>
    <row r="537" spans="1:32" hidden="1" outlineLevel="3" x14ac:dyDescent="0.2">
      <c r="A537" s="285"/>
      <c r="B537" s="285"/>
      <c r="C537" s="291"/>
      <c r="D537" s="292"/>
      <c r="E537" s="292"/>
      <c r="F537" s="292"/>
      <c r="G537" s="292"/>
      <c r="H537" s="293"/>
      <c r="I537" s="294"/>
      <c r="J537" s="294"/>
      <c r="K537" s="294"/>
      <c r="L537" s="294"/>
      <c r="M537" s="294"/>
      <c r="N537" s="294"/>
      <c r="O537" s="294"/>
      <c r="P537" s="294"/>
      <c r="Q537" s="294"/>
      <c r="R537" s="294"/>
      <c r="S537" s="294"/>
      <c r="T537" s="294"/>
      <c r="U537" s="294"/>
      <c r="V537" s="294"/>
      <c r="W537" s="294"/>
      <c r="X537" s="294"/>
      <c r="Y537" s="294"/>
      <c r="Z537" s="294"/>
      <c r="AA537" s="294"/>
      <c r="AB537" s="294"/>
      <c r="AC537" s="295"/>
      <c r="AD537" s="34"/>
      <c r="AE537" s="34"/>
      <c r="AF537" s="34"/>
    </row>
    <row r="538" spans="1:32" hidden="1" outlineLevel="3" x14ac:dyDescent="0.2">
      <c r="A538" s="285"/>
      <c r="B538" s="285"/>
      <c r="C538" s="291"/>
      <c r="D538" s="292"/>
      <c r="E538" s="292"/>
      <c r="F538" s="292"/>
      <c r="G538" s="292"/>
      <c r="H538" s="293"/>
      <c r="I538" s="294"/>
      <c r="J538" s="294"/>
      <c r="K538" s="294"/>
      <c r="L538" s="294"/>
      <c r="M538" s="294"/>
      <c r="N538" s="294"/>
      <c r="O538" s="294"/>
      <c r="P538" s="294"/>
      <c r="Q538" s="294"/>
      <c r="R538" s="294"/>
      <c r="S538" s="294"/>
      <c r="T538" s="294"/>
      <c r="U538" s="294"/>
      <c r="V538" s="294"/>
      <c r="W538" s="294"/>
      <c r="X538" s="294"/>
      <c r="Y538" s="294"/>
      <c r="Z538" s="294"/>
      <c r="AA538" s="294"/>
      <c r="AB538" s="294"/>
      <c r="AC538" s="295"/>
      <c r="AD538" s="34"/>
      <c r="AE538" s="34"/>
      <c r="AF538" s="34"/>
    </row>
    <row r="539" spans="1:32" hidden="1" outlineLevel="3" x14ac:dyDescent="0.2">
      <c r="A539" s="285"/>
      <c r="B539" s="285"/>
      <c r="C539" s="291"/>
      <c r="D539" s="292"/>
      <c r="E539" s="292"/>
      <c r="F539" s="292"/>
      <c r="G539" s="292"/>
      <c r="H539" s="293"/>
      <c r="I539" s="294"/>
      <c r="J539" s="294"/>
      <c r="K539" s="294"/>
      <c r="L539" s="294"/>
      <c r="M539" s="294"/>
      <c r="N539" s="294"/>
      <c r="O539" s="294"/>
      <c r="P539" s="294"/>
      <c r="Q539" s="294"/>
      <c r="R539" s="294"/>
      <c r="S539" s="294"/>
      <c r="T539" s="294"/>
      <c r="U539" s="294"/>
      <c r="V539" s="294"/>
      <c r="W539" s="294"/>
      <c r="X539" s="294"/>
      <c r="Y539" s="294"/>
      <c r="Z539" s="294"/>
      <c r="AA539" s="294"/>
      <c r="AB539" s="294"/>
      <c r="AC539" s="295"/>
      <c r="AD539" s="34"/>
      <c r="AE539" s="34"/>
      <c r="AF539" s="34"/>
    </row>
    <row r="540" spans="1:32" hidden="1" outlineLevel="3" x14ac:dyDescent="0.2">
      <c r="A540" s="285"/>
      <c r="B540" s="285"/>
      <c r="C540" s="291"/>
      <c r="D540" s="292"/>
      <c r="E540" s="292"/>
      <c r="F540" s="292"/>
      <c r="G540" s="292"/>
      <c r="H540" s="293"/>
      <c r="I540" s="294"/>
      <c r="J540" s="294"/>
      <c r="K540" s="294"/>
      <c r="L540" s="294"/>
      <c r="M540" s="294"/>
      <c r="N540" s="294"/>
      <c r="O540" s="294"/>
      <c r="P540" s="294"/>
      <c r="Q540" s="294"/>
      <c r="R540" s="294"/>
      <c r="S540" s="294"/>
      <c r="T540" s="294"/>
      <c r="U540" s="294"/>
      <c r="V540" s="294"/>
      <c r="W540" s="294"/>
      <c r="X540" s="294"/>
      <c r="Y540" s="294"/>
      <c r="Z540" s="294"/>
      <c r="AA540" s="294"/>
      <c r="AB540" s="294"/>
      <c r="AC540" s="295"/>
      <c r="AD540" s="34"/>
      <c r="AE540" s="34"/>
      <c r="AF540" s="34"/>
    </row>
    <row r="541" spans="1:32" hidden="1" outlineLevel="3" x14ac:dyDescent="0.2">
      <c r="A541" s="285"/>
      <c r="B541" s="285"/>
      <c r="C541" s="291"/>
      <c r="D541" s="292"/>
      <c r="E541" s="292"/>
      <c r="F541" s="292"/>
      <c r="G541" s="292"/>
      <c r="H541" s="293"/>
      <c r="I541" s="294"/>
      <c r="J541" s="294"/>
      <c r="K541" s="294"/>
      <c r="L541" s="294"/>
      <c r="M541" s="294"/>
      <c r="N541" s="294"/>
      <c r="O541" s="294"/>
      <c r="P541" s="294"/>
      <c r="Q541" s="294"/>
      <c r="R541" s="294"/>
      <c r="S541" s="294"/>
      <c r="T541" s="294"/>
      <c r="U541" s="294"/>
      <c r="V541" s="294"/>
      <c r="W541" s="294"/>
      <c r="X541" s="294"/>
      <c r="Y541" s="294"/>
      <c r="Z541" s="294"/>
      <c r="AA541" s="294"/>
      <c r="AB541" s="294"/>
      <c r="AC541" s="295"/>
      <c r="AD541" s="34"/>
      <c r="AE541" s="34"/>
      <c r="AF541" s="34"/>
    </row>
    <row r="542" spans="1:32" hidden="1" outlineLevel="3" x14ac:dyDescent="0.2">
      <c r="A542" s="285"/>
      <c r="B542" s="285"/>
      <c r="C542" s="291"/>
      <c r="D542" s="292"/>
      <c r="E542" s="292"/>
      <c r="F542" s="292"/>
      <c r="G542" s="292"/>
      <c r="H542" s="293"/>
      <c r="I542" s="294"/>
      <c r="J542" s="294"/>
      <c r="K542" s="294"/>
      <c r="L542" s="294"/>
      <c r="M542" s="294"/>
      <c r="N542" s="294"/>
      <c r="O542" s="294"/>
      <c r="P542" s="294"/>
      <c r="Q542" s="294"/>
      <c r="R542" s="294"/>
      <c r="S542" s="294"/>
      <c r="T542" s="294"/>
      <c r="U542" s="294"/>
      <c r="V542" s="294"/>
      <c r="W542" s="294"/>
      <c r="X542" s="294"/>
      <c r="Y542" s="294"/>
      <c r="Z542" s="294"/>
      <c r="AA542" s="294"/>
      <c r="AB542" s="294"/>
      <c r="AC542" s="295"/>
      <c r="AD542" s="34"/>
      <c r="AE542" s="34"/>
      <c r="AF542" s="34"/>
    </row>
    <row r="543" spans="1:32" hidden="1" outlineLevel="3" x14ac:dyDescent="0.2">
      <c r="A543" s="285"/>
      <c r="B543" s="285"/>
      <c r="C543" s="291"/>
      <c r="D543" s="292"/>
      <c r="E543" s="292"/>
      <c r="F543" s="292"/>
      <c r="G543" s="292"/>
      <c r="H543" s="293"/>
      <c r="I543" s="294"/>
      <c r="J543" s="294"/>
      <c r="K543" s="294"/>
      <c r="L543" s="294"/>
      <c r="M543" s="294"/>
      <c r="N543" s="294"/>
      <c r="O543" s="294"/>
      <c r="P543" s="294"/>
      <c r="Q543" s="294"/>
      <c r="R543" s="294"/>
      <c r="S543" s="294"/>
      <c r="T543" s="294"/>
      <c r="U543" s="294"/>
      <c r="V543" s="294"/>
      <c r="W543" s="294"/>
      <c r="X543" s="294"/>
      <c r="Y543" s="294"/>
      <c r="Z543" s="294"/>
      <c r="AA543" s="294"/>
      <c r="AB543" s="294"/>
      <c r="AC543" s="295"/>
      <c r="AD543" s="34"/>
      <c r="AE543" s="34"/>
      <c r="AF543" s="34"/>
    </row>
    <row r="544" spans="1:32" hidden="1" outlineLevel="3" x14ac:dyDescent="0.2">
      <c r="A544" s="285"/>
      <c r="B544" s="285"/>
      <c r="C544" s="291"/>
      <c r="D544" s="292"/>
      <c r="E544" s="292"/>
      <c r="F544" s="292"/>
      <c r="G544" s="292"/>
      <c r="H544" s="293"/>
      <c r="I544" s="294"/>
      <c r="J544" s="294"/>
      <c r="K544" s="294"/>
      <c r="L544" s="294"/>
      <c r="M544" s="294"/>
      <c r="N544" s="294"/>
      <c r="O544" s="294"/>
      <c r="P544" s="294"/>
      <c r="Q544" s="294"/>
      <c r="R544" s="294"/>
      <c r="S544" s="294"/>
      <c r="T544" s="294"/>
      <c r="U544" s="294"/>
      <c r="V544" s="294"/>
      <c r="W544" s="294"/>
      <c r="X544" s="294"/>
      <c r="Y544" s="294"/>
      <c r="Z544" s="294"/>
      <c r="AA544" s="294"/>
      <c r="AB544" s="294"/>
      <c r="AC544" s="295"/>
      <c r="AD544" s="34"/>
      <c r="AE544" s="34"/>
      <c r="AF544" s="34"/>
    </row>
    <row r="545" spans="1:32" hidden="1" outlineLevel="3" x14ac:dyDescent="0.2">
      <c r="A545" s="285"/>
      <c r="B545" s="285"/>
      <c r="C545" s="291"/>
      <c r="D545" s="292"/>
      <c r="E545" s="292"/>
      <c r="F545" s="292"/>
      <c r="G545" s="292"/>
      <c r="H545" s="293"/>
      <c r="I545" s="294"/>
      <c r="J545" s="294"/>
      <c r="K545" s="294"/>
      <c r="L545" s="294"/>
      <c r="M545" s="294"/>
      <c r="N545" s="294"/>
      <c r="O545" s="294"/>
      <c r="P545" s="294"/>
      <c r="Q545" s="294"/>
      <c r="R545" s="294"/>
      <c r="S545" s="294"/>
      <c r="T545" s="294"/>
      <c r="U545" s="294"/>
      <c r="V545" s="294"/>
      <c r="W545" s="294"/>
      <c r="X545" s="294"/>
      <c r="Y545" s="294"/>
      <c r="Z545" s="294"/>
      <c r="AA545" s="294"/>
      <c r="AB545" s="294"/>
      <c r="AC545" s="295"/>
      <c r="AD545" s="34"/>
      <c r="AE545" s="34"/>
      <c r="AF545" s="34"/>
    </row>
    <row r="546" spans="1:32" hidden="1" outlineLevel="3" x14ac:dyDescent="0.2">
      <c r="A546" s="285"/>
      <c r="B546" s="285"/>
      <c r="C546" s="291"/>
      <c r="D546" s="292"/>
      <c r="E546" s="292"/>
      <c r="F546" s="292"/>
      <c r="G546" s="292"/>
      <c r="H546" s="293"/>
      <c r="I546" s="294"/>
      <c r="J546" s="294"/>
      <c r="K546" s="294"/>
      <c r="L546" s="294"/>
      <c r="M546" s="294"/>
      <c r="N546" s="294"/>
      <c r="O546" s="294"/>
      <c r="P546" s="294"/>
      <c r="Q546" s="294"/>
      <c r="R546" s="294"/>
      <c r="S546" s="294"/>
      <c r="T546" s="294"/>
      <c r="U546" s="294"/>
      <c r="V546" s="294"/>
      <c r="W546" s="294"/>
      <c r="X546" s="294"/>
      <c r="Y546" s="294"/>
      <c r="Z546" s="294"/>
      <c r="AA546" s="294"/>
      <c r="AB546" s="294"/>
      <c r="AC546" s="295"/>
      <c r="AD546" s="34"/>
      <c r="AE546" s="34"/>
      <c r="AF546" s="34"/>
    </row>
    <row r="547" spans="1:32" hidden="1" outlineLevel="3" x14ac:dyDescent="0.2">
      <c r="A547" s="285"/>
      <c r="B547" s="285"/>
      <c r="C547" s="291"/>
      <c r="D547" s="292"/>
      <c r="E547" s="292"/>
      <c r="F547" s="292"/>
      <c r="G547" s="292"/>
      <c r="H547" s="293"/>
      <c r="I547" s="294"/>
      <c r="J547" s="294"/>
      <c r="K547" s="294"/>
      <c r="L547" s="294"/>
      <c r="M547" s="294"/>
      <c r="N547" s="294"/>
      <c r="O547" s="294"/>
      <c r="P547" s="294"/>
      <c r="Q547" s="294"/>
      <c r="R547" s="294"/>
      <c r="S547" s="294"/>
      <c r="T547" s="294"/>
      <c r="U547" s="294"/>
      <c r="V547" s="294"/>
      <c r="W547" s="294"/>
      <c r="X547" s="294"/>
      <c r="Y547" s="294"/>
      <c r="Z547" s="294"/>
      <c r="AA547" s="294"/>
      <c r="AB547" s="294"/>
      <c r="AC547" s="295"/>
      <c r="AD547" s="34"/>
      <c r="AE547" s="34"/>
      <c r="AF547" s="34"/>
    </row>
    <row r="548" spans="1:32" hidden="1" outlineLevel="3" x14ac:dyDescent="0.2">
      <c r="A548" s="285"/>
      <c r="B548" s="285"/>
      <c r="C548" s="291"/>
      <c r="D548" s="292"/>
      <c r="E548" s="292"/>
      <c r="F548" s="292"/>
      <c r="G548" s="292"/>
      <c r="H548" s="293"/>
      <c r="I548" s="294"/>
      <c r="J548" s="294"/>
      <c r="K548" s="294"/>
      <c r="L548" s="294"/>
      <c r="M548" s="294"/>
      <c r="N548" s="294"/>
      <c r="O548" s="294"/>
      <c r="P548" s="294"/>
      <c r="Q548" s="294"/>
      <c r="R548" s="294"/>
      <c r="S548" s="294"/>
      <c r="T548" s="294"/>
      <c r="U548" s="294"/>
      <c r="V548" s="294"/>
      <c r="W548" s="294"/>
      <c r="X548" s="294"/>
      <c r="Y548" s="294"/>
      <c r="Z548" s="294"/>
      <c r="AA548" s="294"/>
      <c r="AB548" s="294"/>
      <c r="AC548" s="295"/>
      <c r="AD548" s="34"/>
      <c r="AE548" s="34"/>
      <c r="AF548" s="34"/>
    </row>
    <row r="549" spans="1:32" hidden="1" outlineLevel="3" x14ac:dyDescent="0.2">
      <c r="A549" s="285"/>
      <c r="B549" s="285"/>
      <c r="C549" s="291"/>
      <c r="D549" s="292"/>
      <c r="E549" s="292"/>
      <c r="F549" s="292"/>
      <c r="G549" s="292"/>
      <c r="H549" s="293"/>
      <c r="I549" s="294"/>
      <c r="J549" s="294"/>
      <c r="K549" s="294"/>
      <c r="L549" s="294"/>
      <c r="M549" s="294"/>
      <c r="N549" s="294"/>
      <c r="O549" s="294"/>
      <c r="P549" s="294"/>
      <c r="Q549" s="294"/>
      <c r="R549" s="294"/>
      <c r="S549" s="294"/>
      <c r="T549" s="294"/>
      <c r="U549" s="294"/>
      <c r="V549" s="294"/>
      <c r="W549" s="294"/>
      <c r="X549" s="294"/>
      <c r="Y549" s="294"/>
      <c r="Z549" s="294"/>
      <c r="AA549" s="294"/>
      <c r="AB549" s="294"/>
      <c r="AC549" s="295"/>
      <c r="AD549" s="34"/>
      <c r="AE549" s="34"/>
      <c r="AF549" s="34"/>
    </row>
    <row r="550" spans="1:32" hidden="1" outlineLevel="3" x14ac:dyDescent="0.2">
      <c r="A550" s="285"/>
      <c r="B550" s="285"/>
      <c r="C550" s="291"/>
      <c r="D550" s="292"/>
      <c r="E550" s="292"/>
      <c r="F550" s="292"/>
      <c r="G550" s="292"/>
      <c r="H550" s="293"/>
      <c r="I550" s="294"/>
      <c r="J550" s="294"/>
      <c r="K550" s="294"/>
      <c r="L550" s="294"/>
      <c r="M550" s="294"/>
      <c r="N550" s="294"/>
      <c r="O550" s="294"/>
      <c r="P550" s="294"/>
      <c r="Q550" s="294"/>
      <c r="R550" s="294"/>
      <c r="S550" s="294"/>
      <c r="T550" s="294"/>
      <c r="U550" s="294"/>
      <c r="V550" s="294"/>
      <c r="W550" s="294"/>
      <c r="X550" s="294"/>
      <c r="Y550" s="294"/>
      <c r="Z550" s="294"/>
      <c r="AA550" s="294"/>
      <c r="AB550" s="294"/>
      <c r="AC550" s="295"/>
      <c r="AD550" s="34"/>
      <c r="AE550" s="34"/>
      <c r="AF550" s="34"/>
    </row>
    <row r="551" spans="1:32" hidden="1" outlineLevel="3" x14ac:dyDescent="0.2">
      <c r="A551" s="285"/>
      <c r="B551" s="285"/>
      <c r="C551" s="291"/>
      <c r="D551" s="292"/>
      <c r="E551" s="292"/>
      <c r="F551" s="292"/>
      <c r="G551" s="292"/>
      <c r="H551" s="293"/>
      <c r="I551" s="294"/>
      <c r="J551" s="294"/>
      <c r="K551" s="294"/>
      <c r="L551" s="294"/>
      <c r="M551" s="294"/>
      <c r="N551" s="294"/>
      <c r="O551" s="294"/>
      <c r="P551" s="294"/>
      <c r="Q551" s="294"/>
      <c r="R551" s="294"/>
      <c r="S551" s="294"/>
      <c r="T551" s="294"/>
      <c r="U551" s="294"/>
      <c r="V551" s="294"/>
      <c r="W551" s="294"/>
      <c r="X551" s="294"/>
      <c r="Y551" s="294"/>
      <c r="Z551" s="294"/>
      <c r="AA551" s="294"/>
      <c r="AB551" s="294"/>
      <c r="AC551" s="295"/>
      <c r="AD551" s="34"/>
      <c r="AE551" s="34"/>
      <c r="AF551" s="34"/>
    </row>
    <row r="552" spans="1:32" hidden="1" outlineLevel="3" x14ac:dyDescent="0.2">
      <c r="A552" s="285"/>
      <c r="B552" s="285"/>
      <c r="C552" s="291"/>
      <c r="D552" s="292"/>
      <c r="E552" s="292"/>
      <c r="F552" s="292"/>
      <c r="G552" s="292"/>
      <c r="H552" s="293"/>
      <c r="I552" s="294"/>
      <c r="J552" s="294"/>
      <c r="K552" s="294"/>
      <c r="L552" s="294"/>
      <c r="M552" s="294"/>
      <c r="N552" s="294"/>
      <c r="O552" s="294"/>
      <c r="P552" s="294"/>
      <c r="Q552" s="294"/>
      <c r="R552" s="294"/>
      <c r="S552" s="294"/>
      <c r="T552" s="294"/>
      <c r="U552" s="294"/>
      <c r="V552" s="294"/>
      <c r="W552" s="294"/>
      <c r="X552" s="294"/>
      <c r="Y552" s="294"/>
      <c r="Z552" s="294"/>
      <c r="AA552" s="294"/>
      <c r="AB552" s="294"/>
      <c r="AC552" s="295"/>
      <c r="AD552" s="34"/>
      <c r="AE552" s="34"/>
      <c r="AF552" s="34"/>
    </row>
    <row r="553" spans="1:32" hidden="1" outlineLevel="3" x14ac:dyDescent="0.2">
      <c r="A553" s="285"/>
      <c r="B553" s="285"/>
      <c r="C553" s="291"/>
      <c r="D553" s="292"/>
      <c r="E553" s="292"/>
      <c r="F553" s="292"/>
      <c r="G553" s="292"/>
      <c r="H553" s="293"/>
      <c r="I553" s="294"/>
      <c r="J553" s="294"/>
      <c r="K553" s="294"/>
      <c r="L553" s="294"/>
      <c r="M553" s="294"/>
      <c r="N553" s="294"/>
      <c r="O553" s="294"/>
      <c r="P553" s="294"/>
      <c r="Q553" s="294"/>
      <c r="R553" s="294"/>
      <c r="S553" s="294"/>
      <c r="T553" s="294"/>
      <c r="U553" s="294"/>
      <c r="V553" s="294"/>
      <c r="W553" s="294"/>
      <c r="X553" s="294"/>
      <c r="Y553" s="294"/>
      <c r="Z553" s="294"/>
      <c r="AA553" s="294"/>
      <c r="AB553" s="294"/>
      <c r="AC553" s="295"/>
      <c r="AD553" s="34"/>
      <c r="AE553" s="34"/>
      <c r="AF553" s="34"/>
    </row>
    <row r="554" spans="1:32" hidden="1" outlineLevel="3" x14ac:dyDescent="0.2">
      <c r="A554" s="285"/>
      <c r="B554" s="285"/>
      <c r="C554" s="291"/>
      <c r="D554" s="292"/>
      <c r="E554" s="292"/>
      <c r="F554" s="292"/>
      <c r="G554" s="292"/>
      <c r="H554" s="293"/>
      <c r="I554" s="294"/>
      <c r="J554" s="294"/>
      <c r="K554" s="294"/>
      <c r="L554" s="294"/>
      <c r="M554" s="294"/>
      <c r="N554" s="294"/>
      <c r="O554" s="294"/>
      <c r="P554" s="294"/>
      <c r="Q554" s="294"/>
      <c r="R554" s="294"/>
      <c r="S554" s="294"/>
      <c r="T554" s="294"/>
      <c r="U554" s="294"/>
      <c r="V554" s="294"/>
      <c r="W554" s="294"/>
      <c r="X554" s="294"/>
      <c r="Y554" s="294"/>
      <c r="Z554" s="294"/>
      <c r="AA554" s="294"/>
      <c r="AB554" s="294"/>
      <c r="AC554" s="295"/>
      <c r="AD554" s="34"/>
      <c r="AE554" s="34"/>
      <c r="AF554" s="34"/>
    </row>
    <row r="555" spans="1:32" hidden="1" outlineLevel="3" x14ac:dyDescent="0.2">
      <c r="A555" s="285"/>
      <c r="B555" s="285"/>
      <c r="C555" s="291"/>
      <c r="D555" s="292"/>
      <c r="E555" s="292"/>
      <c r="F555" s="292"/>
      <c r="G555" s="292"/>
      <c r="H555" s="293"/>
      <c r="I555" s="294"/>
      <c r="J555" s="294"/>
      <c r="K555" s="294"/>
      <c r="L555" s="294"/>
      <c r="M555" s="294"/>
      <c r="N555" s="294"/>
      <c r="O555" s="294"/>
      <c r="P555" s="294"/>
      <c r="Q555" s="294"/>
      <c r="R555" s="294"/>
      <c r="S555" s="294"/>
      <c r="T555" s="294"/>
      <c r="U555" s="294"/>
      <c r="V555" s="294"/>
      <c r="W555" s="294"/>
      <c r="X555" s="294"/>
      <c r="Y555" s="294"/>
      <c r="Z555" s="294"/>
      <c r="AA555" s="294"/>
      <c r="AB555" s="294"/>
      <c r="AC555" s="295"/>
      <c r="AD555" s="34"/>
      <c r="AE555" s="34"/>
      <c r="AF555" s="34"/>
    </row>
    <row r="556" spans="1:32" hidden="1" outlineLevel="3" x14ac:dyDescent="0.2">
      <c r="A556" s="285"/>
      <c r="B556" s="285"/>
      <c r="C556" s="291"/>
      <c r="D556" s="292"/>
      <c r="E556" s="292"/>
      <c r="F556" s="292"/>
      <c r="G556" s="292"/>
      <c r="H556" s="293"/>
      <c r="I556" s="294"/>
      <c r="J556" s="294"/>
      <c r="K556" s="294"/>
      <c r="L556" s="294"/>
      <c r="M556" s="294"/>
      <c r="N556" s="294"/>
      <c r="O556" s="294"/>
      <c r="P556" s="294"/>
      <c r="Q556" s="294"/>
      <c r="R556" s="294"/>
      <c r="S556" s="294"/>
      <c r="T556" s="294"/>
      <c r="U556" s="294"/>
      <c r="V556" s="294"/>
      <c r="W556" s="294"/>
      <c r="X556" s="294"/>
      <c r="Y556" s="294"/>
      <c r="Z556" s="294"/>
      <c r="AA556" s="294"/>
      <c r="AB556" s="294"/>
      <c r="AC556" s="295"/>
      <c r="AD556" s="34"/>
      <c r="AE556" s="34"/>
      <c r="AF556" s="34"/>
    </row>
    <row r="557" spans="1:32" hidden="1" outlineLevel="3" x14ac:dyDescent="0.2">
      <c r="A557" s="285"/>
      <c r="B557" s="285"/>
      <c r="C557" s="291"/>
      <c r="D557" s="292"/>
      <c r="E557" s="292"/>
      <c r="F557" s="292"/>
      <c r="G557" s="292"/>
      <c r="H557" s="293"/>
      <c r="I557" s="294"/>
      <c r="J557" s="294"/>
      <c r="K557" s="294"/>
      <c r="L557" s="294"/>
      <c r="M557" s="294"/>
      <c r="N557" s="294"/>
      <c r="O557" s="294"/>
      <c r="P557" s="294"/>
      <c r="Q557" s="294"/>
      <c r="R557" s="294"/>
      <c r="S557" s="294"/>
      <c r="T557" s="294"/>
      <c r="U557" s="294"/>
      <c r="V557" s="294"/>
      <c r="W557" s="294"/>
      <c r="X557" s="294"/>
      <c r="Y557" s="294"/>
      <c r="Z557" s="294"/>
      <c r="AA557" s="294"/>
      <c r="AB557" s="294"/>
      <c r="AC557" s="295"/>
      <c r="AD557" s="34"/>
      <c r="AE557" s="34"/>
      <c r="AF557" s="34"/>
    </row>
    <row r="558" spans="1:32" hidden="1" outlineLevel="3" x14ac:dyDescent="0.2">
      <c r="A558" s="285"/>
      <c r="B558" s="285"/>
      <c r="C558" s="291"/>
      <c r="D558" s="292"/>
      <c r="E558" s="292"/>
      <c r="F558" s="292"/>
      <c r="G558" s="292"/>
      <c r="H558" s="293"/>
      <c r="I558" s="294"/>
      <c r="J558" s="294"/>
      <c r="K558" s="294"/>
      <c r="L558" s="294"/>
      <c r="M558" s="294"/>
      <c r="N558" s="294"/>
      <c r="O558" s="294"/>
      <c r="P558" s="294"/>
      <c r="Q558" s="294"/>
      <c r="R558" s="294"/>
      <c r="S558" s="294"/>
      <c r="T558" s="294"/>
      <c r="U558" s="294"/>
      <c r="V558" s="294"/>
      <c r="W558" s="294"/>
      <c r="X558" s="294"/>
      <c r="Y558" s="294"/>
      <c r="Z558" s="294"/>
      <c r="AA558" s="294"/>
      <c r="AB558" s="294"/>
      <c r="AC558" s="295"/>
      <c r="AD558" s="34"/>
      <c r="AE558" s="34"/>
      <c r="AF558" s="34"/>
    </row>
    <row r="559" spans="1:32" hidden="1" outlineLevel="3" x14ac:dyDescent="0.2">
      <c r="A559" s="285"/>
      <c r="B559" s="285"/>
      <c r="C559" s="291"/>
      <c r="D559" s="292"/>
      <c r="E559" s="292"/>
      <c r="F559" s="292"/>
      <c r="G559" s="292"/>
      <c r="H559" s="293"/>
      <c r="I559" s="294"/>
      <c r="J559" s="294"/>
      <c r="K559" s="294"/>
      <c r="L559" s="294"/>
      <c r="M559" s="294"/>
      <c r="N559" s="294"/>
      <c r="O559" s="294"/>
      <c r="P559" s="294"/>
      <c r="Q559" s="294"/>
      <c r="R559" s="294"/>
      <c r="S559" s="294"/>
      <c r="T559" s="294"/>
      <c r="U559" s="294"/>
      <c r="V559" s="294"/>
      <c r="W559" s="294"/>
      <c r="X559" s="294"/>
      <c r="Y559" s="294"/>
      <c r="Z559" s="294"/>
      <c r="AA559" s="294"/>
      <c r="AB559" s="294"/>
      <c r="AC559" s="295"/>
      <c r="AD559" s="34"/>
      <c r="AE559" s="34"/>
      <c r="AF559" s="34"/>
    </row>
    <row r="560" spans="1:32" hidden="1" outlineLevel="3" x14ac:dyDescent="0.2">
      <c r="A560" s="285"/>
      <c r="B560" s="285"/>
      <c r="C560" s="291"/>
      <c r="D560" s="292"/>
      <c r="E560" s="292"/>
      <c r="F560" s="292"/>
      <c r="G560" s="292"/>
      <c r="H560" s="293"/>
      <c r="I560" s="294"/>
      <c r="J560" s="294"/>
      <c r="K560" s="294"/>
      <c r="L560" s="294"/>
      <c r="M560" s="294"/>
      <c r="N560" s="294"/>
      <c r="O560" s="294"/>
      <c r="P560" s="294"/>
      <c r="Q560" s="294"/>
      <c r="R560" s="294"/>
      <c r="S560" s="294"/>
      <c r="T560" s="294"/>
      <c r="U560" s="294"/>
      <c r="V560" s="294"/>
      <c r="W560" s="294"/>
      <c r="X560" s="294"/>
      <c r="Y560" s="294"/>
      <c r="Z560" s="294"/>
      <c r="AA560" s="294"/>
      <c r="AB560" s="294"/>
      <c r="AC560" s="295"/>
      <c r="AD560" s="34"/>
      <c r="AE560" s="34"/>
      <c r="AF560" s="34"/>
    </row>
    <row r="561" spans="1:32" hidden="1" outlineLevel="3" x14ac:dyDescent="0.2">
      <c r="A561" s="285"/>
      <c r="B561" s="285"/>
      <c r="C561" s="291"/>
      <c r="D561" s="292"/>
      <c r="E561" s="292"/>
      <c r="F561" s="292"/>
      <c r="G561" s="292"/>
      <c r="H561" s="293"/>
      <c r="I561" s="294"/>
      <c r="J561" s="294"/>
      <c r="K561" s="294"/>
      <c r="L561" s="294"/>
      <c r="M561" s="294"/>
      <c r="N561" s="294"/>
      <c r="O561" s="294"/>
      <c r="P561" s="294"/>
      <c r="Q561" s="294"/>
      <c r="R561" s="294"/>
      <c r="S561" s="294"/>
      <c r="T561" s="294"/>
      <c r="U561" s="294"/>
      <c r="V561" s="294"/>
      <c r="W561" s="294"/>
      <c r="X561" s="294"/>
      <c r="Y561" s="294"/>
      <c r="Z561" s="294"/>
      <c r="AA561" s="294"/>
      <c r="AB561" s="294"/>
      <c r="AC561" s="295"/>
      <c r="AD561" s="34"/>
      <c r="AE561" s="34"/>
      <c r="AF561" s="34"/>
    </row>
    <row r="562" spans="1:32" hidden="1" outlineLevel="3" x14ac:dyDescent="0.2">
      <c r="A562" s="285"/>
      <c r="B562" s="285"/>
      <c r="C562" s="291"/>
      <c r="D562" s="292"/>
      <c r="E562" s="292"/>
      <c r="F562" s="292"/>
      <c r="G562" s="292"/>
      <c r="H562" s="293"/>
      <c r="I562" s="294"/>
      <c r="J562" s="294"/>
      <c r="K562" s="294"/>
      <c r="L562" s="294"/>
      <c r="M562" s="294"/>
      <c r="N562" s="294"/>
      <c r="O562" s="294"/>
      <c r="P562" s="294"/>
      <c r="Q562" s="294"/>
      <c r="R562" s="294"/>
      <c r="S562" s="294"/>
      <c r="T562" s="294"/>
      <c r="U562" s="294"/>
      <c r="V562" s="294"/>
      <c r="W562" s="294"/>
      <c r="X562" s="294"/>
      <c r="Y562" s="294"/>
      <c r="Z562" s="294"/>
      <c r="AA562" s="294"/>
      <c r="AB562" s="294"/>
      <c r="AC562" s="295"/>
      <c r="AD562" s="34"/>
      <c r="AE562" s="34"/>
      <c r="AF562" s="34"/>
    </row>
    <row r="563" spans="1:32" hidden="1" outlineLevel="3" x14ac:dyDescent="0.2">
      <c r="A563" s="285"/>
      <c r="B563" s="285"/>
      <c r="C563" s="291"/>
      <c r="D563" s="292"/>
      <c r="E563" s="292"/>
      <c r="F563" s="292"/>
      <c r="G563" s="292"/>
      <c r="H563" s="293"/>
      <c r="I563" s="294"/>
      <c r="J563" s="294"/>
      <c r="K563" s="294"/>
      <c r="L563" s="294"/>
      <c r="M563" s="294"/>
      <c r="N563" s="294"/>
      <c r="O563" s="294"/>
      <c r="P563" s="294"/>
      <c r="Q563" s="294"/>
      <c r="R563" s="294"/>
      <c r="S563" s="294"/>
      <c r="T563" s="294"/>
      <c r="U563" s="294"/>
      <c r="V563" s="294"/>
      <c r="W563" s="294"/>
      <c r="X563" s="294"/>
      <c r="Y563" s="294"/>
      <c r="Z563" s="294"/>
      <c r="AA563" s="294"/>
      <c r="AB563" s="294"/>
      <c r="AC563" s="295"/>
      <c r="AD563" s="34"/>
      <c r="AE563" s="34"/>
      <c r="AF563" s="34"/>
    </row>
    <row r="564" spans="1:32" hidden="1" outlineLevel="3" x14ac:dyDescent="0.2">
      <c r="A564" s="285"/>
      <c r="B564" s="285"/>
      <c r="C564" s="291"/>
      <c r="D564" s="292"/>
      <c r="E564" s="292"/>
      <c r="F564" s="292"/>
      <c r="G564" s="292"/>
      <c r="H564" s="293"/>
      <c r="I564" s="294"/>
      <c r="J564" s="294"/>
      <c r="K564" s="294"/>
      <c r="L564" s="294"/>
      <c r="M564" s="294"/>
      <c r="N564" s="294"/>
      <c r="O564" s="294"/>
      <c r="P564" s="294"/>
      <c r="Q564" s="294"/>
      <c r="R564" s="294"/>
      <c r="S564" s="294"/>
      <c r="T564" s="294"/>
      <c r="U564" s="294"/>
      <c r="V564" s="294"/>
      <c r="W564" s="294"/>
      <c r="X564" s="294"/>
      <c r="Y564" s="294"/>
      <c r="Z564" s="294"/>
      <c r="AA564" s="294"/>
      <c r="AB564" s="294"/>
      <c r="AC564" s="295"/>
      <c r="AD564" s="34"/>
      <c r="AE564" s="34"/>
      <c r="AF564" s="34"/>
    </row>
    <row r="565" spans="1:32" hidden="1" outlineLevel="3" x14ac:dyDescent="0.2">
      <c r="A565" s="285"/>
      <c r="B565" s="285"/>
      <c r="C565" s="291"/>
      <c r="D565" s="292"/>
      <c r="E565" s="292"/>
      <c r="F565" s="292"/>
      <c r="G565" s="292"/>
      <c r="H565" s="293"/>
      <c r="I565" s="294"/>
      <c r="J565" s="294"/>
      <c r="K565" s="294"/>
      <c r="L565" s="294"/>
      <c r="M565" s="294"/>
      <c r="N565" s="294"/>
      <c r="O565" s="294"/>
      <c r="P565" s="294"/>
      <c r="Q565" s="294"/>
      <c r="R565" s="294"/>
      <c r="S565" s="294"/>
      <c r="T565" s="294"/>
      <c r="U565" s="294"/>
      <c r="V565" s="294"/>
      <c r="W565" s="294"/>
      <c r="X565" s="294"/>
      <c r="Y565" s="294"/>
      <c r="Z565" s="294"/>
      <c r="AA565" s="294"/>
      <c r="AB565" s="294"/>
      <c r="AC565" s="295"/>
      <c r="AD565" s="34"/>
      <c r="AE565" s="34"/>
      <c r="AF565" s="34"/>
    </row>
    <row r="566" spans="1:32" hidden="1" outlineLevel="3" x14ac:dyDescent="0.2">
      <c r="A566" s="285"/>
      <c r="B566" s="285"/>
      <c r="C566" s="291"/>
      <c r="D566" s="292"/>
      <c r="E566" s="292"/>
      <c r="F566" s="292"/>
      <c r="G566" s="292"/>
      <c r="H566" s="293"/>
      <c r="I566" s="294"/>
      <c r="J566" s="294"/>
      <c r="K566" s="294"/>
      <c r="L566" s="294"/>
      <c r="M566" s="294"/>
      <c r="N566" s="294"/>
      <c r="O566" s="294"/>
      <c r="P566" s="294"/>
      <c r="Q566" s="294"/>
      <c r="R566" s="294"/>
      <c r="S566" s="294"/>
      <c r="T566" s="294"/>
      <c r="U566" s="294"/>
      <c r="V566" s="294"/>
      <c r="W566" s="294"/>
      <c r="X566" s="294"/>
      <c r="Y566" s="294"/>
      <c r="Z566" s="294"/>
      <c r="AA566" s="294"/>
      <c r="AB566" s="294"/>
      <c r="AC566" s="295"/>
      <c r="AD566" s="34"/>
      <c r="AE566" s="34"/>
      <c r="AF566" s="34"/>
    </row>
    <row r="567" spans="1:32" hidden="1" outlineLevel="3" x14ac:dyDescent="0.2">
      <c r="A567" s="285"/>
      <c r="B567" s="285"/>
      <c r="C567" s="291"/>
      <c r="D567" s="292"/>
      <c r="E567" s="292"/>
      <c r="F567" s="292"/>
      <c r="G567" s="292"/>
      <c r="H567" s="293"/>
      <c r="I567" s="294"/>
      <c r="J567" s="294"/>
      <c r="K567" s="294"/>
      <c r="L567" s="294"/>
      <c r="M567" s="294"/>
      <c r="N567" s="294"/>
      <c r="O567" s="294"/>
      <c r="P567" s="294"/>
      <c r="Q567" s="294"/>
      <c r="R567" s="294"/>
      <c r="S567" s="294"/>
      <c r="T567" s="294"/>
      <c r="U567" s="294"/>
      <c r="V567" s="294"/>
      <c r="W567" s="294"/>
      <c r="X567" s="294"/>
      <c r="Y567" s="294"/>
      <c r="Z567" s="294"/>
      <c r="AA567" s="294"/>
      <c r="AB567" s="294"/>
      <c r="AC567" s="295"/>
      <c r="AD567" s="34"/>
      <c r="AE567" s="34"/>
      <c r="AF567" s="34"/>
    </row>
    <row r="568" spans="1:32" hidden="1" outlineLevel="3" x14ac:dyDescent="0.2">
      <c r="A568" s="285"/>
      <c r="B568" s="285"/>
      <c r="C568" s="291"/>
      <c r="D568" s="292"/>
      <c r="E568" s="292"/>
      <c r="F568" s="292"/>
      <c r="G568" s="292"/>
      <c r="H568" s="293"/>
      <c r="I568" s="294"/>
      <c r="J568" s="294"/>
      <c r="K568" s="294"/>
      <c r="L568" s="294"/>
      <c r="M568" s="294"/>
      <c r="N568" s="294"/>
      <c r="O568" s="294"/>
      <c r="P568" s="294"/>
      <c r="Q568" s="294"/>
      <c r="R568" s="294"/>
      <c r="S568" s="294"/>
      <c r="T568" s="294"/>
      <c r="U568" s="294"/>
      <c r="V568" s="294"/>
      <c r="W568" s="294"/>
      <c r="X568" s="294"/>
      <c r="Y568" s="294"/>
      <c r="Z568" s="294"/>
      <c r="AA568" s="294"/>
      <c r="AB568" s="294"/>
      <c r="AC568" s="295"/>
      <c r="AD568" s="34"/>
      <c r="AE568" s="34"/>
      <c r="AF568" s="34"/>
    </row>
    <row r="569" spans="1:32" hidden="1" outlineLevel="3" x14ac:dyDescent="0.2">
      <c r="A569" s="285"/>
      <c r="B569" s="285"/>
      <c r="C569" s="291"/>
      <c r="D569" s="292"/>
      <c r="E569" s="292"/>
      <c r="F569" s="292"/>
      <c r="G569" s="292"/>
      <c r="H569" s="293"/>
      <c r="I569" s="294"/>
      <c r="J569" s="294"/>
      <c r="K569" s="294"/>
      <c r="L569" s="294"/>
      <c r="M569" s="294"/>
      <c r="N569" s="294"/>
      <c r="O569" s="294"/>
      <c r="P569" s="294"/>
      <c r="Q569" s="294"/>
      <c r="R569" s="294"/>
      <c r="S569" s="294"/>
      <c r="T569" s="294"/>
      <c r="U569" s="294"/>
      <c r="V569" s="294"/>
      <c r="W569" s="294"/>
      <c r="X569" s="294"/>
      <c r="Y569" s="294"/>
      <c r="Z569" s="294"/>
      <c r="AA569" s="294"/>
      <c r="AB569" s="294"/>
      <c r="AC569" s="295"/>
      <c r="AD569" s="34"/>
      <c r="AE569" s="34"/>
      <c r="AF569" s="34"/>
    </row>
    <row r="570" spans="1:32" hidden="1" outlineLevel="3" x14ac:dyDescent="0.2">
      <c r="A570" s="285"/>
      <c r="B570" s="285"/>
      <c r="C570" s="291"/>
      <c r="D570" s="292"/>
      <c r="E570" s="292"/>
      <c r="F570" s="292"/>
      <c r="G570" s="292"/>
      <c r="H570" s="293"/>
      <c r="I570" s="294"/>
      <c r="J570" s="294"/>
      <c r="K570" s="294"/>
      <c r="L570" s="294"/>
      <c r="M570" s="294"/>
      <c r="N570" s="294"/>
      <c r="O570" s="294"/>
      <c r="P570" s="294"/>
      <c r="Q570" s="294"/>
      <c r="R570" s="294"/>
      <c r="S570" s="294"/>
      <c r="T570" s="294"/>
      <c r="U570" s="294"/>
      <c r="V570" s="294"/>
      <c r="W570" s="294"/>
      <c r="X570" s="294"/>
      <c r="Y570" s="294"/>
      <c r="Z570" s="294"/>
      <c r="AA570" s="294"/>
      <c r="AB570" s="294"/>
      <c r="AC570" s="295"/>
      <c r="AD570" s="34"/>
      <c r="AE570" s="34"/>
      <c r="AF570" s="34"/>
    </row>
    <row r="571" spans="1:32" hidden="1" outlineLevel="3" x14ac:dyDescent="0.2">
      <c r="A571" s="285"/>
      <c r="B571" s="285"/>
      <c r="C571" s="291"/>
      <c r="D571" s="292"/>
      <c r="E571" s="292"/>
      <c r="F571" s="292"/>
      <c r="G571" s="292"/>
      <c r="H571" s="293"/>
      <c r="I571" s="294"/>
      <c r="J571" s="294"/>
      <c r="K571" s="294"/>
      <c r="L571" s="294"/>
      <c r="M571" s="294"/>
      <c r="N571" s="294"/>
      <c r="O571" s="294"/>
      <c r="P571" s="294"/>
      <c r="Q571" s="294"/>
      <c r="R571" s="294"/>
      <c r="S571" s="294"/>
      <c r="T571" s="294"/>
      <c r="U571" s="294"/>
      <c r="V571" s="294"/>
      <c r="W571" s="294"/>
      <c r="X571" s="294"/>
      <c r="Y571" s="294"/>
      <c r="Z571" s="294"/>
      <c r="AA571" s="294"/>
      <c r="AB571" s="294"/>
      <c r="AC571" s="295"/>
      <c r="AD571" s="34"/>
      <c r="AE571" s="34"/>
      <c r="AF571" s="34"/>
    </row>
    <row r="572" spans="1:32" hidden="1" outlineLevel="3" x14ac:dyDescent="0.2">
      <c r="A572" s="285"/>
      <c r="B572" s="285"/>
      <c r="C572" s="291"/>
      <c r="D572" s="292"/>
      <c r="E572" s="292"/>
      <c r="F572" s="292"/>
      <c r="G572" s="292"/>
      <c r="H572" s="293"/>
      <c r="I572" s="294"/>
      <c r="J572" s="294"/>
      <c r="K572" s="294"/>
      <c r="L572" s="294"/>
      <c r="M572" s="294"/>
      <c r="N572" s="294"/>
      <c r="O572" s="294"/>
      <c r="P572" s="294"/>
      <c r="Q572" s="294"/>
      <c r="R572" s="294"/>
      <c r="S572" s="294"/>
      <c r="T572" s="294"/>
      <c r="U572" s="294"/>
      <c r="V572" s="294"/>
      <c r="W572" s="294"/>
      <c r="X572" s="294"/>
      <c r="Y572" s="294"/>
      <c r="Z572" s="294"/>
      <c r="AA572" s="294"/>
      <c r="AB572" s="294"/>
      <c r="AC572" s="295"/>
      <c r="AD572" s="34"/>
      <c r="AE572" s="34"/>
      <c r="AF572" s="34"/>
    </row>
    <row r="573" spans="1:32" hidden="1" outlineLevel="3" x14ac:dyDescent="0.2">
      <c r="A573" s="285"/>
      <c r="B573" s="285"/>
      <c r="C573" s="291"/>
      <c r="D573" s="292"/>
      <c r="E573" s="292"/>
      <c r="F573" s="292"/>
      <c r="G573" s="292"/>
      <c r="H573" s="293"/>
      <c r="I573" s="294"/>
      <c r="J573" s="294"/>
      <c r="K573" s="294"/>
      <c r="L573" s="294"/>
      <c r="M573" s="294"/>
      <c r="N573" s="294"/>
      <c r="O573" s="294"/>
      <c r="P573" s="294"/>
      <c r="Q573" s="294"/>
      <c r="R573" s="294"/>
      <c r="S573" s="294"/>
      <c r="T573" s="294"/>
      <c r="U573" s="294"/>
      <c r="V573" s="294"/>
      <c r="W573" s="294"/>
      <c r="X573" s="294"/>
      <c r="Y573" s="294"/>
      <c r="Z573" s="294"/>
      <c r="AA573" s="294"/>
      <c r="AB573" s="294"/>
      <c r="AC573" s="295"/>
      <c r="AD573" s="34"/>
      <c r="AE573" s="34"/>
      <c r="AF573" s="34"/>
    </row>
    <row r="574" spans="1:32" hidden="1" outlineLevel="3" x14ac:dyDescent="0.2">
      <c r="A574" s="285"/>
      <c r="B574" s="285"/>
      <c r="C574" s="291"/>
      <c r="D574" s="292"/>
      <c r="E574" s="292"/>
      <c r="F574" s="292"/>
      <c r="G574" s="292"/>
      <c r="H574" s="293"/>
      <c r="I574" s="294"/>
      <c r="J574" s="294"/>
      <c r="K574" s="294"/>
      <c r="L574" s="294"/>
      <c r="M574" s="294"/>
      <c r="N574" s="294"/>
      <c r="O574" s="294"/>
      <c r="P574" s="294"/>
      <c r="Q574" s="294"/>
      <c r="R574" s="294"/>
      <c r="S574" s="294"/>
      <c r="T574" s="294"/>
      <c r="U574" s="294"/>
      <c r="V574" s="294"/>
      <c r="W574" s="294"/>
      <c r="X574" s="294"/>
      <c r="Y574" s="294"/>
      <c r="Z574" s="294"/>
      <c r="AA574" s="294"/>
      <c r="AB574" s="294"/>
      <c r="AC574" s="295"/>
      <c r="AD574" s="34"/>
      <c r="AE574" s="34"/>
      <c r="AF574" s="34"/>
    </row>
    <row r="575" spans="1:32" hidden="1" outlineLevel="3" x14ac:dyDescent="0.2">
      <c r="A575" s="285"/>
      <c r="B575" s="285"/>
      <c r="C575" s="291"/>
      <c r="D575" s="292"/>
      <c r="E575" s="292"/>
      <c r="F575" s="292"/>
      <c r="G575" s="292"/>
      <c r="H575" s="293"/>
      <c r="I575" s="294"/>
      <c r="J575" s="294"/>
      <c r="K575" s="294"/>
      <c r="L575" s="294"/>
      <c r="M575" s="294"/>
      <c r="N575" s="294"/>
      <c r="O575" s="294"/>
      <c r="P575" s="294"/>
      <c r="Q575" s="294"/>
      <c r="R575" s="294"/>
      <c r="S575" s="294"/>
      <c r="T575" s="294"/>
      <c r="U575" s="294"/>
      <c r="V575" s="294"/>
      <c r="W575" s="294"/>
      <c r="X575" s="294"/>
      <c r="Y575" s="294"/>
      <c r="Z575" s="294"/>
      <c r="AA575" s="294"/>
      <c r="AB575" s="294"/>
      <c r="AC575" s="295"/>
      <c r="AD575" s="34"/>
      <c r="AE575" s="34"/>
      <c r="AF575" s="34"/>
    </row>
    <row r="576" spans="1:32" hidden="1" outlineLevel="3" x14ac:dyDescent="0.2">
      <c r="A576" s="285"/>
      <c r="B576" s="285"/>
      <c r="C576" s="291"/>
      <c r="D576" s="292"/>
      <c r="E576" s="292"/>
      <c r="F576" s="292"/>
      <c r="G576" s="292"/>
      <c r="H576" s="293"/>
      <c r="I576" s="294"/>
      <c r="J576" s="294"/>
      <c r="K576" s="294"/>
      <c r="L576" s="294"/>
      <c r="M576" s="294"/>
      <c r="N576" s="294"/>
      <c r="O576" s="294"/>
      <c r="P576" s="294"/>
      <c r="Q576" s="294"/>
      <c r="R576" s="294"/>
      <c r="S576" s="294"/>
      <c r="T576" s="294"/>
      <c r="U576" s="294"/>
      <c r="V576" s="294"/>
      <c r="W576" s="294"/>
      <c r="X576" s="294"/>
      <c r="Y576" s="294"/>
      <c r="Z576" s="294"/>
      <c r="AA576" s="294"/>
      <c r="AB576" s="294"/>
      <c r="AC576" s="295"/>
      <c r="AD576" s="34"/>
      <c r="AE576" s="34"/>
      <c r="AF576" s="34"/>
    </row>
    <row r="577" spans="1:32" hidden="1" outlineLevel="3" x14ac:dyDescent="0.2">
      <c r="A577" s="285"/>
      <c r="B577" s="285"/>
      <c r="C577" s="291"/>
      <c r="D577" s="292"/>
      <c r="E577" s="292"/>
      <c r="F577" s="292"/>
      <c r="G577" s="292"/>
      <c r="H577" s="293"/>
      <c r="I577" s="294"/>
      <c r="J577" s="294"/>
      <c r="K577" s="294"/>
      <c r="L577" s="294"/>
      <c r="M577" s="294"/>
      <c r="N577" s="294"/>
      <c r="O577" s="294"/>
      <c r="P577" s="294"/>
      <c r="Q577" s="294"/>
      <c r="R577" s="294"/>
      <c r="S577" s="294"/>
      <c r="T577" s="294"/>
      <c r="U577" s="294"/>
      <c r="V577" s="294"/>
      <c r="W577" s="294"/>
      <c r="X577" s="294"/>
      <c r="Y577" s="294"/>
      <c r="Z577" s="294"/>
      <c r="AA577" s="294"/>
      <c r="AB577" s="294"/>
      <c r="AC577" s="295"/>
      <c r="AD577" s="34"/>
      <c r="AE577" s="34"/>
      <c r="AF577" s="34"/>
    </row>
    <row r="578" spans="1:32" hidden="1" outlineLevel="3" x14ac:dyDescent="0.2">
      <c r="A578" s="285"/>
      <c r="B578" s="285"/>
      <c r="C578" s="291"/>
      <c r="D578" s="292"/>
      <c r="E578" s="292"/>
      <c r="F578" s="292"/>
      <c r="G578" s="292"/>
      <c r="H578" s="293"/>
      <c r="I578" s="294"/>
      <c r="J578" s="294"/>
      <c r="K578" s="294"/>
      <c r="L578" s="294"/>
      <c r="M578" s="294"/>
      <c r="N578" s="294"/>
      <c r="O578" s="294"/>
      <c r="P578" s="294"/>
      <c r="Q578" s="294"/>
      <c r="R578" s="294"/>
      <c r="S578" s="294"/>
      <c r="T578" s="294"/>
      <c r="U578" s="294"/>
      <c r="V578" s="294"/>
      <c r="W578" s="294"/>
      <c r="X578" s="294"/>
      <c r="Y578" s="294"/>
      <c r="Z578" s="294"/>
      <c r="AA578" s="294"/>
      <c r="AB578" s="294"/>
      <c r="AC578" s="295"/>
      <c r="AD578" s="34"/>
      <c r="AE578" s="34"/>
      <c r="AF578" s="34"/>
    </row>
    <row r="579" spans="1:32" hidden="1" outlineLevel="3" x14ac:dyDescent="0.2">
      <c r="A579" s="285"/>
      <c r="B579" s="285"/>
      <c r="C579" s="291"/>
      <c r="D579" s="292"/>
      <c r="E579" s="292"/>
      <c r="F579" s="292"/>
      <c r="G579" s="292"/>
      <c r="H579" s="293"/>
      <c r="I579" s="294"/>
      <c r="J579" s="294"/>
      <c r="K579" s="294"/>
      <c r="L579" s="294"/>
      <c r="M579" s="294"/>
      <c r="N579" s="294"/>
      <c r="O579" s="294"/>
      <c r="P579" s="294"/>
      <c r="Q579" s="294"/>
      <c r="R579" s="294"/>
      <c r="S579" s="294"/>
      <c r="T579" s="294"/>
      <c r="U579" s="294"/>
      <c r="V579" s="294"/>
      <c r="W579" s="294"/>
      <c r="X579" s="294"/>
      <c r="Y579" s="294"/>
      <c r="Z579" s="294"/>
      <c r="AA579" s="294"/>
      <c r="AB579" s="294"/>
      <c r="AC579" s="295"/>
      <c r="AD579" s="34"/>
      <c r="AE579" s="34"/>
      <c r="AF579" s="34"/>
    </row>
    <row r="580" spans="1:32" hidden="1" outlineLevel="3" x14ac:dyDescent="0.2">
      <c r="A580" s="285"/>
      <c r="B580" s="285"/>
      <c r="C580" s="291"/>
      <c r="D580" s="292"/>
      <c r="E580" s="292"/>
      <c r="F580" s="292"/>
      <c r="G580" s="292"/>
      <c r="H580" s="293"/>
      <c r="I580" s="294"/>
      <c r="J580" s="294"/>
      <c r="K580" s="294"/>
      <c r="L580" s="294"/>
      <c r="M580" s="294"/>
      <c r="N580" s="294"/>
      <c r="O580" s="294"/>
      <c r="P580" s="294"/>
      <c r="Q580" s="294"/>
      <c r="R580" s="294"/>
      <c r="S580" s="294"/>
      <c r="T580" s="294"/>
      <c r="U580" s="294"/>
      <c r="V580" s="294"/>
      <c r="W580" s="294"/>
      <c r="X580" s="294"/>
      <c r="Y580" s="294"/>
      <c r="Z580" s="294"/>
      <c r="AA580" s="294"/>
      <c r="AB580" s="294"/>
      <c r="AC580" s="295"/>
      <c r="AD580" s="34"/>
      <c r="AE580" s="34"/>
      <c r="AF580" s="34"/>
    </row>
    <row r="581" spans="1:32" hidden="1" outlineLevel="3" x14ac:dyDescent="0.2">
      <c r="A581" s="285"/>
      <c r="B581" s="285"/>
      <c r="C581" s="291"/>
      <c r="D581" s="292"/>
      <c r="E581" s="292"/>
      <c r="F581" s="292"/>
      <c r="G581" s="292"/>
      <c r="H581" s="293"/>
      <c r="I581" s="294"/>
      <c r="J581" s="294"/>
      <c r="K581" s="294"/>
      <c r="L581" s="294"/>
      <c r="M581" s="294"/>
      <c r="N581" s="294"/>
      <c r="O581" s="294"/>
      <c r="P581" s="294"/>
      <c r="Q581" s="294"/>
      <c r="R581" s="294"/>
      <c r="S581" s="294"/>
      <c r="T581" s="294"/>
      <c r="U581" s="294"/>
      <c r="V581" s="294"/>
      <c r="W581" s="294"/>
      <c r="X581" s="294"/>
      <c r="Y581" s="294"/>
      <c r="Z581" s="294"/>
      <c r="AA581" s="294"/>
      <c r="AB581" s="294"/>
      <c r="AC581" s="295"/>
      <c r="AD581" s="34"/>
      <c r="AE581" s="34"/>
      <c r="AF581" s="34"/>
    </row>
    <row r="582" spans="1:32" hidden="1" outlineLevel="3" x14ac:dyDescent="0.2">
      <c r="A582" s="285"/>
      <c r="B582" s="285"/>
      <c r="C582" s="291"/>
      <c r="D582" s="292"/>
      <c r="E582" s="292"/>
      <c r="F582" s="292"/>
      <c r="G582" s="292"/>
      <c r="H582" s="293"/>
      <c r="I582" s="294"/>
      <c r="J582" s="294"/>
      <c r="K582" s="294"/>
      <c r="L582" s="294"/>
      <c r="M582" s="294"/>
      <c r="N582" s="294"/>
      <c r="O582" s="294"/>
      <c r="P582" s="294"/>
      <c r="Q582" s="294"/>
      <c r="R582" s="294"/>
      <c r="S582" s="294"/>
      <c r="T582" s="294"/>
      <c r="U582" s="294"/>
      <c r="V582" s="294"/>
      <c r="W582" s="294"/>
      <c r="X582" s="294"/>
      <c r="Y582" s="294"/>
      <c r="Z582" s="294"/>
      <c r="AA582" s="294"/>
      <c r="AB582" s="294"/>
      <c r="AC582" s="295"/>
      <c r="AD582" s="34"/>
      <c r="AE582" s="34"/>
      <c r="AF582" s="34"/>
    </row>
    <row r="583" spans="1:32" hidden="1" outlineLevel="3" x14ac:dyDescent="0.2">
      <c r="A583" s="285"/>
      <c r="B583" s="285"/>
      <c r="C583" s="291"/>
      <c r="D583" s="292"/>
      <c r="E583" s="292"/>
      <c r="F583" s="292"/>
      <c r="G583" s="292"/>
      <c r="H583" s="293"/>
      <c r="I583" s="294"/>
      <c r="J583" s="294"/>
      <c r="K583" s="294"/>
      <c r="L583" s="294"/>
      <c r="M583" s="294"/>
      <c r="N583" s="294"/>
      <c r="O583" s="294"/>
      <c r="P583" s="294"/>
      <c r="Q583" s="294"/>
      <c r="R583" s="294"/>
      <c r="S583" s="294"/>
      <c r="T583" s="294"/>
      <c r="U583" s="294"/>
      <c r="V583" s="294"/>
      <c r="W583" s="294"/>
      <c r="X583" s="294"/>
      <c r="Y583" s="294"/>
      <c r="Z583" s="294"/>
      <c r="AA583" s="294"/>
      <c r="AB583" s="294"/>
      <c r="AC583" s="295"/>
      <c r="AD583" s="34"/>
      <c r="AE583" s="34"/>
      <c r="AF583" s="34"/>
    </row>
    <row r="584" spans="1:32" hidden="1" outlineLevel="3" x14ac:dyDescent="0.2">
      <c r="A584" s="285"/>
      <c r="B584" s="285"/>
      <c r="C584" s="291"/>
      <c r="D584" s="292"/>
      <c r="E584" s="292"/>
      <c r="F584" s="292"/>
      <c r="G584" s="292"/>
      <c r="H584" s="293"/>
      <c r="I584" s="294"/>
      <c r="J584" s="294"/>
      <c r="K584" s="294"/>
      <c r="L584" s="294"/>
      <c r="M584" s="294"/>
      <c r="N584" s="294"/>
      <c r="O584" s="294"/>
      <c r="P584" s="294"/>
      <c r="Q584" s="294"/>
      <c r="R584" s="294"/>
      <c r="S584" s="294"/>
      <c r="T584" s="294"/>
      <c r="U584" s="294"/>
      <c r="V584" s="294"/>
      <c r="W584" s="294"/>
      <c r="X584" s="294"/>
      <c r="Y584" s="294"/>
      <c r="Z584" s="294"/>
      <c r="AA584" s="294"/>
      <c r="AB584" s="294"/>
      <c r="AC584" s="295"/>
      <c r="AD584" s="34"/>
      <c r="AE584" s="34"/>
      <c r="AF584" s="34"/>
    </row>
    <row r="585" spans="1:32" hidden="1" outlineLevel="3" x14ac:dyDescent="0.2">
      <c r="A585" s="285"/>
      <c r="B585" s="285"/>
      <c r="C585" s="291"/>
      <c r="D585" s="292"/>
      <c r="E585" s="292"/>
      <c r="F585" s="292"/>
      <c r="G585" s="292"/>
      <c r="H585" s="293"/>
      <c r="I585" s="294"/>
      <c r="J585" s="294"/>
      <c r="K585" s="294"/>
      <c r="L585" s="294"/>
      <c r="M585" s="294"/>
      <c r="N585" s="294"/>
      <c r="O585" s="294"/>
      <c r="P585" s="294"/>
      <c r="Q585" s="294"/>
      <c r="R585" s="294"/>
      <c r="S585" s="294"/>
      <c r="T585" s="294"/>
      <c r="U585" s="294"/>
      <c r="V585" s="294"/>
      <c r="W585" s="294"/>
      <c r="X585" s="294"/>
      <c r="Y585" s="294"/>
      <c r="Z585" s="294"/>
      <c r="AA585" s="294"/>
      <c r="AB585" s="294"/>
      <c r="AC585" s="295"/>
      <c r="AD585" s="34"/>
      <c r="AE585" s="34"/>
      <c r="AF585" s="34"/>
    </row>
    <row r="586" spans="1:32" hidden="1" outlineLevel="3" x14ac:dyDescent="0.2">
      <c r="A586" s="285"/>
      <c r="B586" s="285"/>
      <c r="C586" s="291"/>
      <c r="D586" s="292"/>
      <c r="E586" s="292"/>
      <c r="F586" s="292"/>
      <c r="G586" s="292"/>
      <c r="H586" s="293"/>
      <c r="I586" s="294"/>
      <c r="J586" s="294"/>
      <c r="K586" s="294"/>
      <c r="L586" s="294"/>
      <c r="M586" s="294"/>
      <c r="N586" s="294"/>
      <c r="O586" s="294"/>
      <c r="P586" s="294"/>
      <c r="Q586" s="294"/>
      <c r="R586" s="294"/>
      <c r="S586" s="294"/>
      <c r="T586" s="294"/>
      <c r="U586" s="294"/>
      <c r="V586" s="294"/>
      <c r="W586" s="294"/>
      <c r="X586" s="294"/>
      <c r="Y586" s="294"/>
      <c r="Z586" s="294"/>
      <c r="AA586" s="294"/>
      <c r="AB586" s="294"/>
      <c r="AC586" s="295"/>
      <c r="AD586" s="34"/>
      <c r="AE586" s="34"/>
      <c r="AF586" s="34"/>
    </row>
    <row r="587" spans="1:32" hidden="1" outlineLevel="3" x14ac:dyDescent="0.2">
      <c r="A587" s="285"/>
      <c r="B587" s="285"/>
      <c r="C587" s="291"/>
      <c r="D587" s="292"/>
      <c r="E587" s="292"/>
      <c r="F587" s="292"/>
      <c r="G587" s="292"/>
      <c r="H587" s="293"/>
      <c r="I587" s="294"/>
      <c r="J587" s="294"/>
      <c r="K587" s="294"/>
      <c r="L587" s="294"/>
      <c r="M587" s="294"/>
      <c r="N587" s="294"/>
      <c r="O587" s="294"/>
      <c r="P587" s="294"/>
      <c r="Q587" s="294"/>
      <c r="R587" s="294"/>
      <c r="S587" s="294"/>
      <c r="T587" s="294"/>
      <c r="U587" s="294"/>
      <c r="V587" s="294"/>
      <c r="W587" s="294"/>
      <c r="X587" s="294"/>
      <c r="Y587" s="294"/>
      <c r="Z587" s="294"/>
      <c r="AA587" s="294"/>
      <c r="AB587" s="294"/>
      <c r="AC587" s="295"/>
      <c r="AD587" s="34"/>
      <c r="AE587" s="34"/>
      <c r="AF587" s="34"/>
    </row>
    <row r="588" spans="1:32" hidden="1" outlineLevel="3" x14ac:dyDescent="0.2">
      <c r="A588" s="285"/>
      <c r="B588" s="285"/>
      <c r="C588" s="291"/>
      <c r="D588" s="292"/>
      <c r="E588" s="292"/>
      <c r="F588" s="292"/>
      <c r="G588" s="292"/>
      <c r="H588" s="293"/>
      <c r="I588" s="294"/>
      <c r="J588" s="294"/>
      <c r="K588" s="294"/>
      <c r="L588" s="294"/>
      <c r="M588" s="294"/>
      <c r="N588" s="294"/>
      <c r="O588" s="294"/>
      <c r="P588" s="294"/>
      <c r="Q588" s="294"/>
      <c r="R588" s="294"/>
      <c r="S588" s="294"/>
      <c r="T588" s="294"/>
      <c r="U588" s="294"/>
      <c r="V588" s="294"/>
      <c r="W588" s="294"/>
      <c r="X588" s="294"/>
      <c r="Y588" s="294"/>
      <c r="Z588" s="294"/>
      <c r="AA588" s="294"/>
      <c r="AB588" s="294"/>
      <c r="AC588" s="295"/>
      <c r="AD588" s="34"/>
      <c r="AE588" s="34"/>
      <c r="AF588" s="34"/>
    </row>
    <row r="589" spans="1:32" hidden="1" outlineLevel="3" x14ac:dyDescent="0.2">
      <c r="A589" s="285"/>
      <c r="B589" s="285"/>
      <c r="C589" s="291"/>
      <c r="D589" s="292"/>
      <c r="E589" s="292"/>
      <c r="F589" s="292"/>
      <c r="G589" s="292"/>
      <c r="H589" s="293"/>
      <c r="I589" s="294"/>
      <c r="J589" s="294"/>
      <c r="K589" s="294"/>
      <c r="L589" s="294"/>
      <c r="M589" s="294"/>
      <c r="N589" s="294"/>
      <c r="O589" s="294"/>
      <c r="P589" s="294"/>
      <c r="Q589" s="294"/>
      <c r="R589" s="294"/>
      <c r="S589" s="294"/>
      <c r="T589" s="294"/>
      <c r="U589" s="294"/>
      <c r="V589" s="294"/>
      <c r="W589" s="294"/>
      <c r="X589" s="294"/>
      <c r="Y589" s="294"/>
      <c r="Z589" s="294"/>
      <c r="AA589" s="294"/>
      <c r="AB589" s="294"/>
      <c r="AC589" s="295"/>
      <c r="AD589" s="34"/>
      <c r="AE589" s="34"/>
      <c r="AF589" s="34"/>
    </row>
    <row r="590" spans="1:32" hidden="1" outlineLevel="3" x14ac:dyDescent="0.2">
      <c r="A590" s="285"/>
      <c r="B590" s="285"/>
      <c r="C590" s="291"/>
      <c r="D590" s="292"/>
      <c r="E590" s="292"/>
      <c r="F590" s="292"/>
      <c r="G590" s="292"/>
      <c r="H590" s="293"/>
      <c r="I590" s="294"/>
      <c r="J590" s="294"/>
      <c r="K590" s="294"/>
      <c r="L590" s="294"/>
      <c r="M590" s="294"/>
      <c r="N590" s="294"/>
      <c r="O590" s="294"/>
      <c r="P590" s="294"/>
      <c r="Q590" s="294"/>
      <c r="R590" s="294"/>
      <c r="S590" s="294"/>
      <c r="T590" s="294"/>
      <c r="U590" s="294"/>
      <c r="V590" s="294"/>
      <c r="W590" s="294"/>
      <c r="X590" s="294"/>
      <c r="Y590" s="294"/>
      <c r="Z590" s="294"/>
      <c r="AA590" s="294"/>
      <c r="AB590" s="294"/>
      <c r="AC590" s="295"/>
      <c r="AD590" s="34"/>
      <c r="AE590" s="34"/>
      <c r="AF590" s="34"/>
    </row>
    <row r="591" spans="1:32" hidden="1" outlineLevel="3" x14ac:dyDescent="0.2">
      <c r="A591" s="285"/>
      <c r="B591" s="285"/>
      <c r="C591" s="291"/>
      <c r="D591" s="292"/>
      <c r="E591" s="292"/>
      <c r="F591" s="292"/>
      <c r="G591" s="292"/>
      <c r="H591" s="293"/>
      <c r="I591" s="294"/>
      <c r="J591" s="294"/>
      <c r="K591" s="294"/>
      <c r="L591" s="294"/>
      <c r="M591" s="294"/>
      <c r="N591" s="294"/>
      <c r="O591" s="294"/>
      <c r="P591" s="294"/>
      <c r="Q591" s="294"/>
      <c r="R591" s="294"/>
      <c r="S591" s="294"/>
      <c r="T591" s="294"/>
      <c r="U591" s="294"/>
      <c r="V591" s="294"/>
      <c r="W591" s="294"/>
      <c r="X591" s="294"/>
      <c r="Y591" s="294"/>
      <c r="Z591" s="294"/>
      <c r="AA591" s="294"/>
      <c r="AB591" s="294"/>
      <c r="AC591" s="295"/>
      <c r="AD591" s="34"/>
      <c r="AE591" s="34"/>
      <c r="AF591" s="34"/>
    </row>
    <row r="592" spans="1:32" hidden="1" outlineLevel="3" x14ac:dyDescent="0.2">
      <c r="A592" s="285"/>
      <c r="B592" s="285"/>
      <c r="C592" s="291"/>
      <c r="D592" s="292"/>
      <c r="E592" s="292"/>
      <c r="F592" s="292"/>
      <c r="G592" s="292"/>
      <c r="H592" s="293"/>
      <c r="I592" s="294"/>
      <c r="J592" s="294"/>
      <c r="K592" s="294"/>
      <c r="L592" s="294"/>
      <c r="M592" s="294"/>
      <c r="N592" s="294"/>
      <c r="O592" s="294"/>
      <c r="P592" s="294"/>
      <c r="Q592" s="294"/>
      <c r="R592" s="294"/>
      <c r="S592" s="294"/>
      <c r="T592" s="294"/>
      <c r="U592" s="294"/>
      <c r="V592" s="294"/>
      <c r="W592" s="294"/>
      <c r="X592" s="294"/>
      <c r="Y592" s="294"/>
      <c r="Z592" s="294"/>
      <c r="AA592" s="294"/>
      <c r="AB592" s="294"/>
      <c r="AC592" s="295"/>
      <c r="AD592" s="34"/>
      <c r="AE592" s="34"/>
      <c r="AF592" s="34"/>
    </row>
    <row r="593" spans="1:32" hidden="1" outlineLevel="3" x14ac:dyDescent="0.2">
      <c r="A593" s="285"/>
      <c r="B593" s="285"/>
      <c r="C593" s="291"/>
      <c r="D593" s="292"/>
      <c r="E593" s="292"/>
      <c r="F593" s="292"/>
      <c r="G593" s="292"/>
      <c r="H593" s="293"/>
      <c r="I593" s="294"/>
      <c r="J593" s="294"/>
      <c r="K593" s="294"/>
      <c r="L593" s="294"/>
      <c r="M593" s="294"/>
      <c r="N593" s="294"/>
      <c r="O593" s="294"/>
      <c r="P593" s="294"/>
      <c r="Q593" s="294"/>
      <c r="R593" s="294"/>
      <c r="S593" s="294"/>
      <c r="T593" s="294"/>
      <c r="U593" s="294"/>
      <c r="V593" s="294"/>
      <c r="W593" s="294"/>
      <c r="X593" s="294"/>
      <c r="Y593" s="294"/>
      <c r="Z593" s="294"/>
      <c r="AA593" s="294"/>
      <c r="AB593" s="294"/>
      <c r="AC593" s="295"/>
      <c r="AD593" s="34"/>
      <c r="AE593" s="34"/>
      <c r="AF593" s="34"/>
    </row>
    <row r="594" spans="1:32" hidden="1" outlineLevel="3" x14ac:dyDescent="0.2">
      <c r="A594" s="285"/>
      <c r="B594" s="285"/>
      <c r="C594" s="291"/>
      <c r="D594" s="292"/>
      <c r="E594" s="292"/>
      <c r="F594" s="292"/>
      <c r="G594" s="292"/>
      <c r="H594" s="293"/>
      <c r="I594" s="294"/>
      <c r="J594" s="294"/>
      <c r="K594" s="294"/>
      <c r="L594" s="294"/>
      <c r="M594" s="294"/>
      <c r="N594" s="294"/>
      <c r="O594" s="294"/>
      <c r="P594" s="294"/>
      <c r="Q594" s="294"/>
      <c r="R594" s="294"/>
      <c r="S594" s="294"/>
      <c r="T594" s="294"/>
      <c r="U594" s="294"/>
      <c r="V594" s="294"/>
      <c r="W594" s="294"/>
      <c r="X594" s="294"/>
      <c r="Y594" s="294"/>
      <c r="Z594" s="294"/>
      <c r="AA594" s="294"/>
      <c r="AB594" s="294"/>
      <c r="AC594" s="295"/>
      <c r="AD594" s="34"/>
      <c r="AE594" s="34"/>
      <c r="AF594" s="34"/>
    </row>
    <row r="595" spans="1:32" hidden="1" outlineLevel="3" x14ac:dyDescent="0.2">
      <c r="A595" s="285"/>
      <c r="B595" s="285"/>
      <c r="C595" s="291"/>
      <c r="D595" s="292"/>
      <c r="E595" s="292"/>
      <c r="F595" s="292"/>
      <c r="G595" s="292"/>
      <c r="H595" s="293"/>
      <c r="I595" s="294"/>
      <c r="J595" s="294"/>
      <c r="K595" s="294"/>
      <c r="L595" s="294"/>
      <c r="M595" s="294"/>
      <c r="N595" s="294"/>
      <c r="O595" s="294"/>
      <c r="P595" s="294"/>
      <c r="Q595" s="294"/>
      <c r="R595" s="294"/>
      <c r="S595" s="294"/>
      <c r="T595" s="294"/>
      <c r="U595" s="294"/>
      <c r="V595" s="294"/>
      <c r="W595" s="294"/>
      <c r="X595" s="294"/>
      <c r="Y595" s="294"/>
      <c r="Z595" s="294"/>
      <c r="AA595" s="294"/>
      <c r="AB595" s="294"/>
      <c r="AC595" s="295"/>
      <c r="AD595" s="34"/>
      <c r="AE595" s="34"/>
      <c r="AF595" s="34"/>
    </row>
    <row r="596" spans="1:32" hidden="1" outlineLevel="3" x14ac:dyDescent="0.2">
      <c r="A596" s="285"/>
      <c r="B596" s="285"/>
      <c r="C596" s="291"/>
      <c r="D596" s="292"/>
      <c r="E596" s="292"/>
      <c r="F596" s="292"/>
      <c r="G596" s="292"/>
      <c r="H596" s="293"/>
      <c r="I596" s="294"/>
      <c r="J596" s="294"/>
      <c r="K596" s="294"/>
      <c r="L596" s="294"/>
      <c r="M596" s="294"/>
      <c r="N596" s="294"/>
      <c r="O596" s="294"/>
      <c r="P596" s="294"/>
      <c r="Q596" s="294"/>
      <c r="R596" s="294"/>
      <c r="S596" s="294"/>
      <c r="T596" s="294"/>
      <c r="U596" s="294"/>
      <c r="V596" s="294"/>
      <c r="W596" s="294"/>
      <c r="X596" s="294"/>
      <c r="Y596" s="294"/>
      <c r="Z596" s="294"/>
      <c r="AA596" s="294"/>
      <c r="AB596" s="294"/>
      <c r="AC596" s="295"/>
      <c r="AD596" s="34"/>
      <c r="AE596" s="34"/>
      <c r="AF596" s="34"/>
    </row>
    <row r="597" spans="1:32" hidden="1" outlineLevel="3" x14ac:dyDescent="0.2">
      <c r="A597" s="285"/>
      <c r="B597" s="285"/>
      <c r="C597" s="291"/>
      <c r="D597" s="292"/>
      <c r="E597" s="292"/>
      <c r="F597" s="292"/>
      <c r="G597" s="292"/>
      <c r="H597" s="293"/>
      <c r="I597" s="294"/>
      <c r="J597" s="294"/>
      <c r="K597" s="294"/>
      <c r="L597" s="294"/>
      <c r="M597" s="294"/>
      <c r="N597" s="294"/>
      <c r="O597" s="294"/>
      <c r="P597" s="294"/>
      <c r="Q597" s="294"/>
      <c r="R597" s="294"/>
      <c r="S597" s="294"/>
      <c r="T597" s="294"/>
      <c r="U597" s="294"/>
      <c r="V597" s="294"/>
      <c r="W597" s="294"/>
      <c r="X597" s="294"/>
      <c r="Y597" s="294"/>
      <c r="Z597" s="294"/>
      <c r="AA597" s="294"/>
      <c r="AB597" s="294"/>
      <c r="AC597" s="295"/>
      <c r="AD597" s="34"/>
      <c r="AE597" s="34"/>
      <c r="AF597" s="34"/>
    </row>
    <row r="598" spans="1:32" hidden="1" outlineLevel="3" x14ac:dyDescent="0.2">
      <c r="A598" s="285"/>
      <c r="B598" s="285"/>
      <c r="C598" s="291"/>
      <c r="D598" s="292"/>
      <c r="E598" s="292"/>
      <c r="F598" s="292"/>
      <c r="G598" s="292"/>
      <c r="H598" s="293"/>
      <c r="I598" s="294"/>
      <c r="J598" s="294"/>
      <c r="K598" s="294"/>
      <c r="L598" s="294"/>
      <c r="M598" s="294"/>
      <c r="N598" s="294"/>
      <c r="O598" s="294"/>
      <c r="P598" s="294"/>
      <c r="Q598" s="294"/>
      <c r="R598" s="294"/>
      <c r="S598" s="294"/>
      <c r="T598" s="294"/>
      <c r="U598" s="294"/>
      <c r="V598" s="294"/>
      <c r="W598" s="294"/>
      <c r="X598" s="294"/>
      <c r="Y598" s="294"/>
      <c r="Z598" s="294"/>
      <c r="AA598" s="294"/>
      <c r="AB598" s="294"/>
      <c r="AC598" s="295"/>
      <c r="AD598" s="34"/>
      <c r="AE598" s="34"/>
      <c r="AF598" s="34"/>
    </row>
    <row r="599" spans="1:32" hidden="1" outlineLevel="3" x14ac:dyDescent="0.2">
      <c r="A599" s="285"/>
      <c r="B599" s="285"/>
      <c r="C599" s="291"/>
      <c r="D599" s="292"/>
      <c r="E599" s="292"/>
      <c r="F599" s="292"/>
      <c r="G599" s="292"/>
      <c r="H599" s="293"/>
      <c r="I599" s="294"/>
      <c r="J599" s="294"/>
      <c r="K599" s="294"/>
      <c r="L599" s="294"/>
      <c r="M599" s="294"/>
      <c r="N599" s="294"/>
      <c r="O599" s="294"/>
      <c r="P599" s="294"/>
      <c r="Q599" s="294"/>
      <c r="R599" s="294"/>
      <c r="S599" s="294"/>
      <c r="T599" s="294"/>
      <c r="U599" s="294"/>
      <c r="V599" s="294"/>
      <c r="W599" s="294"/>
      <c r="X599" s="294"/>
      <c r="Y599" s="294"/>
      <c r="Z599" s="294"/>
      <c r="AA599" s="294"/>
      <c r="AB599" s="294"/>
      <c r="AC599" s="295"/>
      <c r="AD599" s="34"/>
      <c r="AE599" s="34"/>
      <c r="AF599" s="34"/>
    </row>
    <row r="600" spans="1:32" hidden="1" outlineLevel="3" x14ac:dyDescent="0.2">
      <c r="A600" s="285"/>
      <c r="B600" s="285"/>
      <c r="C600" s="291"/>
      <c r="D600" s="292"/>
      <c r="E600" s="292"/>
      <c r="F600" s="292"/>
      <c r="G600" s="292"/>
      <c r="H600" s="293"/>
      <c r="I600" s="294"/>
      <c r="J600" s="294"/>
      <c r="K600" s="294"/>
      <c r="L600" s="294"/>
      <c r="M600" s="294"/>
      <c r="N600" s="294"/>
      <c r="O600" s="294"/>
      <c r="P600" s="294"/>
      <c r="Q600" s="294"/>
      <c r="R600" s="294"/>
      <c r="S600" s="294"/>
      <c r="T600" s="294"/>
      <c r="U600" s="294"/>
      <c r="V600" s="294"/>
      <c r="W600" s="294"/>
      <c r="X600" s="294"/>
      <c r="Y600" s="294"/>
      <c r="Z600" s="294"/>
      <c r="AA600" s="294"/>
      <c r="AB600" s="294"/>
      <c r="AC600" s="295"/>
      <c r="AD600" s="34"/>
      <c r="AE600" s="34"/>
      <c r="AF600" s="34"/>
    </row>
    <row r="601" spans="1:32" hidden="1" outlineLevel="3" x14ac:dyDescent="0.2">
      <c r="A601" s="285"/>
      <c r="B601" s="285"/>
      <c r="C601" s="291"/>
      <c r="D601" s="292"/>
      <c r="E601" s="292"/>
      <c r="F601" s="292"/>
      <c r="G601" s="292"/>
      <c r="H601" s="293"/>
      <c r="I601" s="294"/>
      <c r="J601" s="294"/>
      <c r="K601" s="294"/>
      <c r="L601" s="294"/>
      <c r="M601" s="294"/>
      <c r="N601" s="294"/>
      <c r="O601" s="294"/>
      <c r="P601" s="294"/>
      <c r="Q601" s="294"/>
      <c r="R601" s="294"/>
      <c r="S601" s="294"/>
      <c r="T601" s="294"/>
      <c r="U601" s="294"/>
      <c r="V601" s="294"/>
      <c r="W601" s="294"/>
      <c r="X601" s="294"/>
      <c r="Y601" s="294"/>
      <c r="Z601" s="294"/>
      <c r="AA601" s="294"/>
      <c r="AB601" s="294"/>
      <c r="AC601" s="295"/>
      <c r="AD601" s="34"/>
      <c r="AE601" s="34"/>
      <c r="AF601" s="34"/>
    </row>
    <row r="602" spans="1:32" hidden="1" outlineLevel="3" x14ac:dyDescent="0.2">
      <c r="A602" s="285"/>
      <c r="B602" s="285"/>
      <c r="C602" s="291"/>
      <c r="D602" s="292"/>
      <c r="E602" s="292"/>
      <c r="F602" s="292"/>
      <c r="G602" s="292"/>
      <c r="H602" s="293"/>
      <c r="I602" s="294"/>
      <c r="J602" s="294"/>
      <c r="K602" s="294"/>
      <c r="L602" s="294"/>
      <c r="M602" s="294"/>
      <c r="N602" s="294"/>
      <c r="O602" s="294"/>
      <c r="P602" s="294"/>
      <c r="Q602" s="294"/>
      <c r="R602" s="294"/>
      <c r="S602" s="294"/>
      <c r="T602" s="294"/>
      <c r="U602" s="294"/>
      <c r="V602" s="294"/>
      <c r="W602" s="294"/>
      <c r="X602" s="294"/>
      <c r="Y602" s="294"/>
      <c r="Z602" s="294"/>
      <c r="AA602" s="294"/>
      <c r="AB602" s="294"/>
      <c r="AC602" s="295"/>
      <c r="AD602" s="34"/>
      <c r="AE602" s="34"/>
      <c r="AF602" s="34"/>
    </row>
    <row r="603" spans="1:32" hidden="1" outlineLevel="3" x14ac:dyDescent="0.2">
      <c r="A603" s="285"/>
      <c r="B603" s="285"/>
      <c r="C603" s="291"/>
      <c r="D603" s="292"/>
      <c r="E603" s="292"/>
      <c r="F603" s="292"/>
      <c r="G603" s="292"/>
      <c r="H603" s="293"/>
      <c r="I603" s="294"/>
      <c r="J603" s="294"/>
      <c r="K603" s="294"/>
      <c r="L603" s="294"/>
      <c r="M603" s="294"/>
      <c r="N603" s="294"/>
      <c r="O603" s="294"/>
      <c r="P603" s="294"/>
      <c r="Q603" s="294"/>
      <c r="R603" s="294"/>
      <c r="S603" s="294"/>
      <c r="T603" s="294"/>
      <c r="U603" s="294"/>
      <c r="V603" s="294"/>
      <c r="W603" s="294"/>
      <c r="X603" s="294"/>
      <c r="Y603" s="294"/>
      <c r="Z603" s="294"/>
      <c r="AA603" s="294"/>
      <c r="AB603" s="294"/>
      <c r="AC603" s="295"/>
      <c r="AD603" s="34"/>
      <c r="AE603" s="34"/>
      <c r="AF603" s="34"/>
    </row>
    <row r="604" spans="1:32" hidden="1" outlineLevel="2" collapsed="1" x14ac:dyDescent="0.2">
      <c r="A604" s="285"/>
      <c r="B604" s="285"/>
      <c r="C604" s="296"/>
      <c r="D604" s="293"/>
      <c r="E604" s="293"/>
      <c r="F604" s="293"/>
      <c r="G604" s="293"/>
      <c r="H604" s="293"/>
      <c r="I604" s="297"/>
      <c r="J604" s="297"/>
      <c r="K604" s="295"/>
      <c r="L604" s="295"/>
      <c r="M604" s="295"/>
      <c r="N604" s="298"/>
      <c r="O604" s="298"/>
      <c r="P604" s="298"/>
      <c r="Q604" s="298"/>
      <c r="R604" s="298"/>
      <c r="S604" s="295"/>
      <c r="T604" s="295"/>
      <c r="U604" s="295"/>
      <c r="V604" s="295"/>
      <c r="W604" s="295"/>
      <c r="X604" s="295"/>
      <c r="Y604" s="295"/>
      <c r="Z604" s="295"/>
      <c r="AA604" s="295"/>
      <c r="AB604" s="295"/>
      <c r="AC604" s="295"/>
      <c r="AD604" s="34"/>
      <c r="AE604" s="34"/>
      <c r="AF604" s="34"/>
    </row>
    <row r="605" spans="1:32" hidden="1" outlineLevel="1" x14ac:dyDescent="0.2">
      <c r="A605" s="285"/>
      <c r="B605" s="285"/>
      <c r="C605" s="296"/>
      <c r="D605" s="293"/>
      <c r="E605" s="293"/>
      <c r="F605" s="293"/>
      <c r="G605" s="293"/>
      <c r="H605" s="293"/>
      <c r="I605" s="297"/>
      <c r="J605" s="297"/>
      <c r="K605" s="295"/>
      <c r="L605" s="295"/>
      <c r="M605" s="295"/>
      <c r="N605" s="298"/>
      <c r="O605" s="298"/>
      <c r="P605" s="298"/>
      <c r="Q605" s="298"/>
      <c r="R605" s="298"/>
      <c r="S605" s="295"/>
      <c r="T605" s="295"/>
      <c r="U605" s="295"/>
      <c r="V605" s="295"/>
      <c r="W605" s="295"/>
      <c r="X605" s="295"/>
      <c r="Y605" s="295"/>
      <c r="Z605" s="295"/>
      <c r="AA605" s="295"/>
      <c r="AB605" s="295"/>
      <c r="AC605" s="295"/>
      <c r="AD605" s="34"/>
      <c r="AE605" s="34"/>
      <c r="AF605" s="34"/>
    </row>
    <row r="606" spans="1:32" hidden="1" outlineLevel="1" x14ac:dyDescent="0.2">
      <c r="A606" s="285"/>
      <c r="B606" s="285"/>
      <c r="C606" s="290"/>
      <c r="D606" s="287"/>
      <c r="E606" s="287"/>
      <c r="F606" s="287"/>
      <c r="G606" s="288"/>
      <c r="H606" s="288"/>
      <c r="I606" s="295"/>
      <c r="J606" s="295"/>
      <c r="K606" s="295"/>
      <c r="L606" s="295"/>
      <c r="M606" s="295"/>
      <c r="N606" s="295"/>
      <c r="O606" s="295"/>
      <c r="P606" s="295"/>
      <c r="Q606" s="295"/>
      <c r="R606" s="295"/>
      <c r="S606" s="295"/>
      <c r="T606" s="295"/>
      <c r="U606" s="295"/>
      <c r="V606" s="295"/>
      <c r="W606" s="295"/>
      <c r="X606" s="295"/>
      <c r="Y606" s="295"/>
      <c r="Z606" s="295"/>
      <c r="AA606" s="295"/>
      <c r="AB606" s="295"/>
      <c r="AC606" s="295"/>
      <c r="AD606" s="34"/>
      <c r="AE606" s="34"/>
      <c r="AF606" s="34"/>
    </row>
    <row r="607" spans="1:32" hidden="1" outlineLevel="2" x14ac:dyDescent="0.2">
      <c r="A607" s="285"/>
      <c r="B607" s="285"/>
      <c r="C607" s="291"/>
      <c r="D607" s="292"/>
      <c r="E607" s="292"/>
      <c r="F607" s="292"/>
      <c r="G607" s="292"/>
      <c r="H607" s="293"/>
      <c r="I607" s="294"/>
      <c r="J607" s="294"/>
      <c r="K607" s="294"/>
      <c r="L607" s="294"/>
      <c r="M607" s="294"/>
      <c r="N607" s="294"/>
      <c r="O607" s="294"/>
      <c r="P607" s="294"/>
      <c r="Q607" s="294"/>
      <c r="R607" s="294"/>
      <c r="S607" s="294"/>
      <c r="T607" s="294"/>
      <c r="U607" s="294"/>
      <c r="V607" s="294"/>
      <c r="W607" s="294"/>
      <c r="X607" s="294"/>
      <c r="Y607" s="294"/>
      <c r="Z607" s="294"/>
      <c r="AA607" s="294"/>
      <c r="AB607" s="294"/>
      <c r="AC607" s="295"/>
      <c r="AD607" s="34"/>
      <c r="AE607" s="34"/>
      <c r="AF607" s="34"/>
    </row>
    <row r="608" spans="1:32" hidden="1" outlineLevel="2" x14ac:dyDescent="0.2">
      <c r="A608" s="285"/>
      <c r="B608" s="285"/>
      <c r="C608" s="291"/>
      <c r="D608" s="292"/>
      <c r="E608" s="292"/>
      <c r="F608" s="292"/>
      <c r="G608" s="292"/>
      <c r="H608" s="293"/>
      <c r="I608" s="294"/>
      <c r="J608" s="294"/>
      <c r="K608" s="294"/>
      <c r="L608" s="294"/>
      <c r="M608" s="294"/>
      <c r="N608" s="294"/>
      <c r="O608" s="294"/>
      <c r="P608" s="294"/>
      <c r="Q608" s="294"/>
      <c r="R608" s="294"/>
      <c r="S608" s="294"/>
      <c r="T608" s="294"/>
      <c r="U608" s="294"/>
      <c r="V608" s="294"/>
      <c r="W608" s="294"/>
      <c r="X608" s="294"/>
      <c r="Y608" s="294"/>
      <c r="Z608" s="294"/>
      <c r="AA608" s="294"/>
      <c r="AB608" s="294"/>
      <c r="AC608" s="295"/>
      <c r="AD608" s="34"/>
      <c r="AE608" s="34"/>
      <c r="AF608" s="34"/>
    </row>
    <row r="609" spans="1:32" hidden="1" outlineLevel="2" x14ac:dyDescent="0.2">
      <c r="A609" s="285"/>
      <c r="B609" s="285"/>
      <c r="C609" s="291"/>
      <c r="D609" s="292"/>
      <c r="E609" s="292"/>
      <c r="F609" s="292"/>
      <c r="G609" s="292"/>
      <c r="H609" s="293"/>
      <c r="I609" s="294"/>
      <c r="J609" s="294"/>
      <c r="K609" s="294"/>
      <c r="L609" s="294"/>
      <c r="M609" s="294"/>
      <c r="N609" s="294"/>
      <c r="O609" s="294"/>
      <c r="P609" s="294"/>
      <c r="Q609" s="294"/>
      <c r="R609" s="294"/>
      <c r="S609" s="294"/>
      <c r="T609" s="294"/>
      <c r="U609" s="294"/>
      <c r="V609" s="294"/>
      <c r="W609" s="294"/>
      <c r="X609" s="294"/>
      <c r="Y609" s="294"/>
      <c r="Z609" s="294"/>
      <c r="AA609" s="294"/>
      <c r="AB609" s="294"/>
      <c r="AC609" s="295"/>
      <c r="AD609" s="34"/>
      <c r="AE609" s="34"/>
      <c r="AF609" s="34"/>
    </row>
    <row r="610" spans="1:32" hidden="1" outlineLevel="2" x14ac:dyDescent="0.2">
      <c r="A610" s="285"/>
      <c r="B610" s="285"/>
      <c r="C610" s="291"/>
      <c r="D610" s="292"/>
      <c r="E610" s="292"/>
      <c r="F610" s="292"/>
      <c r="G610" s="292"/>
      <c r="H610" s="293"/>
      <c r="I610" s="294"/>
      <c r="J610" s="294"/>
      <c r="K610" s="294"/>
      <c r="L610" s="294"/>
      <c r="M610" s="294"/>
      <c r="N610" s="294"/>
      <c r="O610" s="294"/>
      <c r="P610" s="294"/>
      <c r="Q610" s="294"/>
      <c r="R610" s="294"/>
      <c r="S610" s="294"/>
      <c r="T610" s="294"/>
      <c r="U610" s="294"/>
      <c r="V610" s="294"/>
      <c r="W610" s="294"/>
      <c r="X610" s="294"/>
      <c r="Y610" s="294"/>
      <c r="Z610" s="294"/>
      <c r="AA610" s="294"/>
      <c r="AB610" s="294"/>
      <c r="AC610" s="295"/>
      <c r="AD610" s="34"/>
      <c r="AE610" s="34"/>
      <c r="AF610" s="34"/>
    </row>
    <row r="611" spans="1:32" hidden="1" outlineLevel="2" x14ac:dyDescent="0.2">
      <c r="A611" s="285"/>
      <c r="B611" s="285"/>
      <c r="C611" s="291"/>
      <c r="D611" s="292"/>
      <c r="E611" s="292"/>
      <c r="F611" s="292"/>
      <c r="G611" s="292"/>
      <c r="H611" s="293"/>
      <c r="I611" s="294"/>
      <c r="J611" s="294"/>
      <c r="K611" s="294"/>
      <c r="L611" s="294"/>
      <c r="M611" s="294"/>
      <c r="N611" s="294"/>
      <c r="O611" s="294"/>
      <c r="P611" s="294"/>
      <c r="Q611" s="294"/>
      <c r="R611" s="294"/>
      <c r="S611" s="294"/>
      <c r="T611" s="294"/>
      <c r="U611" s="294"/>
      <c r="V611" s="294"/>
      <c r="W611" s="294"/>
      <c r="X611" s="294"/>
      <c r="Y611" s="294"/>
      <c r="Z611" s="294"/>
      <c r="AA611" s="294"/>
      <c r="AB611" s="294"/>
      <c r="AC611" s="295"/>
      <c r="AD611" s="34"/>
      <c r="AE611" s="34"/>
      <c r="AF611" s="34"/>
    </row>
    <row r="612" spans="1:32" hidden="1" outlineLevel="2" x14ac:dyDescent="0.2">
      <c r="A612" s="285"/>
      <c r="B612" s="285"/>
      <c r="C612" s="291"/>
      <c r="D612" s="292"/>
      <c r="E612" s="292"/>
      <c r="F612" s="292"/>
      <c r="G612" s="292"/>
      <c r="H612" s="293"/>
      <c r="I612" s="294"/>
      <c r="J612" s="294"/>
      <c r="K612" s="294"/>
      <c r="L612" s="294"/>
      <c r="M612" s="294"/>
      <c r="N612" s="294"/>
      <c r="O612" s="294"/>
      <c r="P612" s="294"/>
      <c r="Q612" s="294"/>
      <c r="R612" s="294"/>
      <c r="S612" s="294"/>
      <c r="T612" s="294"/>
      <c r="U612" s="294"/>
      <c r="V612" s="294"/>
      <c r="W612" s="294"/>
      <c r="X612" s="294"/>
      <c r="Y612" s="294"/>
      <c r="Z612" s="294"/>
      <c r="AA612" s="294"/>
      <c r="AB612" s="294"/>
      <c r="AC612" s="295"/>
      <c r="AD612" s="34"/>
      <c r="AE612" s="34"/>
      <c r="AF612" s="34"/>
    </row>
    <row r="613" spans="1:32" hidden="1" outlineLevel="2" x14ac:dyDescent="0.2">
      <c r="A613" s="285"/>
      <c r="B613" s="285"/>
      <c r="C613" s="291"/>
      <c r="D613" s="292"/>
      <c r="E613" s="292"/>
      <c r="F613" s="292"/>
      <c r="G613" s="292"/>
      <c r="H613" s="293"/>
      <c r="I613" s="294"/>
      <c r="J613" s="294"/>
      <c r="K613" s="294"/>
      <c r="L613" s="294"/>
      <c r="M613" s="294"/>
      <c r="N613" s="294"/>
      <c r="O613" s="294"/>
      <c r="P613" s="294"/>
      <c r="Q613" s="294"/>
      <c r="R613" s="294"/>
      <c r="S613" s="294"/>
      <c r="T613" s="294"/>
      <c r="U613" s="294"/>
      <c r="V613" s="294"/>
      <c r="W613" s="294"/>
      <c r="X613" s="294"/>
      <c r="Y613" s="294"/>
      <c r="Z613" s="294"/>
      <c r="AA613" s="294"/>
      <c r="AB613" s="294"/>
      <c r="AC613" s="295"/>
      <c r="AD613" s="34"/>
      <c r="AE613" s="34"/>
      <c r="AF613" s="34"/>
    </row>
    <row r="614" spans="1:32" hidden="1" outlineLevel="2" x14ac:dyDescent="0.2">
      <c r="A614" s="285"/>
      <c r="B614" s="285"/>
      <c r="C614" s="291"/>
      <c r="D614" s="292"/>
      <c r="E614" s="292"/>
      <c r="F614" s="292"/>
      <c r="G614" s="292"/>
      <c r="H614" s="293"/>
      <c r="I614" s="294"/>
      <c r="J614" s="294"/>
      <c r="K614" s="294"/>
      <c r="L614" s="294"/>
      <c r="M614" s="294"/>
      <c r="N614" s="294"/>
      <c r="O614" s="294"/>
      <c r="P614" s="294"/>
      <c r="Q614" s="294"/>
      <c r="R614" s="294"/>
      <c r="S614" s="294"/>
      <c r="T614" s="294"/>
      <c r="U614" s="294"/>
      <c r="V614" s="294"/>
      <c r="W614" s="294"/>
      <c r="X614" s="294"/>
      <c r="Y614" s="294"/>
      <c r="Z614" s="294"/>
      <c r="AA614" s="294"/>
      <c r="AB614" s="294"/>
      <c r="AC614" s="295"/>
      <c r="AD614" s="34"/>
      <c r="AE614" s="34"/>
      <c r="AF614" s="34"/>
    </row>
    <row r="615" spans="1:32" hidden="1" outlineLevel="2" x14ac:dyDescent="0.2">
      <c r="A615" s="285"/>
      <c r="B615" s="285"/>
      <c r="C615" s="291"/>
      <c r="D615" s="292"/>
      <c r="E615" s="292"/>
      <c r="F615" s="292"/>
      <c r="G615" s="292"/>
      <c r="H615" s="293"/>
      <c r="I615" s="294"/>
      <c r="J615" s="294"/>
      <c r="K615" s="294"/>
      <c r="L615" s="294"/>
      <c r="M615" s="294"/>
      <c r="N615" s="294"/>
      <c r="O615" s="294"/>
      <c r="P615" s="294"/>
      <c r="Q615" s="294"/>
      <c r="R615" s="294"/>
      <c r="S615" s="294"/>
      <c r="T615" s="294"/>
      <c r="U615" s="294"/>
      <c r="V615" s="294"/>
      <c r="W615" s="294"/>
      <c r="X615" s="294"/>
      <c r="Y615" s="294"/>
      <c r="Z615" s="294"/>
      <c r="AA615" s="294"/>
      <c r="AB615" s="294"/>
      <c r="AC615" s="295"/>
      <c r="AD615" s="34"/>
      <c r="AE615" s="34"/>
      <c r="AF615" s="34"/>
    </row>
    <row r="616" spans="1:32" hidden="1" outlineLevel="2" x14ac:dyDescent="0.2">
      <c r="A616" s="285"/>
      <c r="B616" s="285"/>
      <c r="C616" s="291"/>
      <c r="D616" s="292"/>
      <c r="E616" s="292"/>
      <c r="F616" s="292"/>
      <c r="G616" s="292"/>
      <c r="H616" s="293"/>
      <c r="I616" s="294"/>
      <c r="J616" s="294"/>
      <c r="K616" s="294"/>
      <c r="L616" s="294"/>
      <c r="M616" s="294"/>
      <c r="N616" s="294"/>
      <c r="O616" s="294"/>
      <c r="P616" s="294"/>
      <c r="Q616" s="294"/>
      <c r="R616" s="294"/>
      <c r="S616" s="294"/>
      <c r="T616" s="294"/>
      <c r="U616" s="294"/>
      <c r="V616" s="294"/>
      <c r="W616" s="294"/>
      <c r="X616" s="294"/>
      <c r="Y616" s="294"/>
      <c r="Z616" s="294"/>
      <c r="AA616" s="294"/>
      <c r="AB616" s="294"/>
      <c r="AC616" s="295"/>
      <c r="AD616" s="34"/>
      <c r="AE616" s="34"/>
      <c r="AF616" s="34"/>
    </row>
    <row r="617" spans="1:32" hidden="1" outlineLevel="2" x14ac:dyDescent="0.2">
      <c r="A617" s="285"/>
      <c r="B617" s="285"/>
      <c r="C617" s="291"/>
      <c r="D617" s="292"/>
      <c r="E617" s="292"/>
      <c r="F617" s="292"/>
      <c r="G617" s="292"/>
      <c r="H617" s="293"/>
      <c r="I617" s="294"/>
      <c r="J617" s="294"/>
      <c r="K617" s="294"/>
      <c r="L617" s="294"/>
      <c r="M617" s="294"/>
      <c r="N617" s="294"/>
      <c r="O617" s="294"/>
      <c r="P617" s="294"/>
      <c r="Q617" s="294"/>
      <c r="R617" s="294"/>
      <c r="S617" s="294"/>
      <c r="T617" s="294"/>
      <c r="U617" s="294"/>
      <c r="V617" s="294"/>
      <c r="W617" s="294"/>
      <c r="X617" s="294"/>
      <c r="Y617" s="294"/>
      <c r="Z617" s="294"/>
      <c r="AA617" s="294"/>
      <c r="AB617" s="294"/>
      <c r="AC617" s="295"/>
      <c r="AD617" s="34"/>
      <c r="AE617" s="34"/>
      <c r="AF617" s="34"/>
    </row>
    <row r="618" spans="1:32" hidden="1" outlineLevel="2" x14ac:dyDescent="0.2">
      <c r="A618" s="285"/>
      <c r="B618" s="285"/>
      <c r="C618" s="291"/>
      <c r="D618" s="292"/>
      <c r="E618" s="292"/>
      <c r="F618" s="292"/>
      <c r="G618" s="292"/>
      <c r="H618" s="293"/>
      <c r="I618" s="294"/>
      <c r="J618" s="294"/>
      <c r="K618" s="294"/>
      <c r="L618" s="294"/>
      <c r="M618" s="294"/>
      <c r="N618" s="294"/>
      <c r="O618" s="294"/>
      <c r="P618" s="294"/>
      <c r="Q618" s="294"/>
      <c r="R618" s="294"/>
      <c r="S618" s="294"/>
      <c r="T618" s="294"/>
      <c r="U618" s="294"/>
      <c r="V618" s="294"/>
      <c r="W618" s="294"/>
      <c r="X618" s="294"/>
      <c r="Y618" s="294"/>
      <c r="Z618" s="294"/>
      <c r="AA618" s="294"/>
      <c r="AB618" s="294"/>
      <c r="AC618" s="295"/>
      <c r="AD618" s="34"/>
      <c r="AE618" s="34"/>
      <c r="AF618" s="34"/>
    </row>
    <row r="619" spans="1:32" hidden="1" outlineLevel="2" x14ac:dyDescent="0.2">
      <c r="A619" s="285"/>
      <c r="B619" s="285"/>
      <c r="C619" s="291"/>
      <c r="D619" s="292"/>
      <c r="E619" s="292"/>
      <c r="F619" s="292"/>
      <c r="G619" s="292"/>
      <c r="H619" s="293"/>
      <c r="I619" s="294"/>
      <c r="J619" s="294"/>
      <c r="K619" s="294"/>
      <c r="L619" s="294"/>
      <c r="M619" s="294"/>
      <c r="N619" s="294"/>
      <c r="O619" s="294"/>
      <c r="P619" s="294"/>
      <c r="Q619" s="294"/>
      <c r="R619" s="294"/>
      <c r="S619" s="294"/>
      <c r="T619" s="294"/>
      <c r="U619" s="294"/>
      <c r="V619" s="294"/>
      <c r="W619" s="294"/>
      <c r="X619" s="294"/>
      <c r="Y619" s="294"/>
      <c r="Z619" s="294"/>
      <c r="AA619" s="294"/>
      <c r="AB619" s="294"/>
      <c r="AC619" s="295"/>
      <c r="AD619" s="34"/>
      <c r="AE619" s="34"/>
      <c r="AF619" s="34"/>
    </row>
    <row r="620" spans="1:32" hidden="1" outlineLevel="2" x14ac:dyDescent="0.2">
      <c r="A620" s="285"/>
      <c r="B620" s="285"/>
      <c r="C620" s="291"/>
      <c r="D620" s="292"/>
      <c r="E620" s="292"/>
      <c r="F620" s="292"/>
      <c r="G620" s="292"/>
      <c r="H620" s="293"/>
      <c r="I620" s="294"/>
      <c r="J620" s="294"/>
      <c r="K620" s="294"/>
      <c r="L620" s="294"/>
      <c r="M620" s="294"/>
      <c r="N620" s="294"/>
      <c r="O620" s="294"/>
      <c r="P620" s="294"/>
      <c r="Q620" s="294"/>
      <c r="R620" s="294"/>
      <c r="S620" s="294"/>
      <c r="T620" s="294"/>
      <c r="U620" s="294"/>
      <c r="V620" s="294"/>
      <c r="W620" s="294"/>
      <c r="X620" s="294"/>
      <c r="Y620" s="294"/>
      <c r="Z620" s="294"/>
      <c r="AA620" s="294"/>
      <c r="AB620" s="294"/>
      <c r="AC620" s="295"/>
      <c r="AD620" s="34"/>
      <c r="AE620" s="34"/>
      <c r="AF620" s="34"/>
    </row>
    <row r="621" spans="1:32" hidden="1" outlineLevel="2" x14ac:dyDescent="0.2">
      <c r="A621" s="285"/>
      <c r="B621" s="285"/>
      <c r="C621" s="291"/>
      <c r="D621" s="292"/>
      <c r="E621" s="292"/>
      <c r="F621" s="292"/>
      <c r="G621" s="292"/>
      <c r="H621" s="293"/>
      <c r="I621" s="294"/>
      <c r="J621" s="294"/>
      <c r="K621" s="294"/>
      <c r="L621" s="294"/>
      <c r="M621" s="294"/>
      <c r="N621" s="294"/>
      <c r="O621" s="294"/>
      <c r="P621" s="294"/>
      <c r="Q621" s="294"/>
      <c r="R621" s="294"/>
      <c r="S621" s="294"/>
      <c r="T621" s="294"/>
      <c r="U621" s="294"/>
      <c r="V621" s="294"/>
      <c r="W621" s="294"/>
      <c r="X621" s="294"/>
      <c r="Y621" s="294"/>
      <c r="Z621" s="294"/>
      <c r="AA621" s="294"/>
      <c r="AB621" s="294"/>
      <c r="AC621" s="295"/>
      <c r="AD621" s="34"/>
      <c r="AE621" s="34"/>
      <c r="AF621" s="34"/>
    </row>
    <row r="622" spans="1:32" hidden="1" outlineLevel="2" x14ac:dyDescent="0.2">
      <c r="A622" s="285"/>
      <c r="B622" s="285"/>
      <c r="C622" s="291"/>
      <c r="D622" s="292"/>
      <c r="E622" s="292"/>
      <c r="F622" s="292"/>
      <c r="G622" s="292"/>
      <c r="H622" s="293"/>
      <c r="I622" s="294"/>
      <c r="J622" s="294"/>
      <c r="K622" s="294"/>
      <c r="L622" s="294"/>
      <c r="M622" s="294"/>
      <c r="N622" s="294"/>
      <c r="O622" s="294"/>
      <c r="P622" s="294"/>
      <c r="Q622" s="294"/>
      <c r="R622" s="294"/>
      <c r="S622" s="294"/>
      <c r="T622" s="294"/>
      <c r="U622" s="294"/>
      <c r="V622" s="294"/>
      <c r="W622" s="294"/>
      <c r="X622" s="294"/>
      <c r="Y622" s="294"/>
      <c r="Z622" s="294"/>
      <c r="AA622" s="294"/>
      <c r="AB622" s="294"/>
      <c r="AC622" s="295"/>
      <c r="AD622" s="34"/>
      <c r="AE622" s="34"/>
      <c r="AF622" s="34"/>
    </row>
    <row r="623" spans="1:32" hidden="1" outlineLevel="2" x14ac:dyDescent="0.2">
      <c r="A623" s="285"/>
      <c r="B623" s="285"/>
      <c r="C623" s="291"/>
      <c r="D623" s="292"/>
      <c r="E623" s="292"/>
      <c r="F623" s="292"/>
      <c r="G623" s="292"/>
      <c r="H623" s="293"/>
      <c r="I623" s="294"/>
      <c r="J623" s="294"/>
      <c r="K623" s="294"/>
      <c r="L623" s="294"/>
      <c r="M623" s="294"/>
      <c r="N623" s="294"/>
      <c r="O623" s="294"/>
      <c r="P623" s="294"/>
      <c r="Q623" s="294"/>
      <c r="R623" s="294"/>
      <c r="S623" s="294"/>
      <c r="T623" s="294"/>
      <c r="U623" s="294"/>
      <c r="V623" s="294"/>
      <c r="W623" s="294"/>
      <c r="X623" s="294"/>
      <c r="Y623" s="294"/>
      <c r="Z623" s="294"/>
      <c r="AA623" s="294"/>
      <c r="AB623" s="294"/>
      <c r="AC623" s="295"/>
      <c r="AD623" s="34"/>
      <c r="AE623" s="34"/>
      <c r="AF623" s="34"/>
    </row>
    <row r="624" spans="1:32" hidden="1" outlineLevel="2" x14ac:dyDescent="0.2">
      <c r="A624" s="285"/>
      <c r="B624" s="285"/>
      <c r="C624" s="291"/>
      <c r="D624" s="292"/>
      <c r="E624" s="292"/>
      <c r="F624" s="292"/>
      <c r="G624" s="292"/>
      <c r="H624" s="293"/>
      <c r="I624" s="294"/>
      <c r="J624" s="294"/>
      <c r="K624" s="294"/>
      <c r="L624" s="294"/>
      <c r="M624" s="294"/>
      <c r="N624" s="294"/>
      <c r="O624" s="294"/>
      <c r="P624" s="294"/>
      <c r="Q624" s="294"/>
      <c r="R624" s="294"/>
      <c r="S624" s="294"/>
      <c r="T624" s="294"/>
      <c r="U624" s="294"/>
      <c r="V624" s="294"/>
      <c r="W624" s="294"/>
      <c r="X624" s="294"/>
      <c r="Y624" s="294"/>
      <c r="Z624" s="294"/>
      <c r="AA624" s="294"/>
      <c r="AB624" s="294"/>
      <c r="AC624" s="295"/>
      <c r="AD624" s="34"/>
      <c r="AE624" s="34"/>
      <c r="AF624" s="34"/>
    </row>
    <row r="625" spans="1:32" hidden="1" outlineLevel="2" x14ac:dyDescent="0.2">
      <c r="A625" s="285"/>
      <c r="B625" s="285"/>
      <c r="C625" s="291"/>
      <c r="D625" s="292"/>
      <c r="E625" s="292"/>
      <c r="F625" s="292"/>
      <c r="G625" s="292"/>
      <c r="H625" s="293"/>
      <c r="I625" s="294"/>
      <c r="J625" s="294"/>
      <c r="K625" s="294"/>
      <c r="L625" s="294"/>
      <c r="M625" s="294"/>
      <c r="N625" s="294"/>
      <c r="O625" s="294"/>
      <c r="P625" s="294"/>
      <c r="Q625" s="294"/>
      <c r="R625" s="294"/>
      <c r="S625" s="294"/>
      <c r="T625" s="294"/>
      <c r="U625" s="294"/>
      <c r="V625" s="294"/>
      <c r="W625" s="294"/>
      <c r="X625" s="294"/>
      <c r="Y625" s="294"/>
      <c r="Z625" s="294"/>
      <c r="AA625" s="294"/>
      <c r="AB625" s="294"/>
      <c r="AC625" s="295"/>
      <c r="AD625" s="34"/>
      <c r="AE625" s="34"/>
      <c r="AF625" s="34"/>
    </row>
    <row r="626" spans="1:32" hidden="1" outlineLevel="2" x14ac:dyDescent="0.2">
      <c r="A626" s="285"/>
      <c r="B626" s="285"/>
      <c r="C626" s="291"/>
      <c r="D626" s="292"/>
      <c r="E626" s="292"/>
      <c r="F626" s="292"/>
      <c r="G626" s="292"/>
      <c r="H626" s="293"/>
      <c r="I626" s="294"/>
      <c r="J626" s="294"/>
      <c r="K626" s="294"/>
      <c r="L626" s="294"/>
      <c r="M626" s="294"/>
      <c r="N626" s="294"/>
      <c r="O626" s="294"/>
      <c r="P626" s="294"/>
      <c r="Q626" s="294"/>
      <c r="R626" s="294"/>
      <c r="S626" s="294"/>
      <c r="T626" s="294"/>
      <c r="U626" s="294"/>
      <c r="V626" s="294"/>
      <c r="W626" s="294"/>
      <c r="X626" s="294"/>
      <c r="Y626" s="294"/>
      <c r="Z626" s="294"/>
      <c r="AA626" s="294"/>
      <c r="AB626" s="294"/>
      <c r="AC626" s="295"/>
      <c r="AD626" s="34"/>
      <c r="AE626" s="34"/>
      <c r="AF626" s="34"/>
    </row>
    <row r="627" spans="1:32" hidden="1" outlineLevel="2" x14ac:dyDescent="0.2">
      <c r="A627" s="285"/>
      <c r="B627" s="285"/>
      <c r="C627" s="291"/>
      <c r="D627" s="292"/>
      <c r="E627" s="292"/>
      <c r="F627" s="292"/>
      <c r="G627" s="292"/>
      <c r="H627" s="293"/>
      <c r="I627" s="294"/>
      <c r="J627" s="294"/>
      <c r="K627" s="294"/>
      <c r="L627" s="294"/>
      <c r="M627" s="294"/>
      <c r="N627" s="294"/>
      <c r="O627" s="294"/>
      <c r="P627" s="294"/>
      <c r="Q627" s="294"/>
      <c r="R627" s="294"/>
      <c r="S627" s="294"/>
      <c r="T627" s="294"/>
      <c r="U627" s="294"/>
      <c r="V627" s="294"/>
      <c r="W627" s="294"/>
      <c r="X627" s="294"/>
      <c r="Y627" s="294"/>
      <c r="Z627" s="294"/>
      <c r="AA627" s="294"/>
      <c r="AB627" s="294"/>
      <c r="AC627" s="295"/>
      <c r="AD627" s="34"/>
      <c r="AE627" s="34"/>
      <c r="AF627" s="34"/>
    </row>
    <row r="628" spans="1:32" hidden="1" outlineLevel="2" x14ac:dyDescent="0.2">
      <c r="A628" s="285"/>
      <c r="B628" s="285"/>
      <c r="C628" s="291"/>
      <c r="D628" s="292"/>
      <c r="E628" s="292"/>
      <c r="F628" s="292"/>
      <c r="G628" s="292"/>
      <c r="H628" s="293"/>
      <c r="I628" s="294"/>
      <c r="J628" s="294"/>
      <c r="K628" s="294"/>
      <c r="L628" s="294"/>
      <c r="M628" s="294"/>
      <c r="N628" s="294"/>
      <c r="O628" s="294"/>
      <c r="P628" s="294"/>
      <c r="Q628" s="294"/>
      <c r="R628" s="294"/>
      <c r="S628" s="294"/>
      <c r="T628" s="294"/>
      <c r="U628" s="294"/>
      <c r="V628" s="294"/>
      <c r="W628" s="294"/>
      <c r="X628" s="294"/>
      <c r="Y628" s="294"/>
      <c r="Z628" s="294"/>
      <c r="AA628" s="294"/>
      <c r="AB628" s="294"/>
      <c r="AC628" s="295"/>
      <c r="AD628" s="34"/>
      <c r="AE628" s="34"/>
      <c r="AF628" s="34"/>
    </row>
    <row r="629" spans="1:32" hidden="1" outlineLevel="2" x14ac:dyDescent="0.2">
      <c r="A629" s="285"/>
      <c r="B629" s="285"/>
      <c r="C629" s="291"/>
      <c r="D629" s="292"/>
      <c r="E629" s="292"/>
      <c r="F629" s="292"/>
      <c r="G629" s="292"/>
      <c r="H629" s="293"/>
      <c r="I629" s="294"/>
      <c r="J629" s="294"/>
      <c r="K629" s="294"/>
      <c r="L629" s="294"/>
      <c r="M629" s="294"/>
      <c r="N629" s="294"/>
      <c r="O629" s="294"/>
      <c r="P629" s="294"/>
      <c r="Q629" s="294"/>
      <c r="R629" s="294"/>
      <c r="S629" s="294"/>
      <c r="T629" s="294"/>
      <c r="U629" s="294"/>
      <c r="V629" s="294"/>
      <c r="W629" s="294"/>
      <c r="X629" s="294"/>
      <c r="Y629" s="294"/>
      <c r="Z629" s="294"/>
      <c r="AA629" s="294"/>
      <c r="AB629" s="294"/>
      <c r="AC629" s="295"/>
      <c r="AD629" s="34"/>
      <c r="AE629" s="34"/>
      <c r="AF629" s="34"/>
    </row>
    <row r="630" spans="1:32" hidden="1" outlineLevel="2" x14ac:dyDescent="0.2">
      <c r="A630" s="285"/>
      <c r="B630" s="285"/>
      <c r="C630" s="291"/>
      <c r="D630" s="292"/>
      <c r="E630" s="292"/>
      <c r="F630" s="292"/>
      <c r="G630" s="292"/>
      <c r="H630" s="293"/>
      <c r="I630" s="294"/>
      <c r="J630" s="294"/>
      <c r="K630" s="294"/>
      <c r="L630" s="294"/>
      <c r="M630" s="294"/>
      <c r="N630" s="294"/>
      <c r="O630" s="294"/>
      <c r="P630" s="294"/>
      <c r="Q630" s="294"/>
      <c r="R630" s="294"/>
      <c r="S630" s="294"/>
      <c r="T630" s="294"/>
      <c r="U630" s="294"/>
      <c r="V630" s="294"/>
      <c r="W630" s="294"/>
      <c r="X630" s="294"/>
      <c r="Y630" s="294"/>
      <c r="Z630" s="294"/>
      <c r="AA630" s="294"/>
      <c r="AB630" s="294"/>
      <c r="AC630" s="295"/>
      <c r="AD630" s="34"/>
      <c r="AE630" s="34"/>
      <c r="AF630" s="34"/>
    </row>
    <row r="631" spans="1:32" hidden="1" outlineLevel="2" x14ac:dyDescent="0.2">
      <c r="A631" s="285"/>
      <c r="B631" s="285"/>
      <c r="C631" s="291"/>
      <c r="D631" s="292"/>
      <c r="E631" s="292"/>
      <c r="F631" s="292"/>
      <c r="G631" s="292"/>
      <c r="H631" s="293"/>
      <c r="I631" s="294"/>
      <c r="J631" s="294"/>
      <c r="K631" s="294"/>
      <c r="L631" s="294"/>
      <c r="M631" s="294"/>
      <c r="N631" s="294"/>
      <c r="O631" s="294"/>
      <c r="P631" s="294"/>
      <c r="Q631" s="294"/>
      <c r="R631" s="294"/>
      <c r="S631" s="294"/>
      <c r="T631" s="294"/>
      <c r="U631" s="294"/>
      <c r="V631" s="294"/>
      <c r="W631" s="294"/>
      <c r="X631" s="294"/>
      <c r="Y631" s="294"/>
      <c r="Z631" s="294"/>
      <c r="AA631" s="294"/>
      <c r="AB631" s="294"/>
      <c r="AC631" s="295"/>
      <c r="AD631" s="34"/>
      <c r="AE631" s="34"/>
      <c r="AF631" s="34"/>
    </row>
    <row r="632" spans="1:32" hidden="1" outlineLevel="2" x14ac:dyDescent="0.2">
      <c r="A632" s="285"/>
      <c r="B632" s="285"/>
      <c r="C632" s="291"/>
      <c r="D632" s="292"/>
      <c r="E632" s="292"/>
      <c r="F632" s="292"/>
      <c r="G632" s="292"/>
      <c r="H632" s="293"/>
      <c r="I632" s="294"/>
      <c r="J632" s="294"/>
      <c r="K632" s="294"/>
      <c r="L632" s="294"/>
      <c r="M632" s="294"/>
      <c r="N632" s="294"/>
      <c r="O632" s="294"/>
      <c r="P632" s="294"/>
      <c r="Q632" s="294"/>
      <c r="R632" s="294"/>
      <c r="S632" s="294"/>
      <c r="T632" s="294"/>
      <c r="U632" s="294"/>
      <c r="V632" s="294"/>
      <c r="W632" s="294"/>
      <c r="X632" s="294"/>
      <c r="Y632" s="294"/>
      <c r="Z632" s="294"/>
      <c r="AA632" s="294"/>
      <c r="AB632" s="294"/>
      <c r="AC632" s="295"/>
      <c r="AD632" s="34"/>
      <c r="AE632" s="34"/>
      <c r="AF632" s="34"/>
    </row>
    <row r="633" spans="1:32" hidden="1" outlineLevel="2" x14ac:dyDescent="0.2">
      <c r="A633" s="285"/>
      <c r="B633" s="285"/>
      <c r="C633" s="291"/>
      <c r="D633" s="292"/>
      <c r="E633" s="292"/>
      <c r="F633" s="292"/>
      <c r="G633" s="292"/>
      <c r="H633" s="293"/>
      <c r="I633" s="294"/>
      <c r="J633" s="294"/>
      <c r="K633" s="294"/>
      <c r="L633" s="294"/>
      <c r="M633" s="294"/>
      <c r="N633" s="294"/>
      <c r="O633" s="294"/>
      <c r="P633" s="294"/>
      <c r="Q633" s="294"/>
      <c r="R633" s="294"/>
      <c r="S633" s="294"/>
      <c r="T633" s="294"/>
      <c r="U633" s="294"/>
      <c r="V633" s="294"/>
      <c r="W633" s="294"/>
      <c r="X633" s="294"/>
      <c r="Y633" s="294"/>
      <c r="Z633" s="294"/>
      <c r="AA633" s="294"/>
      <c r="AB633" s="294"/>
      <c r="AC633" s="295"/>
      <c r="AD633" s="34"/>
      <c r="AE633" s="34"/>
      <c r="AF633" s="34"/>
    </row>
    <row r="634" spans="1:32" hidden="1" outlineLevel="2" x14ac:dyDescent="0.2">
      <c r="A634" s="285"/>
      <c r="B634" s="285"/>
      <c r="C634" s="291"/>
      <c r="D634" s="292"/>
      <c r="E634" s="292"/>
      <c r="F634" s="292"/>
      <c r="G634" s="292"/>
      <c r="H634" s="293"/>
      <c r="I634" s="294"/>
      <c r="J634" s="294"/>
      <c r="K634" s="294"/>
      <c r="L634" s="294"/>
      <c r="M634" s="294"/>
      <c r="N634" s="294"/>
      <c r="O634" s="294"/>
      <c r="P634" s="294"/>
      <c r="Q634" s="294"/>
      <c r="R634" s="294"/>
      <c r="S634" s="294"/>
      <c r="T634" s="294"/>
      <c r="U634" s="294"/>
      <c r="V634" s="294"/>
      <c r="W634" s="294"/>
      <c r="X634" s="294"/>
      <c r="Y634" s="294"/>
      <c r="Z634" s="294"/>
      <c r="AA634" s="294"/>
      <c r="AB634" s="294"/>
      <c r="AC634" s="295"/>
      <c r="AD634" s="34"/>
      <c r="AE634" s="34"/>
      <c r="AF634" s="34"/>
    </row>
    <row r="635" spans="1:32" hidden="1" outlineLevel="2" x14ac:dyDescent="0.2">
      <c r="A635" s="285"/>
      <c r="B635" s="285"/>
      <c r="C635" s="291"/>
      <c r="D635" s="292"/>
      <c r="E635" s="292"/>
      <c r="F635" s="292"/>
      <c r="G635" s="292"/>
      <c r="H635" s="293"/>
      <c r="I635" s="294"/>
      <c r="J635" s="294"/>
      <c r="K635" s="294"/>
      <c r="L635" s="294"/>
      <c r="M635" s="294"/>
      <c r="N635" s="294"/>
      <c r="O635" s="294"/>
      <c r="P635" s="294"/>
      <c r="Q635" s="294"/>
      <c r="R635" s="294"/>
      <c r="S635" s="294"/>
      <c r="T635" s="294"/>
      <c r="U635" s="294"/>
      <c r="V635" s="294"/>
      <c r="W635" s="294"/>
      <c r="X635" s="294"/>
      <c r="Y635" s="294"/>
      <c r="Z635" s="294"/>
      <c r="AA635" s="294"/>
      <c r="AB635" s="294"/>
      <c r="AC635" s="295"/>
      <c r="AD635" s="34"/>
      <c r="AE635" s="34"/>
      <c r="AF635" s="34"/>
    </row>
    <row r="636" spans="1:32" hidden="1" outlineLevel="2" x14ac:dyDescent="0.2">
      <c r="A636" s="285"/>
      <c r="B636" s="285"/>
      <c r="C636" s="291"/>
      <c r="D636" s="292"/>
      <c r="E636" s="292"/>
      <c r="F636" s="292"/>
      <c r="G636" s="292"/>
      <c r="H636" s="293"/>
      <c r="I636" s="294"/>
      <c r="J636" s="294"/>
      <c r="K636" s="294"/>
      <c r="L636" s="294"/>
      <c r="M636" s="294"/>
      <c r="N636" s="294"/>
      <c r="O636" s="294"/>
      <c r="P636" s="294"/>
      <c r="Q636" s="294"/>
      <c r="R636" s="294"/>
      <c r="S636" s="294"/>
      <c r="T636" s="294"/>
      <c r="U636" s="294"/>
      <c r="V636" s="294"/>
      <c r="W636" s="294"/>
      <c r="X636" s="294"/>
      <c r="Y636" s="294"/>
      <c r="Z636" s="294"/>
      <c r="AA636" s="294"/>
      <c r="AB636" s="294"/>
      <c r="AC636" s="295"/>
      <c r="AD636" s="34"/>
      <c r="AE636" s="34"/>
      <c r="AF636" s="34"/>
    </row>
    <row r="637" spans="1:32" hidden="1" outlineLevel="3" x14ac:dyDescent="0.2">
      <c r="A637" s="285"/>
      <c r="B637" s="285"/>
      <c r="C637" s="291"/>
      <c r="D637" s="292"/>
      <c r="E637" s="292"/>
      <c r="F637" s="292"/>
      <c r="G637" s="292"/>
      <c r="H637" s="293"/>
      <c r="I637" s="294"/>
      <c r="J637" s="294"/>
      <c r="K637" s="294"/>
      <c r="L637" s="294"/>
      <c r="M637" s="294"/>
      <c r="N637" s="294"/>
      <c r="O637" s="294"/>
      <c r="P637" s="294"/>
      <c r="Q637" s="294"/>
      <c r="R637" s="294"/>
      <c r="S637" s="294"/>
      <c r="T637" s="294"/>
      <c r="U637" s="294"/>
      <c r="V637" s="294"/>
      <c r="W637" s="294"/>
      <c r="X637" s="294"/>
      <c r="Y637" s="294"/>
      <c r="Z637" s="294"/>
      <c r="AA637" s="294"/>
      <c r="AB637" s="294"/>
      <c r="AC637" s="295"/>
      <c r="AD637" s="34"/>
      <c r="AE637" s="34"/>
      <c r="AF637" s="34"/>
    </row>
    <row r="638" spans="1:32" hidden="1" outlineLevel="3" x14ac:dyDescent="0.2">
      <c r="A638" s="285"/>
      <c r="B638" s="285"/>
      <c r="C638" s="291"/>
      <c r="D638" s="292"/>
      <c r="E638" s="292"/>
      <c r="F638" s="292"/>
      <c r="G638" s="292"/>
      <c r="H638" s="293"/>
      <c r="I638" s="294"/>
      <c r="J638" s="294"/>
      <c r="K638" s="294"/>
      <c r="L638" s="294"/>
      <c r="M638" s="294"/>
      <c r="N638" s="294"/>
      <c r="O638" s="294"/>
      <c r="P638" s="294"/>
      <c r="Q638" s="294"/>
      <c r="R638" s="294"/>
      <c r="S638" s="294"/>
      <c r="T638" s="294"/>
      <c r="U638" s="294"/>
      <c r="V638" s="294"/>
      <c r="W638" s="294"/>
      <c r="X638" s="294"/>
      <c r="Y638" s="294"/>
      <c r="Z638" s="294"/>
      <c r="AA638" s="294"/>
      <c r="AB638" s="294"/>
      <c r="AC638" s="295"/>
      <c r="AD638" s="34"/>
      <c r="AE638" s="34"/>
      <c r="AF638" s="34"/>
    </row>
    <row r="639" spans="1:32" hidden="1" outlineLevel="3" x14ac:dyDescent="0.2">
      <c r="A639" s="285"/>
      <c r="B639" s="285"/>
      <c r="C639" s="291"/>
      <c r="D639" s="292"/>
      <c r="E639" s="292"/>
      <c r="F639" s="292"/>
      <c r="G639" s="292"/>
      <c r="H639" s="293"/>
      <c r="I639" s="294"/>
      <c r="J639" s="294"/>
      <c r="K639" s="294"/>
      <c r="L639" s="294"/>
      <c r="M639" s="294"/>
      <c r="N639" s="294"/>
      <c r="O639" s="294"/>
      <c r="P639" s="294"/>
      <c r="Q639" s="294"/>
      <c r="R639" s="294"/>
      <c r="S639" s="294"/>
      <c r="T639" s="294"/>
      <c r="U639" s="294"/>
      <c r="V639" s="294"/>
      <c r="W639" s="294"/>
      <c r="X639" s="294"/>
      <c r="Y639" s="294"/>
      <c r="Z639" s="294"/>
      <c r="AA639" s="294"/>
      <c r="AB639" s="294"/>
      <c r="AC639" s="295"/>
      <c r="AD639" s="34"/>
      <c r="AE639" s="34"/>
      <c r="AF639" s="34"/>
    </row>
    <row r="640" spans="1:32" hidden="1" outlineLevel="3" x14ac:dyDescent="0.2">
      <c r="A640" s="285"/>
      <c r="B640" s="285"/>
      <c r="C640" s="291"/>
      <c r="D640" s="292"/>
      <c r="E640" s="292"/>
      <c r="F640" s="292"/>
      <c r="G640" s="292"/>
      <c r="H640" s="293"/>
      <c r="I640" s="294"/>
      <c r="J640" s="294"/>
      <c r="K640" s="294"/>
      <c r="L640" s="294"/>
      <c r="M640" s="294"/>
      <c r="N640" s="294"/>
      <c r="O640" s="294"/>
      <c r="P640" s="294"/>
      <c r="Q640" s="294"/>
      <c r="R640" s="294"/>
      <c r="S640" s="294"/>
      <c r="T640" s="294"/>
      <c r="U640" s="294"/>
      <c r="V640" s="294"/>
      <c r="W640" s="294"/>
      <c r="X640" s="294"/>
      <c r="Y640" s="294"/>
      <c r="Z640" s="294"/>
      <c r="AA640" s="294"/>
      <c r="AB640" s="294"/>
      <c r="AC640" s="295"/>
      <c r="AD640" s="34"/>
      <c r="AE640" s="34"/>
      <c r="AF640" s="34"/>
    </row>
    <row r="641" spans="1:32" hidden="1" outlineLevel="3" x14ac:dyDescent="0.2">
      <c r="A641" s="285"/>
      <c r="B641" s="285"/>
      <c r="C641" s="291"/>
      <c r="D641" s="292"/>
      <c r="E641" s="292"/>
      <c r="F641" s="292"/>
      <c r="G641" s="292"/>
      <c r="H641" s="293"/>
      <c r="I641" s="294"/>
      <c r="J641" s="294"/>
      <c r="K641" s="294"/>
      <c r="L641" s="294"/>
      <c r="M641" s="294"/>
      <c r="N641" s="294"/>
      <c r="O641" s="294"/>
      <c r="P641" s="294"/>
      <c r="Q641" s="294"/>
      <c r="R641" s="294"/>
      <c r="S641" s="294"/>
      <c r="T641" s="294"/>
      <c r="U641" s="294"/>
      <c r="V641" s="294"/>
      <c r="W641" s="294"/>
      <c r="X641" s="294"/>
      <c r="Y641" s="294"/>
      <c r="Z641" s="294"/>
      <c r="AA641" s="294"/>
      <c r="AB641" s="294"/>
      <c r="AC641" s="295"/>
      <c r="AD641" s="34"/>
      <c r="AE641" s="34"/>
      <c r="AF641" s="34"/>
    </row>
    <row r="642" spans="1:32" hidden="1" outlineLevel="3" x14ac:dyDescent="0.2">
      <c r="A642" s="285"/>
      <c r="B642" s="285"/>
      <c r="C642" s="291"/>
      <c r="D642" s="292"/>
      <c r="E642" s="292"/>
      <c r="F642" s="292"/>
      <c r="G642" s="292"/>
      <c r="H642" s="293"/>
      <c r="I642" s="294"/>
      <c r="J642" s="294"/>
      <c r="K642" s="294"/>
      <c r="L642" s="294"/>
      <c r="M642" s="294"/>
      <c r="N642" s="294"/>
      <c r="O642" s="294"/>
      <c r="P642" s="294"/>
      <c r="Q642" s="294"/>
      <c r="R642" s="294"/>
      <c r="S642" s="294"/>
      <c r="T642" s="294"/>
      <c r="U642" s="294"/>
      <c r="V642" s="294"/>
      <c r="W642" s="294"/>
      <c r="X642" s="294"/>
      <c r="Y642" s="294"/>
      <c r="Z642" s="294"/>
      <c r="AA642" s="294"/>
      <c r="AB642" s="294"/>
      <c r="AC642" s="295"/>
      <c r="AD642" s="34"/>
      <c r="AE642" s="34"/>
      <c r="AF642" s="34"/>
    </row>
    <row r="643" spans="1:32" hidden="1" outlineLevel="3" x14ac:dyDescent="0.2">
      <c r="A643" s="285"/>
      <c r="B643" s="285"/>
      <c r="C643" s="291"/>
      <c r="D643" s="292"/>
      <c r="E643" s="292"/>
      <c r="F643" s="292"/>
      <c r="G643" s="292"/>
      <c r="H643" s="293"/>
      <c r="I643" s="294"/>
      <c r="J643" s="294"/>
      <c r="K643" s="294"/>
      <c r="L643" s="294"/>
      <c r="M643" s="294"/>
      <c r="N643" s="294"/>
      <c r="O643" s="294"/>
      <c r="P643" s="294"/>
      <c r="Q643" s="294"/>
      <c r="R643" s="294"/>
      <c r="S643" s="294"/>
      <c r="T643" s="294"/>
      <c r="U643" s="294"/>
      <c r="V643" s="294"/>
      <c r="W643" s="294"/>
      <c r="X643" s="294"/>
      <c r="Y643" s="294"/>
      <c r="Z643" s="294"/>
      <c r="AA643" s="294"/>
      <c r="AB643" s="294"/>
      <c r="AC643" s="295"/>
      <c r="AD643" s="34"/>
      <c r="AE643" s="34"/>
      <c r="AF643" s="34"/>
    </row>
    <row r="644" spans="1:32" hidden="1" outlineLevel="3" x14ac:dyDescent="0.2">
      <c r="A644" s="285"/>
      <c r="B644" s="285"/>
      <c r="C644" s="291"/>
      <c r="D644" s="292"/>
      <c r="E644" s="292"/>
      <c r="F644" s="292"/>
      <c r="G644" s="292"/>
      <c r="H644" s="293"/>
      <c r="I644" s="294"/>
      <c r="J644" s="294"/>
      <c r="K644" s="294"/>
      <c r="L644" s="294"/>
      <c r="M644" s="294"/>
      <c r="N644" s="294"/>
      <c r="O644" s="294"/>
      <c r="P644" s="294"/>
      <c r="Q644" s="294"/>
      <c r="R644" s="294"/>
      <c r="S644" s="294"/>
      <c r="T644" s="294"/>
      <c r="U644" s="294"/>
      <c r="V644" s="294"/>
      <c r="W644" s="294"/>
      <c r="X644" s="294"/>
      <c r="Y644" s="294"/>
      <c r="Z644" s="294"/>
      <c r="AA644" s="294"/>
      <c r="AB644" s="294"/>
      <c r="AC644" s="295"/>
      <c r="AD644" s="34"/>
      <c r="AE644" s="34"/>
      <c r="AF644" s="34"/>
    </row>
    <row r="645" spans="1:32" hidden="1" outlineLevel="3" x14ac:dyDescent="0.2">
      <c r="A645" s="285"/>
      <c r="B645" s="285"/>
      <c r="C645" s="291"/>
      <c r="D645" s="292"/>
      <c r="E645" s="292"/>
      <c r="F645" s="292"/>
      <c r="G645" s="292"/>
      <c r="H645" s="293"/>
      <c r="I645" s="294"/>
      <c r="J645" s="294"/>
      <c r="K645" s="294"/>
      <c r="L645" s="294"/>
      <c r="M645" s="294"/>
      <c r="N645" s="294"/>
      <c r="O645" s="294"/>
      <c r="P645" s="294"/>
      <c r="Q645" s="294"/>
      <c r="R645" s="294"/>
      <c r="S645" s="294"/>
      <c r="T645" s="294"/>
      <c r="U645" s="294"/>
      <c r="V645" s="294"/>
      <c r="W645" s="294"/>
      <c r="X645" s="294"/>
      <c r="Y645" s="294"/>
      <c r="Z645" s="294"/>
      <c r="AA645" s="294"/>
      <c r="AB645" s="294"/>
      <c r="AC645" s="295"/>
      <c r="AD645" s="34"/>
      <c r="AE645" s="34"/>
      <c r="AF645" s="34"/>
    </row>
    <row r="646" spans="1:32" hidden="1" outlineLevel="3" x14ac:dyDescent="0.2">
      <c r="A646" s="285"/>
      <c r="B646" s="285"/>
      <c r="C646" s="291"/>
      <c r="D646" s="292"/>
      <c r="E646" s="292"/>
      <c r="F646" s="292"/>
      <c r="G646" s="292"/>
      <c r="H646" s="293"/>
      <c r="I646" s="294"/>
      <c r="J646" s="294"/>
      <c r="K646" s="294"/>
      <c r="L646" s="294"/>
      <c r="M646" s="294"/>
      <c r="N646" s="294"/>
      <c r="O646" s="294"/>
      <c r="P646" s="294"/>
      <c r="Q646" s="294"/>
      <c r="R646" s="294"/>
      <c r="S646" s="294"/>
      <c r="T646" s="294"/>
      <c r="U646" s="294"/>
      <c r="V646" s="294"/>
      <c r="W646" s="294"/>
      <c r="X646" s="294"/>
      <c r="Y646" s="294"/>
      <c r="Z646" s="294"/>
      <c r="AA646" s="294"/>
      <c r="AB646" s="294"/>
      <c r="AC646" s="295"/>
      <c r="AD646" s="34"/>
      <c r="AE646" s="34"/>
      <c r="AF646" s="34"/>
    </row>
    <row r="647" spans="1:32" hidden="1" outlineLevel="3" x14ac:dyDescent="0.2">
      <c r="A647" s="285"/>
      <c r="B647" s="285"/>
      <c r="C647" s="291"/>
      <c r="D647" s="292"/>
      <c r="E647" s="292"/>
      <c r="F647" s="292"/>
      <c r="G647" s="292"/>
      <c r="H647" s="293"/>
      <c r="I647" s="294"/>
      <c r="J647" s="294"/>
      <c r="K647" s="294"/>
      <c r="L647" s="294"/>
      <c r="M647" s="294"/>
      <c r="N647" s="294"/>
      <c r="O647" s="294"/>
      <c r="P647" s="294"/>
      <c r="Q647" s="294"/>
      <c r="R647" s="294"/>
      <c r="S647" s="294"/>
      <c r="T647" s="294"/>
      <c r="U647" s="294"/>
      <c r="V647" s="294"/>
      <c r="W647" s="294"/>
      <c r="X647" s="294"/>
      <c r="Y647" s="294"/>
      <c r="Z647" s="294"/>
      <c r="AA647" s="294"/>
      <c r="AB647" s="294"/>
      <c r="AC647" s="295"/>
      <c r="AD647" s="34"/>
      <c r="AE647" s="34"/>
      <c r="AF647" s="34"/>
    </row>
    <row r="648" spans="1:32" hidden="1" outlineLevel="3" x14ac:dyDescent="0.2">
      <c r="A648" s="285"/>
      <c r="B648" s="285"/>
      <c r="C648" s="291"/>
      <c r="D648" s="292"/>
      <c r="E648" s="292"/>
      <c r="F648" s="292"/>
      <c r="G648" s="292"/>
      <c r="H648" s="293"/>
      <c r="I648" s="294"/>
      <c r="J648" s="294"/>
      <c r="K648" s="294"/>
      <c r="L648" s="294"/>
      <c r="M648" s="294"/>
      <c r="N648" s="294"/>
      <c r="O648" s="294"/>
      <c r="P648" s="294"/>
      <c r="Q648" s="294"/>
      <c r="R648" s="294"/>
      <c r="S648" s="294"/>
      <c r="T648" s="294"/>
      <c r="U648" s="294"/>
      <c r="V648" s="294"/>
      <c r="W648" s="294"/>
      <c r="X648" s="294"/>
      <c r="Y648" s="294"/>
      <c r="Z648" s="294"/>
      <c r="AA648" s="294"/>
      <c r="AB648" s="294"/>
      <c r="AC648" s="295"/>
      <c r="AD648" s="34"/>
      <c r="AE648" s="34"/>
      <c r="AF648" s="34"/>
    </row>
    <row r="649" spans="1:32" hidden="1" outlineLevel="3" x14ac:dyDescent="0.2">
      <c r="A649" s="285"/>
      <c r="B649" s="285"/>
      <c r="C649" s="291"/>
      <c r="D649" s="292"/>
      <c r="E649" s="292"/>
      <c r="F649" s="292"/>
      <c r="G649" s="292"/>
      <c r="H649" s="293"/>
      <c r="I649" s="294"/>
      <c r="J649" s="294"/>
      <c r="K649" s="294"/>
      <c r="L649" s="294"/>
      <c r="M649" s="294"/>
      <c r="N649" s="294"/>
      <c r="O649" s="294"/>
      <c r="P649" s="294"/>
      <c r="Q649" s="294"/>
      <c r="R649" s="294"/>
      <c r="S649" s="294"/>
      <c r="T649" s="294"/>
      <c r="U649" s="294"/>
      <c r="V649" s="294"/>
      <c r="W649" s="294"/>
      <c r="X649" s="294"/>
      <c r="Y649" s="294"/>
      <c r="Z649" s="294"/>
      <c r="AA649" s="294"/>
      <c r="AB649" s="294"/>
      <c r="AC649" s="295"/>
      <c r="AD649" s="34"/>
      <c r="AE649" s="34"/>
      <c r="AF649" s="34"/>
    </row>
    <row r="650" spans="1:32" hidden="1" outlineLevel="3" x14ac:dyDescent="0.2">
      <c r="A650" s="285"/>
      <c r="B650" s="285"/>
      <c r="C650" s="291"/>
      <c r="D650" s="292"/>
      <c r="E650" s="292"/>
      <c r="F650" s="292"/>
      <c r="G650" s="292"/>
      <c r="H650" s="293"/>
      <c r="I650" s="294"/>
      <c r="J650" s="294"/>
      <c r="K650" s="294"/>
      <c r="L650" s="294"/>
      <c r="M650" s="294"/>
      <c r="N650" s="294"/>
      <c r="O650" s="294"/>
      <c r="P650" s="294"/>
      <c r="Q650" s="294"/>
      <c r="R650" s="294"/>
      <c r="S650" s="294"/>
      <c r="T650" s="294"/>
      <c r="U650" s="294"/>
      <c r="V650" s="294"/>
      <c r="W650" s="294"/>
      <c r="X650" s="294"/>
      <c r="Y650" s="294"/>
      <c r="Z650" s="294"/>
      <c r="AA650" s="294"/>
      <c r="AB650" s="294"/>
      <c r="AC650" s="295"/>
      <c r="AD650" s="34"/>
      <c r="AE650" s="34"/>
      <c r="AF650" s="34"/>
    </row>
    <row r="651" spans="1:32" hidden="1" outlineLevel="3" x14ac:dyDescent="0.2">
      <c r="A651" s="285"/>
      <c r="B651" s="285"/>
      <c r="C651" s="291"/>
      <c r="D651" s="292"/>
      <c r="E651" s="292"/>
      <c r="F651" s="292"/>
      <c r="G651" s="292"/>
      <c r="H651" s="293"/>
      <c r="I651" s="294"/>
      <c r="J651" s="294"/>
      <c r="K651" s="294"/>
      <c r="L651" s="294"/>
      <c r="M651" s="294"/>
      <c r="N651" s="294"/>
      <c r="O651" s="294"/>
      <c r="P651" s="294"/>
      <c r="Q651" s="294"/>
      <c r="R651" s="294"/>
      <c r="S651" s="294"/>
      <c r="T651" s="294"/>
      <c r="U651" s="294"/>
      <c r="V651" s="294"/>
      <c r="W651" s="294"/>
      <c r="X651" s="294"/>
      <c r="Y651" s="294"/>
      <c r="Z651" s="294"/>
      <c r="AA651" s="294"/>
      <c r="AB651" s="294"/>
      <c r="AC651" s="295"/>
      <c r="AD651" s="34"/>
      <c r="AE651" s="34"/>
      <c r="AF651" s="34"/>
    </row>
    <row r="652" spans="1:32" hidden="1" outlineLevel="3" x14ac:dyDescent="0.2">
      <c r="A652" s="285"/>
      <c r="B652" s="285"/>
      <c r="C652" s="291"/>
      <c r="D652" s="292"/>
      <c r="E652" s="292"/>
      <c r="F652" s="292"/>
      <c r="G652" s="292"/>
      <c r="H652" s="293"/>
      <c r="I652" s="294"/>
      <c r="J652" s="294"/>
      <c r="K652" s="294"/>
      <c r="L652" s="294"/>
      <c r="M652" s="294"/>
      <c r="N652" s="294"/>
      <c r="O652" s="294"/>
      <c r="P652" s="294"/>
      <c r="Q652" s="294"/>
      <c r="R652" s="294"/>
      <c r="S652" s="294"/>
      <c r="T652" s="294"/>
      <c r="U652" s="294"/>
      <c r="V652" s="294"/>
      <c r="W652" s="294"/>
      <c r="X652" s="294"/>
      <c r="Y652" s="294"/>
      <c r="Z652" s="294"/>
      <c r="AA652" s="294"/>
      <c r="AB652" s="294"/>
      <c r="AC652" s="295"/>
      <c r="AD652" s="34"/>
      <c r="AE652" s="34"/>
      <c r="AF652" s="34"/>
    </row>
    <row r="653" spans="1:32" hidden="1" outlineLevel="3" x14ac:dyDescent="0.2">
      <c r="A653" s="285"/>
      <c r="B653" s="285"/>
      <c r="C653" s="291"/>
      <c r="D653" s="292"/>
      <c r="E653" s="292"/>
      <c r="F653" s="292"/>
      <c r="G653" s="292"/>
      <c r="H653" s="293"/>
      <c r="I653" s="294"/>
      <c r="J653" s="294"/>
      <c r="K653" s="294"/>
      <c r="L653" s="294"/>
      <c r="M653" s="294"/>
      <c r="N653" s="294"/>
      <c r="O653" s="294"/>
      <c r="P653" s="294"/>
      <c r="Q653" s="294"/>
      <c r="R653" s="294"/>
      <c r="S653" s="294"/>
      <c r="T653" s="294"/>
      <c r="U653" s="294"/>
      <c r="V653" s="294"/>
      <c r="W653" s="294"/>
      <c r="X653" s="294"/>
      <c r="Y653" s="294"/>
      <c r="Z653" s="294"/>
      <c r="AA653" s="294"/>
      <c r="AB653" s="294"/>
      <c r="AC653" s="295"/>
      <c r="AD653" s="34"/>
      <c r="AE653" s="34"/>
      <c r="AF653" s="34"/>
    </row>
    <row r="654" spans="1:32" hidden="1" outlineLevel="3" x14ac:dyDescent="0.2">
      <c r="A654" s="285"/>
      <c r="B654" s="285"/>
      <c r="C654" s="291"/>
      <c r="D654" s="292"/>
      <c r="E654" s="292"/>
      <c r="F654" s="292"/>
      <c r="G654" s="292"/>
      <c r="H654" s="293"/>
      <c r="I654" s="294"/>
      <c r="J654" s="294"/>
      <c r="K654" s="294"/>
      <c r="L654" s="294"/>
      <c r="M654" s="294"/>
      <c r="N654" s="294"/>
      <c r="O654" s="294"/>
      <c r="P654" s="294"/>
      <c r="Q654" s="294"/>
      <c r="R654" s="294"/>
      <c r="S654" s="294"/>
      <c r="T654" s="294"/>
      <c r="U654" s="294"/>
      <c r="V654" s="294"/>
      <c r="W654" s="294"/>
      <c r="X654" s="294"/>
      <c r="Y654" s="294"/>
      <c r="Z654" s="294"/>
      <c r="AA654" s="294"/>
      <c r="AB654" s="294"/>
      <c r="AC654" s="295"/>
      <c r="AD654" s="34"/>
      <c r="AE654" s="34"/>
      <c r="AF654" s="34"/>
    </row>
    <row r="655" spans="1:32" hidden="1" outlineLevel="3" x14ac:dyDescent="0.2">
      <c r="A655" s="285"/>
      <c r="B655" s="285"/>
      <c r="C655" s="291"/>
      <c r="D655" s="292"/>
      <c r="E655" s="292"/>
      <c r="F655" s="292"/>
      <c r="G655" s="292"/>
      <c r="H655" s="293"/>
      <c r="I655" s="294"/>
      <c r="J655" s="294"/>
      <c r="K655" s="294"/>
      <c r="L655" s="294"/>
      <c r="M655" s="294"/>
      <c r="N655" s="294"/>
      <c r="O655" s="294"/>
      <c r="P655" s="294"/>
      <c r="Q655" s="294"/>
      <c r="R655" s="294"/>
      <c r="S655" s="294"/>
      <c r="T655" s="294"/>
      <c r="U655" s="294"/>
      <c r="V655" s="294"/>
      <c r="W655" s="294"/>
      <c r="X655" s="294"/>
      <c r="Y655" s="294"/>
      <c r="Z655" s="294"/>
      <c r="AA655" s="294"/>
      <c r="AB655" s="294"/>
      <c r="AC655" s="295"/>
      <c r="AD655" s="34"/>
      <c r="AE655" s="34"/>
      <c r="AF655" s="34"/>
    </row>
    <row r="656" spans="1:32" hidden="1" outlineLevel="3" x14ac:dyDescent="0.2">
      <c r="A656" s="285"/>
      <c r="B656" s="285"/>
      <c r="C656" s="291"/>
      <c r="D656" s="292"/>
      <c r="E656" s="292"/>
      <c r="F656" s="292"/>
      <c r="G656" s="292"/>
      <c r="H656" s="293"/>
      <c r="I656" s="294"/>
      <c r="J656" s="294"/>
      <c r="K656" s="294"/>
      <c r="L656" s="294"/>
      <c r="M656" s="294"/>
      <c r="N656" s="294"/>
      <c r="O656" s="294"/>
      <c r="P656" s="294"/>
      <c r="Q656" s="294"/>
      <c r="R656" s="294"/>
      <c r="S656" s="294"/>
      <c r="T656" s="294"/>
      <c r="U656" s="294"/>
      <c r="V656" s="294"/>
      <c r="W656" s="294"/>
      <c r="X656" s="294"/>
      <c r="Y656" s="294"/>
      <c r="Z656" s="294"/>
      <c r="AA656" s="294"/>
      <c r="AB656" s="294"/>
      <c r="AC656" s="295"/>
      <c r="AD656" s="34"/>
      <c r="AE656" s="34"/>
      <c r="AF656" s="34"/>
    </row>
    <row r="657" spans="1:32" hidden="1" outlineLevel="3" x14ac:dyDescent="0.2">
      <c r="A657" s="285"/>
      <c r="B657" s="285"/>
      <c r="C657" s="291"/>
      <c r="D657" s="292"/>
      <c r="E657" s="292"/>
      <c r="F657" s="292"/>
      <c r="G657" s="292"/>
      <c r="H657" s="293"/>
      <c r="I657" s="294"/>
      <c r="J657" s="294"/>
      <c r="K657" s="294"/>
      <c r="L657" s="294"/>
      <c r="M657" s="294"/>
      <c r="N657" s="294"/>
      <c r="O657" s="294"/>
      <c r="P657" s="294"/>
      <c r="Q657" s="294"/>
      <c r="R657" s="294"/>
      <c r="S657" s="294"/>
      <c r="T657" s="294"/>
      <c r="U657" s="294"/>
      <c r="V657" s="294"/>
      <c r="W657" s="294"/>
      <c r="X657" s="294"/>
      <c r="Y657" s="294"/>
      <c r="Z657" s="294"/>
      <c r="AA657" s="294"/>
      <c r="AB657" s="294"/>
      <c r="AC657" s="295"/>
      <c r="AD657" s="34"/>
      <c r="AE657" s="34"/>
      <c r="AF657" s="34"/>
    </row>
    <row r="658" spans="1:32" hidden="1" outlineLevel="3" x14ac:dyDescent="0.2">
      <c r="A658" s="285"/>
      <c r="B658" s="285"/>
      <c r="C658" s="291"/>
      <c r="D658" s="292"/>
      <c r="E658" s="292"/>
      <c r="F658" s="292"/>
      <c r="G658" s="292"/>
      <c r="H658" s="293"/>
      <c r="I658" s="294"/>
      <c r="J658" s="294"/>
      <c r="K658" s="294"/>
      <c r="L658" s="294"/>
      <c r="M658" s="294"/>
      <c r="N658" s="294"/>
      <c r="O658" s="294"/>
      <c r="P658" s="294"/>
      <c r="Q658" s="294"/>
      <c r="R658" s="294"/>
      <c r="S658" s="294"/>
      <c r="T658" s="294"/>
      <c r="U658" s="294"/>
      <c r="V658" s="294"/>
      <c r="W658" s="294"/>
      <c r="X658" s="294"/>
      <c r="Y658" s="294"/>
      <c r="Z658" s="294"/>
      <c r="AA658" s="294"/>
      <c r="AB658" s="294"/>
      <c r="AC658" s="295"/>
      <c r="AD658" s="34"/>
      <c r="AE658" s="34"/>
      <c r="AF658" s="34"/>
    </row>
    <row r="659" spans="1:32" hidden="1" outlineLevel="3" x14ac:dyDescent="0.2">
      <c r="A659" s="285"/>
      <c r="B659" s="285"/>
      <c r="C659" s="291"/>
      <c r="D659" s="292"/>
      <c r="E659" s="292"/>
      <c r="F659" s="292"/>
      <c r="G659" s="292"/>
      <c r="H659" s="293"/>
      <c r="I659" s="294"/>
      <c r="J659" s="294"/>
      <c r="K659" s="294"/>
      <c r="L659" s="294"/>
      <c r="M659" s="294"/>
      <c r="N659" s="294"/>
      <c r="O659" s="294"/>
      <c r="P659" s="294"/>
      <c r="Q659" s="294"/>
      <c r="R659" s="294"/>
      <c r="S659" s="294"/>
      <c r="T659" s="294"/>
      <c r="U659" s="294"/>
      <c r="V659" s="294"/>
      <c r="W659" s="294"/>
      <c r="X659" s="294"/>
      <c r="Y659" s="294"/>
      <c r="Z659" s="294"/>
      <c r="AA659" s="294"/>
      <c r="AB659" s="294"/>
      <c r="AC659" s="295"/>
      <c r="AD659" s="34"/>
      <c r="AE659" s="34"/>
      <c r="AF659" s="34"/>
    </row>
    <row r="660" spans="1:32" hidden="1" outlineLevel="3" x14ac:dyDescent="0.2">
      <c r="A660" s="285"/>
      <c r="B660" s="285"/>
      <c r="C660" s="291"/>
      <c r="D660" s="292"/>
      <c r="E660" s="292"/>
      <c r="F660" s="292"/>
      <c r="G660" s="292"/>
      <c r="H660" s="293"/>
      <c r="I660" s="294"/>
      <c r="J660" s="294"/>
      <c r="K660" s="294"/>
      <c r="L660" s="294"/>
      <c r="M660" s="294"/>
      <c r="N660" s="294"/>
      <c r="O660" s="294"/>
      <c r="P660" s="294"/>
      <c r="Q660" s="294"/>
      <c r="R660" s="294"/>
      <c r="S660" s="294"/>
      <c r="T660" s="294"/>
      <c r="U660" s="294"/>
      <c r="V660" s="294"/>
      <c r="W660" s="294"/>
      <c r="X660" s="294"/>
      <c r="Y660" s="294"/>
      <c r="Z660" s="294"/>
      <c r="AA660" s="294"/>
      <c r="AB660" s="294"/>
      <c r="AC660" s="295"/>
      <c r="AD660" s="34"/>
      <c r="AE660" s="34"/>
      <c r="AF660" s="34"/>
    </row>
    <row r="661" spans="1:32" hidden="1" outlineLevel="3" x14ac:dyDescent="0.2">
      <c r="A661" s="285"/>
      <c r="B661" s="285"/>
      <c r="C661" s="291"/>
      <c r="D661" s="292"/>
      <c r="E661" s="292"/>
      <c r="F661" s="292"/>
      <c r="G661" s="292"/>
      <c r="H661" s="293"/>
      <c r="I661" s="294"/>
      <c r="J661" s="294"/>
      <c r="K661" s="294"/>
      <c r="L661" s="294"/>
      <c r="M661" s="294"/>
      <c r="N661" s="294"/>
      <c r="O661" s="294"/>
      <c r="P661" s="294"/>
      <c r="Q661" s="294"/>
      <c r="R661" s="294"/>
      <c r="S661" s="294"/>
      <c r="T661" s="294"/>
      <c r="U661" s="294"/>
      <c r="V661" s="294"/>
      <c r="W661" s="294"/>
      <c r="X661" s="294"/>
      <c r="Y661" s="294"/>
      <c r="Z661" s="294"/>
      <c r="AA661" s="294"/>
      <c r="AB661" s="294"/>
      <c r="AC661" s="295"/>
      <c r="AD661" s="34"/>
      <c r="AE661" s="34"/>
      <c r="AF661" s="34"/>
    </row>
    <row r="662" spans="1:32" hidden="1" outlineLevel="3" x14ac:dyDescent="0.2">
      <c r="A662" s="285"/>
      <c r="B662" s="285"/>
      <c r="C662" s="291"/>
      <c r="D662" s="292"/>
      <c r="E662" s="292"/>
      <c r="F662" s="292"/>
      <c r="G662" s="292"/>
      <c r="H662" s="293"/>
      <c r="I662" s="294"/>
      <c r="J662" s="294"/>
      <c r="K662" s="294"/>
      <c r="L662" s="294"/>
      <c r="M662" s="294"/>
      <c r="N662" s="294"/>
      <c r="O662" s="294"/>
      <c r="P662" s="294"/>
      <c r="Q662" s="294"/>
      <c r="R662" s="294"/>
      <c r="S662" s="294"/>
      <c r="T662" s="294"/>
      <c r="U662" s="294"/>
      <c r="V662" s="294"/>
      <c r="W662" s="294"/>
      <c r="X662" s="294"/>
      <c r="Y662" s="294"/>
      <c r="Z662" s="294"/>
      <c r="AA662" s="294"/>
      <c r="AB662" s="294"/>
      <c r="AC662" s="295"/>
      <c r="AD662" s="34"/>
      <c r="AE662" s="34"/>
      <c r="AF662" s="34"/>
    </row>
    <row r="663" spans="1:32" hidden="1" outlineLevel="3" x14ac:dyDescent="0.2">
      <c r="A663" s="285"/>
      <c r="B663" s="285"/>
      <c r="C663" s="291"/>
      <c r="D663" s="292"/>
      <c r="E663" s="292"/>
      <c r="F663" s="292"/>
      <c r="G663" s="292"/>
      <c r="H663" s="293"/>
      <c r="I663" s="294"/>
      <c r="J663" s="294"/>
      <c r="K663" s="294"/>
      <c r="L663" s="294"/>
      <c r="M663" s="294"/>
      <c r="N663" s="294"/>
      <c r="O663" s="294"/>
      <c r="P663" s="294"/>
      <c r="Q663" s="294"/>
      <c r="R663" s="294"/>
      <c r="S663" s="294"/>
      <c r="T663" s="294"/>
      <c r="U663" s="294"/>
      <c r="V663" s="294"/>
      <c r="W663" s="294"/>
      <c r="X663" s="294"/>
      <c r="Y663" s="294"/>
      <c r="Z663" s="294"/>
      <c r="AA663" s="294"/>
      <c r="AB663" s="294"/>
      <c r="AC663" s="295"/>
      <c r="AD663" s="34"/>
      <c r="AE663" s="34"/>
      <c r="AF663" s="34"/>
    </row>
    <row r="664" spans="1:32" hidden="1" outlineLevel="3" x14ac:dyDescent="0.2">
      <c r="A664" s="285"/>
      <c r="B664" s="285"/>
      <c r="C664" s="291"/>
      <c r="D664" s="292"/>
      <c r="E664" s="292"/>
      <c r="F664" s="292"/>
      <c r="G664" s="292"/>
      <c r="H664" s="293"/>
      <c r="I664" s="294"/>
      <c r="J664" s="294"/>
      <c r="K664" s="294"/>
      <c r="L664" s="294"/>
      <c r="M664" s="294"/>
      <c r="N664" s="294"/>
      <c r="O664" s="294"/>
      <c r="P664" s="294"/>
      <c r="Q664" s="294"/>
      <c r="R664" s="294"/>
      <c r="S664" s="294"/>
      <c r="T664" s="294"/>
      <c r="U664" s="294"/>
      <c r="V664" s="294"/>
      <c r="W664" s="294"/>
      <c r="X664" s="294"/>
      <c r="Y664" s="294"/>
      <c r="Z664" s="294"/>
      <c r="AA664" s="294"/>
      <c r="AB664" s="294"/>
      <c r="AC664" s="295"/>
      <c r="AD664" s="34"/>
      <c r="AE664" s="34"/>
      <c r="AF664" s="34"/>
    </row>
    <row r="665" spans="1:32" hidden="1" outlineLevel="3" x14ac:dyDescent="0.2">
      <c r="A665" s="285"/>
      <c r="B665" s="285"/>
      <c r="C665" s="291"/>
      <c r="D665" s="292"/>
      <c r="E665" s="292"/>
      <c r="F665" s="292"/>
      <c r="G665" s="292"/>
      <c r="H665" s="293"/>
      <c r="I665" s="294"/>
      <c r="J665" s="294"/>
      <c r="K665" s="294"/>
      <c r="L665" s="294"/>
      <c r="M665" s="294"/>
      <c r="N665" s="294"/>
      <c r="O665" s="294"/>
      <c r="P665" s="294"/>
      <c r="Q665" s="294"/>
      <c r="R665" s="294"/>
      <c r="S665" s="294"/>
      <c r="T665" s="294"/>
      <c r="U665" s="294"/>
      <c r="V665" s="294"/>
      <c r="W665" s="294"/>
      <c r="X665" s="294"/>
      <c r="Y665" s="294"/>
      <c r="Z665" s="294"/>
      <c r="AA665" s="294"/>
      <c r="AB665" s="294"/>
      <c r="AC665" s="295"/>
      <c r="AD665" s="34"/>
      <c r="AE665" s="34"/>
      <c r="AF665" s="34"/>
    </row>
    <row r="666" spans="1:32" hidden="1" outlineLevel="3" x14ac:dyDescent="0.2">
      <c r="A666" s="285"/>
      <c r="B666" s="285"/>
      <c r="C666" s="291"/>
      <c r="D666" s="292"/>
      <c r="E666" s="292"/>
      <c r="F666" s="292"/>
      <c r="G666" s="292"/>
      <c r="H666" s="293"/>
      <c r="I666" s="294"/>
      <c r="J666" s="294"/>
      <c r="K666" s="294"/>
      <c r="L666" s="294"/>
      <c r="M666" s="294"/>
      <c r="N666" s="294"/>
      <c r="O666" s="294"/>
      <c r="P666" s="294"/>
      <c r="Q666" s="294"/>
      <c r="R666" s="294"/>
      <c r="S666" s="294"/>
      <c r="T666" s="294"/>
      <c r="U666" s="294"/>
      <c r="V666" s="294"/>
      <c r="W666" s="294"/>
      <c r="X666" s="294"/>
      <c r="Y666" s="294"/>
      <c r="Z666" s="294"/>
      <c r="AA666" s="294"/>
      <c r="AB666" s="294"/>
      <c r="AC666" s="295"/>
      <c r="AD666" s="34"/>
      <c r="AE666" s="34"/>
      <c r="AF666" s="34"/>
    </row>
    <row r="667" spans="1:32" hidden="1" outlineLevel="3" x14ac:dyDescent="0.2">
      <c r="A667" s="285"/>
      <c r="B667" s="285"/>
      <c r="C667" s="291"/>
      <c r="D667" s="292"/>
      <c r="E667" s="292"/>
      <c r="F667" s="292"/>
      <c r="G667" s="292"/>
      <c r="H667" s="293"/>
      <c r="I667" s="294"/>
      <c r="J667" s="294"/>
      <c r="K667" s="294"/>
      <c r="L667" s="294"/>
      <c r="M667" s="294"/>
      <c r="N667" s="294"/>
      <c r="O667" s="294"/>
      <c r="P667" s="294"/>
      <c r="Q667" s="294"/>
      <c r="R667" s="294"/>
      <c r="S667" s="294"/>
      <c r="T667" s="294"/>
      <c r="U667" s="294"/>
      <c r="V667" s="294"/>
      <c r="W667" s="294"/>
      <c r="X667" s="294"/>
      <c r="Y667" s="294"/>
      <c r="Z667" s="294"/>
      <c r="AA667" s="294"/>
      <c r="AB667" s="294"/>
      <c r="AC667" s="295"/>
      <c r="AD667" s="34"/>
      <c r="AE667" s="34"/>
      <c r="AF667" s="34"/>
    </row>
    <row r="668" spans="1:32" hidden="1" outlineLevel="3" x14ac:dyDescent="0.2">
      <c r="A668" s="285"/>
      <c r="B668" s="285"/>
      <c r="C668" s="291"/>
      <c r="D668" s="292"/>
      <c r="E668" s="292"/>
      <c r="F668" s="292"/>
      <c r="G668" s="292"/>
      <c r="H668" s="293"/>
      <c r="I668" s="294"/>
      <c r="J668" s="294"/>
      <c r="K668" s="294"/>
      <c r="L668" s="294"/>
      <c r="M668" s="294"/>
      <c r="N668" s="294"/>
      <c r="O668" s="294"/>
      <c r="P668" s="294"/>
      <c r="Q668" s="294"/>
      <c r="R668" s="294"/>
      <c r="S668" s="294"/>
      <c r="T668" s="294"/>
      <c r="U668" s="294"/>
      <c r="V668" s="294"/>
      <c r="W668" s="294"/>
      <c r="X668" s="294"/>
      <c r="Y668" s="294"/>
      <c r="Z668" s="294"/>
      <c r="AA668" s="294"/>
      <c r="AB668" s="294"/>
      <c r="AC668" s="295"/>
      <c r="AD668" s="34"/>
      <c r="AE668" s="34"/>
      <c r="AF668" s="34"/>
    </row>
    <row r="669" spans="1:32" hidden="1" outlineLevel="3" x14ac:dyDescent="0.2">
      <c r="A669" s="285"/>
      <c r="B669" s="285"/>
      <c r="C669" s="291"/>
      <c r="D669" s="292"/>
      <c r="E669" s="292"/>
      <c r="F669" s="292"/>
      <c r="G669" s="292"/>
      <c r="H669" s="293"/>
      <c r="I669" s="294"/>
      <c r="J669" s="294"/>
      <c r="K669" s="294"/>
      <c r="L669" s="294"/>
      <c r="M669" s="294"/>
      <c r="N669" s="294"/>
      <c r="O669" s="294"/>
      <c r="P669" s="294"/>
      <c r="Q669" s="294"/>
      <c r="R669" s="294"/>
      <c r="S669" s="294"/>
      <c r="T669" s="294"/>
      <c r="U669" s="294"/>
      <c r="V669" s="294"/>
      <c r="W669" s="294"/>
      <c r="X669" s="294"/>
      <c r="Y669" s="294"/>
      <c r="Z669" s="294"/>
      <c r="AA669" s="294"/>
      <c r="AB669" s="294"/>
      <c r="AC669" s="295"/>
      <c r="AD669" s="34"/>
      <c r="AE669" s="34"/>
      <c r="AF669" s="34"/>
    </row>
    <row r="670" spans="1:32" hidden="1" outlineLevel="3" x14ac:dyDescent="0.2">
      <c r="A670" s="285"/>
      <c r="B670" s="285"/>
      <c r="C670" s="291"/>
      <c r="D670" s="292"/>
      <c r="E670" s="292"/>
      <c r="F670" s="292"/>
      <c r="G670" s="292"/>
      <c r="H670" s="293"/>
      <c r="I670" s="294"/>
      <c r="J670" s="294"/>
      <c r="K670" s="294"/>
      <c r="L670" s="294"/>
      <c r="M670" s="294"/>
      <c r="N670" s="294"/>
      <c r="O670" s="294"/>
      <c r="P670" s="294"/>
      <c r="Q670" s="294"/>
      <c r="R670" s="294"/>
      <c r="S670" s="294"/>
      <c r="T670" s="294"/>
      <c r="U670" s="294"/>
      <c r="V670" s="294"/>
      <c r="W670" s="294"/>
      <c r="X670" s="294"/>
      <c r="Y670" s="294"/>
      <c r="Z670" s="294"/>
      <c r="AA670" s="294"/>
      <c r="AB670" s="294"/>
      <c r="AC670" s="295"/>
      <c r="AD670" s="34"/>
      <c r="AE670" s="34"/>
      <c r="AF670" s="34"/>
    </row>
    <row r="671" spans="1:32" hidden="1" outlineLevel="3" x14ac:dyDescent="0.2">
      <c r="A671" s="285"/>
      <c r="B671" s="285"/>
      <c r="C671" s="291"/>
      <c r="D671" s="292"/>
      <c r="E671" s="292"/>
      <c r="F671" s="292"/>
      <c r="G671" s="292"/>
      <c r="H671" s="293"/>
      <c r="I671" s="294"/>
      <c r="J671" s="294"/>
      <c r="K671" s="294"/>
      <c r="L671" s="294"/>
      <c r="M671" s="294"/>
      <c r="N671" s="294"/>
      <c r="O671" s="294"/>
      <c r="P671" s="294"/>
      <c r="Q671" s="294"/>
      <c r="R671" s="294"/>
      <c r="S671" s="294"/>
      <c r="T671" s="294"/>
      <c r="U671" s="294"/>
      <c r="V671" s="294"/>
      <c r="W671" s="294"/>
      <c r="X671" s="294"/>
      <c r="Y671" s="294"/>
      <c r="Z671" s="294"/>
      <c r="AA671" s="294"/>
      <c r="AB671" s="294"/>
      <c r="AC671" s="295"/>
      <c r="AD671" s="34"/>
      <c r="AE671" s="34"/>
      <c r="AF671" s="34"/>
    </row>
    <row r="672" spans="1:32" hidden="1" outlineLevel="3" x14ac:dyDescent="0.2">
      <c r="A672" s="285"/>
      <c r="B672" s="285"/>
      <c r="C672" s="291"/>
      <c r="D672" s="292"/>
      <c r="E672" s="292"/>
      <c r="F672" s="292"/>
      <c r="G672" s="292"/>
      <c r="H672" s="293"/>
      <c r="I672" s="294"/>
      <c r="J672" s="294"/>
      <c r="K672" s="294"/>
      <c r="L672" s="294"/>
      <c r="M672" s="294"/>
      <c r="N672" s="294"/>
      <c r="O672" s="294"/>
      <c r="P672" s="294"/>
      <c r="Q672" s="294"/>
      <c r="R672" s="294"/>
      <c r="S672" s="294"/>
      <c r="T672" s="294"/>
      <c r="U672" s="294"/>
      <c r="V672" s="294"/>
      <c r="W672" s="294"/>
      <c r="X672" s="294"/>
      <c r="Y672" s="294"/>
      <c r="Z672" s="294"/>
      <c r="AA672" s="294"/>
      <c r="AB672" s="294"/>
      <c r="AC672" s="295"/>
      <c r="AD672" s="34"/>
      <c r="AE672" s="34"/>
      <c r="AF672" s="34"/>
    </row>
    <row r="673" spans="1:32" hidden="1" outlineLevel="3" x14ac:dyDescent="0.2">
      <c r="A673" s="285"/>
      <c r="B673" s="285"/>
      <c r="C673" s="291"/>
      <c r="D673" s="292"/>
      <c r="E673" s="292"/>
      <c r="F673" s="292"/>
      <c r="G673" s="292"/>
      <c r="H673" s="293"/>
      <c r="I673" s="294"/>
      <c r="J673" s="294"/>
      <c r="K673" s="294"/>
      <c r="L673" s="294"/>
      <c r="M673" s="294"/>
      <c r="N673" s="294"/>
      <c r="O673" s="294"/>
      <c r="P673" s="294"/>
      <c r="Q673" s="294"/>
      <c r="R673" s="294"/>
      <c r="S673" s="294"/>
      <c r="T673" s="294"/>
      <c r="U673" s="294"/>
      <c r="V673" s="294"/>
      <c r="W673" s="294"/>
      <c r="X673" s="294"/>
      <c r="Y673" s="294"/>
      <c r="Z673" s="294"/>
      <c r="AA673" s="294"/>
      <c r="AB673" s="294"/>
      <c r="AC673" s="295"/>
      <c r="AD673" s="34"/>
      <c r="AE673" s="34"/>
      <c r="AF673" s="34"/>
    </row>
    <row r="674" spans="1:32" hidden="1" outlineLevel="3" x14ac:dyDescent="0.2">
      <c r="A674" s="285"/>
      <c r="B674" s="285"/>
      <c r="C674" s="291"/>
      <c r="D674" s="292"/>
      <c r="E674" s="292"/>
      <c r="F674" s="292"/>
      <c r="G674" s="292"/>
      <c r="H674" s="293"/>
      <c r="I674" s="294"/>
      <c r="J674" s="294"/>
      <c r="K674" s="294"/>
      <c r="L674" s="294"/>
      <c r="M674" s="294"/>
      <c r="N674" s="294"/>
      <c r="O674" s="294"/>
      <c r="P674" s="294"/>
      <c r="Q674" s="294"/>
      <c r="R674" s="294"/>
      <c r="S674" s="294"/>
      <c r="T674" s="294"/>
      <c r="U674" s="294"/>
      <c r="V674" s="294"/>
      <c r="W674" s="294"/>
      <c r="X674" s="294"/>
      <c r="Y674" s="294"/>
      <c r="Z674" s="294"/>
      <c r="AA674" s="294"/>
      <c r="AB674" s="294"/>
      <c r="AC674" s="295"/>
      <c r="AD674" s="34"/>
      <c r="AE674" s="34"/>
      <c r="AF674" s="34"/>
    </row>
    <row r="675" spans="1:32" hidden="1" outlineLevel="3" x14ac:dyDescent="0.2">
      <c r="A675" s="285"/>
      <c r="B675" s="285"/>
      <c r="C675" s="291"/>
      <c r="D675" s="292"/>
      <c r="E675" s="292"/>
      <c r="F675" s="292"/>
      <c r="G675" s="292"/>
      <c r="H675" s="293"/>
      <c r="I675" s="294"/>
      <c r="J675" s="294"/>
      <c r="K675" s="294"/>
      <c r="L675" s="294"/>
      <c r="M675" s="294"/>
      <c r="N675" s="294"/>
      <c r="O675" s="294"/>
      <c r="P675" s="294"/>
      <c r="Q675" s="294"/>
      <c r="R675" s="294"/>
      <c r="S675" s="294"/>
      <c r="T675" s="294"/>
      <c r="U675" s="294"/>
      <c r="V675" s="294"/>
      <c r="W675" s="294"/>
      <c r="X675" s="294"/>
      <c r="Y675" s="294"/>
      <c r="Z675" s="294"/>
      <c r="AA675" s="294"/>
      <c r="AB675" s="294"/>
      <c r="AC675" s="295"/>
      <c r="AD675" s="34"/>
      <c r="AE675" s="34"/>
      <c r="AF675" s="34"/>
    </row>
    <row r="676" spans="1:32" hidden="1" outlineLevel="3" x14ac:dyDescent="0.2">
      <c r="A676" s="285"/>
      <c r="B676" s="285"/>
      <c r="C676" s="291"/>
      <c r="D676" s="292"/>
      <c r="E676" s="292"/>
      <c r="F676" s="292"/>
      <c r="G676" s="292"/>
      <c r="H676" s="293"/>
      <c r="I676" s="294"/>
      <c r="J676" s="294"/>
      <c r="K676" s="294"/>
      <c r="L676" s="294"/>
      <c r="M676" s="294"/>
      <c r="N676" s="294"/>
      <c r="O676" s="294"/>
      <c r="P676" s="294"/>
      <c r="Q676" s="294"/>
      <c r="R676" s="294"/>
      <c r="S676" s="294"/>
      <c r="T676" s="294"/>
      <c r="U676" s="294"/>
      <c r="V676" s="294"/>
      <c r="W676" s="294"/>
      <c r="X676" s="294"/>
      <c r="Y676" s="294"/>
      <c r="Z676" s="294"/>
      <c r="AA676" s="294"/>
      <c r="AB676" s="294"/>
      <c r="AC676" s="295"/>
      <c r="AD676" s="34"/>
      <c r="AE676" s="34"/>
      <c r="AF676" s="34"/>
    </row>
    <row r="677" spans="1:32" hidden="1" outlineLevel="3" x14ac:dyDescent="0.2">
      <c r="A677" s="285"/>
      <c r="B677" s="285"/>
      <c r="C677" s="291"/>
      <c r="D677" s="292"/>
      <c r="E677" s="292"/>
      <c r="F677" s="292"/>
      <c r="G677" s="292"/>
      <c r="H677" s="293"/>
      <c r="I677" s="294"/>
      <c r="J677" s="294"/>
      <c r="K677" s="294"/>
      <c r="L677" s="294"/>
      <c r="M677" s="294"/>
      <c r="N677" s="294"/>
      <c r="O677" s="294"/>
      <c r="P677" s="294"/>
      <c r="Q677" s="294"/>
      <c r="R677" s="294"/>
      <c r="S677" s="294"/>
      <c r="T677" s="294"/>
      <c r="U677" s="294"/>
      <c r="V677" s="294"/>
      <c r="W677" s="294"/>
      <c r="X677" s="294"/>
      <c r="Y677" s="294"/>
      <c r="Z677" s="294"/>
      <c r="AA677" s="294"/>
      <c r="AB677" s="294"/>
      <c r="AC677" s="295"/>
      <c r="AD677" s="34"/>
      <c r="AE677" s="34"/>
      <c r="AF677" s="34"/>
    </row>
    <row r="678" spans="1:32" hidden="1" outlineLevel="3" x14ac:dyDescent="0.2">
      <c r="A678" s="285"/>
      <c r="B678" s="285"/>
      <c r="C678" s="291"/>
      <c r="D678" s="292"/>
      <c r="E678" s="292"/>
      <c r="F678" s="292"/>
      <c r="G678" s="292"/>
      <c r="H678" s="293"/>
      <c r="I678" s="294"/>
      <c r="J678" s="294"/>
      <c r="K678" s="294"/>
      <c r="L678" s="294"/>
      <c r="M678" s="294"/>
      <c r="N678" s="294"/>
      <c r="O678" s="294"/>
      <c r="P678" s="294"/>
      <c r="Q678" s="294"/>
      <c r="R678" s="294"/>
      <c r="S678" s="294"/>
      <c r="T678" s="294"/>
      <c r="U678" s="294"/>
      <c r="V678" s="294"/>
      <c r="W678" s="294"/>
      <c r="X678" s="294"/>
      <c r="Y678" s="294"/>
      <c r="Z678" s="294"/>
      <c r="AA678" s="294"/>
      <c r="AB678" s="294"/>
      <c r="AC678" s="295"/>
      <c r="AD678" s="34"/>
      <c r="AE678" s="34"/>
      <c r="AF678" s="34"/>
    </row>
    <row r="679" spans="1:32" hidden="1" outlineLevel="3" x14ac:dyDescent="0.2">
      <c r="A679" s="285"/>
      <c r="B679" s="285"/>
      <c r="C679" s="291"/>
      <c r="D679" s="292"/>
      <c r="E679" s="292"/>
      <c r="F679" s="292"/>
      <c r="G679" s="292"/>
      <c r="H679" s="293"/>
      <c r="I679" s="294"/>
      <c r="J679" s="294"/>
      <c r="K679" s="294"/>
      <c r="L679" s="294"/>
      <c r="M679" s="294"/>
      <c r="N679" s="294"/>
      <c r="O679" s="294"/>
      <c r="P679" s="294"/>
      <c r="Q679" s="294"/>
      <c r="R679" s="294"/>
      <c r="S679" s="294"/>
      <c r="T679" s="294"/>
      <c r="U679" s="294"/>
      <c r="V679" s="294"/>
      <c r="W679" s="294"/>
      <c r="X679" s="294"/>
      <c r="Y679" s="294"/>
      <c r="Z679" s="294"/>
      <c r="AA679" s="294"/>
      <c r="AB679" s="294"/>
      <c r="AC679" s="295"/>
      <c r="AD679" s="34"/>
      <c r="AE679" s="34"/>
      <c r="AF679" s="34"/>
    </row>
    <row r="680" spans="1:32" hidden="1" outlineLevel="3" x14ac:dyDescent="0.2">
      <c r="A680" s="285"/>
      <c r="B680" s="285"/>
      <c r="C680" s="291"/>
      <c r="D680" s="292"/>
      <c r="E680" s="292"/>
      <c r="F680" s="292"/>
      <c r="G680" s="292"/>
      <c r="H680" s="293"/>
      <c r="I680" s="294"/>
      <c r="J680" s="294"/>
      <c r="K680" s="294"/>
      <c r="L680" s="294"/>
      <c r="M680" s="294"/>
      <c r="N680" s="294"/>
      <c r="O680" s="294"/>
      <c r="P680" s="294"/>
      <c r="Q680" s="294"/>
      <c r="R680" s="294"/>
      <c r="S680" s="294"/>
      <c r="T680" s="294"/>
      <c r="U680" s="294"/>
      <c r="V680" s="294"/>
      <c r="W680" s="294"/>
      <c r="X680" s="294"/>
      <c r="Y680" s="294"/>
      <c r="Z680" s="294"/>
      <c r="AA680" s="294"/>
      <c r="AB680" s="294"/>
      <c r="AC680" s="295"/>
      <c r="AD680" s="34"/>
      <c r="AE680" s="34"/>
      <c r="AF680" s="34"/>
    </row>
    <row r="681" spans="1:32" hidden="1" outlineLevel="3" x14ac:dyDescent="0.2">
      <c r="A681" s="285"/>
      <c r="B681" s="285"/>
      <c r="C681" s="291"/>
      <c r="D681" s="292"/>
      <c r="E681" s="292"/>
      <c r="F681" s="292"/>
      <c r="G681" s="292"/>
      <c r="H681" s="293"/>
      <c r="I681" s="294"/>
      <c r="J681" s="294"/>
      <c r="K681" s="294"/>
      <c r="L681" s="294"/>
      <c r="M681" s="294"/>
      <c r="N681" s="294"/>
      <c r="O681" s="294"/>
      <c r="P681" s="294"/>
      <c r="Q681" s="294"/>
      <c r="R681" s="294"/>
      <c r="S681" s="294"/>
      <c r="T681" s="294"/>
      <c r="U681" s="294"/>
      <c r="V681" s="294"/>
      <c r="W681" s="294"/>
      <c r="X681" s="294"/>
      <c r="Y681" s="294"/>
      <c r="Z681" s="294"/>
      <c r="AA681" s="294"/>
      <c r="AB681" s="294"/>
      <c r="AC681" s="295"/>
      <c r="AD681" s="34"/>
      <c r="AE681" s="34"/>
      <c r="AF681" s="34"/>
    </row>
    <row r="682" spans="1:32" hidden="1" outlineLevel="3" x14ac:dyDescent="0.2">
      <c r="A682" s="285"/>
      <c r="B682" s="285"/>
      <c r="C682" s="291"/>
      <c r="D682" s="292"/>
      <c r="E682" s="292"/>
      <c r="F682" s="292"/>
      <c r="G682" s="292"/>
      <c r="H682" s="293"/>
      <c r="I682" s="294"/>
      <c r="J682" s="294"/>
      <c r="K682" s="294"/>
      <c r="L682" s="294"/>
      <c r="M682" s="294"/>
      <c r="N682" s="294"/>
      <c r="O682" s="294"/>
      <c r="P682" s="294"/>
      <c r="Q682" s="294"/>
      <c r="R682" s="294"/>
      <c r="S682" s="294"/>
      <c r="T682" s="294"/>
      <c r="U682" s="294"/>
      <c r="V682" s="294"/>
      <c r="W682" s="294"/>
      <c r="X682" s="294"/>
      <c r="Y682" s="294"/>
      <c r="Z682" s="294"/>
      <c r="AA682" s="294"/>
      <c r="AB682" s="294"/>
      <c r="AC682" s="295"/>
      <c r="AD682" s="34"/>
      <c r="AE682" s="34"/>
      <c r="AF682" s="34"/>
    </row>
    <row r="683" spans="1:32" hidden="1" outlineLevel="3" x14ac:dyDescent="0.2">
      <c r="A683" s="285"/>
      <c r="B683" s="285"/>
      <c r="C683" s="291"/>
      <c r="D683" s="292"/>
      <c r="E683" s="292"/>
      <c r="F683" s="292"/>
      <c r="G683" s="292"/>
      <c r="H683" s="293"/>
      <c r="I683" s="294"/>
      <c r="J683" s="294"/>
      <c r="K683" s="294"/>
      <c r="L683" s="294"/>
      <c r="M683" s="294"/>
      <c r="N683" s="294"/>
      <c r="O683" s="294"/>
      <c r="P683" s="294"/>
      <c r="Q683" s="294"/>
      <c r="R683" s="294"/>
      <c r="S683" s="294"/>
      <c r="T683" s="294"/>
      <c r="U683" s="294"/>
      <c r="V683" s="294"/>
      <c r="W683" s="294"/>
      <c r="X683" s="294"/>
      <c r="Y683" s="294"/>
      <c r="Z683" s="294"/>
      <c r="AA683" s="294"/>
      <c r="AB683" s="294"/>
      <c r="AC683" s="295"/>
      <c r="AD683" s="34"/>
      <c r="AE683" s="34"/>
      <c r="AF683" s="34"/>
    </row>
    <row r="684" spans="1:32" hidden="1" outlineLevel="3" x14ac:dyDescent="0.2">
      <c r="A684" s="285"/>
      <c r="B684" s="285"/>
      <c r="C684" s="291"/>
      <c r="D684" s="292"/>
      <c r="E684" s="292"/>
      <c r="F684" s="292"/>
      <c r="G684" s="292"/>
      <c r="H684" s="293"/>
      <c r="I684" s="294"/>
      <c r="J684" s="294"/>
      <c r="K684" s="294"/>
      <c r="L684" s="294"/>
      <c r="M684" s="294"/>
      <c r="N684" s="294"/>
      <c r="O684" s="294"/>
      <c r="P684" s="294"/>
      <c r="Q684" s="294"/>
      <c r="R684" s="294"/>
      <c r="S684" s="294"/>
      <c r="T684" s="294"/>
      <c r="U684" s="294"/>
      <c r="V684" s="294"/>
      <c r="W684" s="294"/>
      <c r="X684" s="294"/>
      <c r="Y684" s="294"/>
      <c r="Z684" s="294"/>
      <c r="AA684" s="294"/>
      <c r="AB684" s="294"/>
      <c r="AC684" s="295"/>
      <c r="AD684" s="34"/>
      <c r="AE684" s="34"/>
      <c r="AF684" s="34"/>
    </row>
    <row r="685" spans="1:32" hidden="1" outlineLevel="3" x14ac:dyDescent="0.2">
      <c r="A685" s="285"/>
      <c r="B685" s="285"/>
      <c r="C685" s="291"/>
      <c r="D685" s="292"/>
      <c r="E685" s="292"/>
      <c r="F685" s="292"/>
      <c r="G685" s="292"/>
      <c r="H685" s="293"/>
      <c r="I685" s="294"/>
      <c r="J685" s="294"/>
      <c r="K685" s="294"/>
      <c r="L685" s="294"/>
      <c r="M685" s="294"/>
      <c r="N685" s="294"/>
      <c r="O685" s="294"/>
      <c r="P685" s="294"/>
      <c r="Q685" s="294"/>
      <c r="R685" s="294"/>
      <c r="S685" s="294"/>
      <c r="T685" s="294"/>
      <c r="U685" s="294"/>
      <c r="V685" s="294"/>
      <c r="W685" s="294"/>
      <c r="X685" s="294"/>
      <c r="Y685" s="294"/>
      <c r="Z685" s="294"/>
      <c r="AA685" s="294"/>
      <c r="AB685" s="294"/>
      <c r="AC685" s="295"/>
      <c r="AD685" s="34"/>
      <c r="AE685" s="34"/>
      <c r="AF685" s="34"/>
    </row>
    <row r="686" spans="1:32" hidden="1" outlineLevel="3" x14ac:dyDescent="0.2">
      <c r="A686" s="285"/>
      <c r="B686" s="285"/>
      <c r="C686" s="291"/>
      <c r="D686" s="292"/>
      <c r="E686" s="292"/>
      <c r="F686" s="292"/>
      <c r="G686" s="292"/>
      <c r="H686" s="293"/>
      <c r="I686" s="294"/>
      <c r="J686" s="294"/>
      <c r="K686" s="294"/>
      <c r="L686" s="294"/>
      <c r="M686" s="294"/>
      <c r="N686" s="294"/>
      <c r="O686" s="294"/>
      <c r="P686" s="294"/>
      <c r="Q686" s="294"/>
      <c r="R686" s="294"/>
      <c r="S686" s="294"/>
      <c r="T686" s="294"/>
      <c r="U686" s="294"/>
      <c r="V686" s="294"/>
      <c r="W686" s="294"/>
      <c r="X686" s="294"/>
      <c r="Y686" s="294"/>
      <c r="Z686" s="294"/>
      <c r="AA686" s="294"/>
      <c r="AB686" s="294"/>
      <c r="AC686" s="295"/>
      <c r="AD686" s="34"/>
      <c r="AE686" s="34"/>
      <c r="AF686" s="34"/>
    </row>
    <row r="687" spans="1:32" hidden="1" outlineLevel="3" x14ac:dyDescent="0.2">
      <c r="A687" s="285"/>
      <c r="B687" s="285"/>
      <c r="C687" s="291"/>
      <c r="D687" s="292"/>
      <c r="E687" s="292"/>
      <c r="F687" s="292"/>
      <c r="G687" s="292"/>
      <c r="H687" s="293"/>
      <c r="I687" s="294"/>
      <c r="J687" s="294"/>
      <c r="K687" s="294"/>
      <c r="L687" s="294"/>
      <c r="M687" s="294"/>
      <c r="N687" s="294"/>
      <c r="O687" s="294"/>
      <c r="P687" s="294"/>
      <c r="Q687" s="294"/>
      <c r="R687" s="294"/>
      <c r="S687" s="294"/>
      <c r="T687" s="294"/>
      <c r="U687" s="294"/>
      <c r="V687" s="294"/>
      <c r="W687" s="294"/>
      <c r="X687" s="294"/>
      <c r="Y687" s="294"/>
      <c r="Z687" s="294"/>
      <c r="AA687" s="294"/>
      <c r="AB687" s="294"/>
      <c r="AC687" s="295"/>
      <c r="AD687" s="34"/>
      <c r="AE687" s="34"/>
      <c r="AF687" s="34"/>
    </row>
    <row r="688" spans="1:32" hidden="1" outlineLevel="3" x14ac:dyDescent="0.2">
      <c r="A688" s="285"/>
      <c r="B688" s="285"/>
      <c r="C688" s="291"/>
      <c r="D688" s="292"/>
      <c r="E688" s="292"/>
      <c r="F688" s="292"/>
      <c r="G688" s="292"/>
      <c r="H688" s="293"/>
      <c r="I688" s="294"/>
      <c r="J688" s="294"/>
      <c r="K688" s="294"/>
      <c r="L688" s="294"/>
      <c r="M688" s="294"/>
      <c r="N688" s="294"/>
      <c r="O688" s="294"/>
      <c r="P688" s="294"/>
      <c r="Q688" s="294"/>
      <c r="R688" s="294"/>
      <c r="S688" s="294"/>
      <c r="T688" s="294"/>
      <c r="U688" s="294"/>
      <c r="V688" s="294"/>
      <c r="W688" s="294"/>
      <c r="X688" s="294"/>
      <c r="Y688" s="294"/>
      <c r="Z688" s="294"/>
      <c r="AA688" s="294"/>
      <c r="AB688" s="294"/>
      <c r="AC688" s="295"/>
      <c r="AD688" s="34"/>
      <c r="AE688" s="34"/>
      <c r="AF688" s="34"/>
    </row>
    <row r="689" spans="1:32" hidden="1" outlineLevel="3" x14ac:dyDescent="0.2">
      <c r="A689" s="285"/>
      <c r="B689" s="285"/>
      <c r="C689" s="291"/>
      <c r="D689" s="292"/>
      <c r="E689" s="292"/>
      <c r="F689" s="292"/>
      <c r="G689" s="292"/>
      <c r="H689" s="293"/>
      <c r="I689" s="294"/>
      <c r="J689" s="294"/>
      <c r="K689" s="294"/>
      <c r="L689" s="294"/>
      <c r="M689" s="294"/>
      <c r="N689" s="294"/>
      <c r="O689" s="294"/>
      <c r="P689" s="294"/>
      <c r="Q689" s="294"/>
      <c r="R689" s="294"/>
      <c r="S689" s="294"/>
      <c r="T689" s="294"/>
      <c r="U689" s="294"/>
      <c r="V689" s="294"/>
      <c r="W689" s="294"/>
      <c r="X689" s="294"/>
      <c r="Y689" s="294"/>
      <c r="Z689" s="294"/>
      <c r="AA689" s="294"/>
      <c r="AB689" s="294"/>
      <c r="AC689" s="295"/>
      <c r="AD689" s="34"/>
      <c r="AE689" s="34"/>
      <c r="AF689" s="34"/>
    </row>
    <row r="690" spans="1:32" hidden="1" outlineLevel="3" x14ac:dyDescent="0.2">
      <c r="A690" s="285"/>
      <c r="B690" s="285"/>
      <c r="C690" s="291"/>
      <c r="D690" s="292"/>
      <c r="E690" s="292"/>
      <c r="F690" s="292"/>
      <c r="G690" s="292"/>
      <c r="H690" s="293"/>
      <c r="I690" s="294"/>
      <c r="J690" s="294"/>
      <c r="K690" s="294"/>
      <c r="L690" s="294"/>
      <c r="M690" s="294"/>
      <c r="N690" s="294"/>
      <c r="O690" s="294"/>
      <c r="P690" s="294"/>
      <c r="Q690" s="294"/>
      <c r="R690" s="294"/>
      <c r="S690" s="294"/>
      <c r="T690" s="294"/>
      <c r="U690" s="294"/>
      <c r="V690" s="294"/>
      <c r="W690" s="294"/>
      <c r="X690" s="294"/>
      <c r="Y690" s="294"/>
      <c r="Z690" s="294"/>
      <c r="AA690" s="294"/>
      <c r="AB690" s="294"/>
      <c r="AC690" s="295"/>
      <c r="AD690" s="34"/>
      <c r="AE690" s="34"/>
      <c r="AF690" s="34"/>
    </row>
    <row r="691" spans="1:32" hidden="1" outlineLevel="3" x14ac:dyDescent="0.2">
      <c r="A691" s="285"/>
      <c r="B691" s="285"/>
      <c r="C691" s="291"/>
      <c r="D691" s="292"/>
      <c r="E691" s="292"/>
      <c r="F691" s="292"/>
      <c r="G691" s="292"/>
      <c r="H691" s="293"/>
      <c r="I691" s="294"/>
      <c r="J691" s="294"/>
      <c r="K691" s="294"/>
      <c r="L691" s="294"/>
      <c r="M691" s="294"/>
      <c r="N691" s="294"/>
      <c r="O691" s="294"/>
      <c r="P691" s="294"/>
      <c r="Q691" s="294"/>
      <c r="R691" s="294"/>
      <c r="S691" s="294"/>
      <c r="T691" s="294"/>
      <c r="U691" s="294"/>
      <c r="V691" s="294"/>
      <c r="W691" s="294"/>
      <c r="X691" s="294"/>
      <c r="Y691" s="294"/>
      <c r="Z691" s="294"/>
      <c r="AA691" s="294"/>
      <c r="AB691" s="294"/>
      <c r="AC691" s="295"/>
      <c r="AD691" s="34"/>
      <c r="AE691" s="34"/>
      <c r="AF691" s="34"/>
    </row>
    <row r="692" spans="1:32" hidden="1" outlineLevel="3" x14ac:dyDescent="0.2">
      <c r="A692" s="285"/>
      <c r="B692" s="285"/>
      <c r="C692" s="291"/>
      <c r="D692" s="292"/>
      <c r="E692" s="292"/>
      <c r="F692" s="292"/>
      <c r="G692" s="292"/>
      <c r="H692" s="293"/>
      <c r="I692" s="294"/>
      <c r="J692" s="294"/>
      <c r="K692" s="294"/>
      <c r="L692" s="294"/>
      <c r="M692" s="294"/>
      <c r="N692" s="294"/>
      <c r="O692" s="294"/>
      <c r="P692" s="294"/>
      <c r="Q692" s="294"/>
      <c r="R692" s="294"/>
      <c r="S692" s="294"/>
      <c r="T692" s="294"/>
      <c r="U692" s="294"/>
      <c r="V692" s="294"/>
      <c r="W692" s="294"/>
      <c r="X692" s="294"/>
      <c r="Y692" s="294"/>
      <c r="Z692" s="294"/>
      <c r="AA692" s="294"/>
      <c r="AB692" s="294"/>
      <c r="AC692" s="295"/>
      <c r="AD692" s="34"/>
      <c r="AE692" s="34"/>
      <c r="AF692" s="34"/>
    </row>
    <row r="693" spans="1:32" hidden="1" outlineLevel="3" x14ac:dyDescent="0.2">
      <c r="A693" s="285"/>
      <c r="B693" s="285"/>
      <c r="C693" s="291"/>
      <c r="D693" s="292"/>
      <c r="E693" s="292"/>
      <c r="F693" s="292"/>
      <c r="G693" s="292"/>
      <c r="H693" s="293"/>
      <c r="I693" s="294"/>
      <c r="J693" s="294"/>
      <c r="K693" s="294"/>
      <c r="L693" s="294"/>
      <c r="M693" s="294"/>
      <c r="N693" s="294"/>
      <c r="O693" s="294"/>
      <c r="P693" s="294"/>
      <c r="Q693" s="294"/>
      <c r="R693" s="294"/>
      <c r="S693" s="294"/>
      <c r="T693" s="294"/>
      <c r="U693" s="294"/>
      <c r="V693" s="294"/>
      <c r="W693" s="294"/>
      <c r="X693" s="294"/>
      <c r="Y693" s="294"/>
      <c r="Z693" s="294"/>
      <c r="AA693" s="294"/>
      <c r="AB693" s="294"/>
      <c r="AC693" s="295"/>
      <c r="AD693" s="34"/>
      <c r="AE693" s="34"/>
      <c r="AF693" s="34"/>
    </row>
    <row r="694" spans="1:32" hidden="1" outlineLevel="3" x14ac:dyDescent="0.2">
      <c r="A694" s="285"/>
      <c r="B694" s="285"/>
      <c r="C694" s="291"/>
      <c r="D694" s="292"/>
      <c r="E694" s="292"/>
      <c r="F694" s="292"/>
      <c r="G694" s="292"/>
      <c r="H694" s="293"/>
      <c r="I694" s="294"/>
      <c r="J694" s="294"/>
      <c r="K694" s="294"/>
      <c r="L694" s="294"/>
      <c r="M694" s="294"/>
      <c r="N694" s="294"/>
      <c r="O694" s="294"/>
      <c r="P694" s="294"/>
      <c r="Q694" s="294"/>
      <c r="R694" s="294"/>
      <c r="S694" s="294"/>
      <c r="T694" s="294"/>
      <c r="U694" s="294"/>
      <c r="V694" s="294"/>
      <c r="W694" s="294"/>
      <c r="X694" s="294"/>
      <c r="Y694" s="294"/>
      <c r="Z694" s="294"/>
      <c r="AA694" s="294"/>
      <c r="AB694" s="294"/>
      <c r="AC694" s="295"/>
      <c r="AD694" s="34"/>
      <c r="AE694" s="34"/>
      <c r="AF694" s="34"/>
    </row>
    <row r="695" spans="1:32" hidden="1" outlineLevel="3" x14ac:dyDescent="0.2">
      <c r="A695" s="285"/>
      <c r="B695" s="285"/>
      <c r="C695" s="291"/>
      <c r="D695" s="292"/>
      <c r="E695" s="292"/>
      <c r="F695" s="292"/>
      <c r="G695" s="292"/>
      <c r="H695" s="293"/>
      <c r="I695" s="294"/>
      <c r="J695" s="294"/>
      <c r="K695" s="294"/>
      <c r="L695" s="294"/>
      <c r="M695" s="294"/>
      <c r="N695" s="294"/>
      <c r="O695" s="294"/>
      <c r="P695" s="294"/>
      <c r="Q695" s="294"/>
      <c r="R695" s="294"/>
      <c r="S695" s="294"/>
      <c r="T695" s="294"/>
      <c r="U695" s="294"/>
      <c r="V695" s="294"/>
      <c r="W695" s="294"/>
      <c r="X695" s="294"/>
      <c r="Y695" s="294"/>
      <c r="Z695" s="294"/>
      <c r="AA695" s="294"/>
      <c r="AB695" s="294"/>
      <c r="AC695" s="295"/>
      <c r="AD695" s="34"/>
      <c r="AE695" s="34"/>
      <c r="AF695" s="34"/>
    </row>
    <row r="696" spans="1:32" hidden="1" outlineLevel="3" x14ac:dyDescent="0.2">
      <c r="A696" s="285"/>
      <c r="B696" s="285"/>
      <c r="C696" s="291"/>
      <c r="D696" s="292"/>
      <c r="E696" s="292"/>
      <c r="F696" s="292"/>
      <c r="G696" s="292"/>
      <c r="H696" s="293"/>
      <c r="I696" s="294"/>
      <c r="J696" s="294"/>
      <c r="K696" s="294"/>
      <c r="L696" s="294"/>
      <c r="M696" s="294"/>
      <c r="N696" s="294"/>
      <c r="O696" s="294"/>
      <c r="P696" s="294"/>
      <c r="Q696" s="294"/>
      <c r="R696" s="294"/>
      <c r="S696" s="294"/>
      <c r="T696" s="294"/>
      <c r="U696" s="294"/>
      <c r="V696" s="294"/>
      <c r="W696" s="294"/>
      <c r="X696" s="294"/>
      <c r="Y696" s="294"/>
      <c r="Z696" s="294"/>
      <c r="AA696" s="294"/>
      <c r="AB696" s="294"/>
      <c r="AC696" s="295"/>
      <c r="AD696" s="34"/>
      <c r="AE696" s="34"/>
      <c r="AF696" s="34"/>
    </row>
    <row r="697" spans="1:32" hidden="1" outlineLevel="3" x14ac:dyDescent="0.2">
      <c r="A697" s="285"/>
      <c r="B697" s="285"/>
      <c r="C697" s="291"/>
      <c r="D697" s="292"/>
      <c r="E697" s="292"/>
      <c r="F697" s="292"/>
      <c r="G697" s="292"/>
      <c r="H697" s="293"/>
      <c r="I697" s="294"/>
      <c r="J697" s="294"/>
      <c r="K697" s="294"/>
      <c r="L697" s="294"/>
      <c r="M697" s="294"/>
      <c r="N697" s="294"/>
      <c r="O697" s="294"/>
      <c r="P697" s="294"/>
      <c r="Q697" s="294"/>
      <c r="R697" s="294"/>
      <c r="S697" s="294"/>
      <c r="T697" s="294"/>
      <c r="U697" s="294"/>
      <c r="V697" s="294"/>
      <c r="W697" s="294"/>
      <c r="X697" s="294"/>
      <c r="Y697" s="294"/>
      <c r="Z697" s="294"/>
      <c r="AA697" s="294"/>
      <c r="AB697" s="294"/>
      <c r="AC697" s="295"/>
      <c r="AD697" s="34"/>
      <c r="AE697" s="34"/>
      <c r="AF697" s="34"/>
    </row>
    <row r="698" spans="1:32" hidden="1" outlineLevel="3" x14ac:dyDescent="0.2">
      <c r="A698" s="285"/>
      <c r="B698" s="285"/>
      <c r="C698" s="291"/>
      <c r="D698" s="292"/>
      <c r="E698" s="292"/>
      <c r="F698" s="292"/>
      <c r="G698" s="292"/>
      <c r="H698" s="293"/>
      <c r="I698" s="294"/>
      <c r="J698" s="294"/>
      <c r="K698" s="294"/>
      <c r="L698" s="294"/>
      <c r="M698" s="294"/>
      <c r="N698" s="294"/>
      <c r="O698" s="294"/>
      <c r="P698" s="294"/>
      <c r="Q698" s="294"/>
      <c r="R698" s="294"/>
      <c r="S698" s="294"/>
      <c r="T698" s="294"/>
      <c r="U698" s="294"/>
      <c r="V698" s="294"/>
      <c r="W698" s="294"/>
      <c r="X698" s="294"/>
      <c r="Y698" s="294"/>
      <c r="Z698" s="294"/>
      <c r="AA698" s="294"/>
      <c r="AB698" s="294"/>
      <c r="AC698" s="295"/>
      <c r="AD698" s="34"/>
      <c r="AE698" s="34"/>
      <c r="AF698" s="34"/>
    </row>
    <row r="699" spans="1:32" hidden="1" outlineLevel="3" x14ac:dyDescent="0.2">
      <c r="A699" s="285"/>
      <c r="B699" s="285"/>
      <c r="C699" s="291"/>
      <c r="D699" s="292"/>
      <c r="E699" s="292"/>
      <c r="F699" s="292"/>
      <c r="G699" s="292"/>
      <c r="H699" s="293"/>
      <c r="I699" s="294"/>
      <c r="J699" s="294"/>
      <c r="K699" s="294"/>
      <c r="L699" s="294"/>
      <c r="M699" s="294"/>
      <c r="N699" s="294"/>
      <c r="O699" s="294"/>
      <c r="P699" s="294"/>
      <c r="Q699" s="294"/>
      <c r="R699" s="294"/>
      <c r="S699" s="294"/>
      <c r="T699" s="294"/>
      <c r="U699" s="294"/>
      <c r="V699" s="294"/>
      <c r="W699" s="294"/>
      <c r="X699" s="294"/>
      <c r="Y699" s="294"/>
      <c r="Z699" s="294"/>
      <c r="AA699" s="294"/>
      <c r="AB699" s="294"/>
      <c r="AC699" s="295"/>
      <c r="AD699" s="34"/>
      <c r="AE699" s="34"/>
      <c r="AF699" s="34"/>
    </row>
    <row r="700" spans="1:32" hidden="1" outlineLevel="3" x14ac:dyDescent="0.2">
      <c r="A700" s="285"/>
      <c r="B700" s="285"/>
      <c r="C700" s="291"/>
      <c r="D700" s="292"/>
      <c r="E700" s="292"/>
      <c r="F700" s="292"/>
      <c r="G700" s="292"/>
      <c r="H700" s="293"/>
      <c r="I700" s="294"/>
      <c r="J700" s="294"/>
      <c r="K700" s="294"/>
      <c r="L700" s="294"/>
      <c r="M700" s="294"/>
      <c r="N700" s="294"/>
      <c r="O700" s="294"/>
      <c r="P700" s="294"/>
      <c r="Q700" s="294"/>
      <c r="R700" s="294"/>
      <c r="S700" s="294"/>
      <c r="T700" s="294"/>
      <c r="U700" s="294"/>
      <c r="V700" s="294"/>
      <c r="W700" s="294"/>
      <c r="X700" s="294"/>
      <c r="Y700" s="294"/>
      <c r="Z700" s="294"/>
      <c r="AA700" s="294"/>
      <c r="AB700" s="294"/>
      <c r="AC700" s="295"/>
      <c r="AD700" s="34"/>
      <c r="AE700" s="34"/>
      <c r="AF700" s="34"/>
    </row>
    <row r="701" spans="1:32" hidden="1" outlineLevel="3" x14ac:dyDescent="0.2">
      <c r="A701" s="285"/>
      <c r="B701" s="285"/>
      <c r="C701" s="291"/>
      <c r="D701" s="292"/>
      <c r="E701" s="292"/>
      <c r="F701" s="292"/>
      <c r="G701" s="292"/>
      <c r="H701" s="293"/>
      <c r="I701" s="294"/>
      <c r="J701" s="294"/>
      <c r="K701" s="294"/>
      <c r="L701" s="294"/>
      <c r="M701" s="294"/>
      <c r="N701" s="294"/>
      <c r="O701" s="294"/>
      <c r="P701" s="294"/>
      <c r="Q701" s="294"/>
      <c r="R701" s="294"/>
      <c r="S701" s="294"/>
      <c r="T701" s="294"/>
      <c r="U701" s="294"/>
      <c r="V701" s="294"/>
      <c r="W701" s="294"/>
      <c r="X701" s="294"/>
      <c r="Y701" s="294"/>
      <c r="Z701" s="294"/>
      <c r="AA701" s="294"/>
      <c r="AB701" s="294"/>
      <c r="AC701" s="295"/>
      <c r="AD701" s="34"/>
      <c r="AE701" s="34"/>
      <c r="AF701" s="34"/>
    </row>
    <row r="702" spans="1:32" hidden="1" outlineLevel="3" x14ac:dyDescent="0.2">
      <c r="A702" s="285"/>
      <c r="B702" s="285"/>
      <c r="C702" s="291"/>
      <c r="D702" s="292"/>
      <c r="E702" s="292"/>
      <c r="F702" s="292"/>
      <c r="G702" s="292"/>
      <c r="H702" s="293"/>
      <c r="I702" s="294"/>
      <c r="J702" s="294"/>
      <c r="K702" s="294"/>
      <c r="L702" s="294"/>
      <c r="M702" s="294"/>
      <c r="N702" s="294"/>
      <c r="O702" s="294"/>
      <c r="P702" s="294"/>
      <c r="Q702" s="294"/>
      <c r="R702" s="294"/>
      <c r="S702" s="294"/>
      <c r="T702" s="294"/>
      <c r="U702" s="294"/>
      <c r="V702" s="294"/>
      <c r="W702" s="294"/>
      <c r="X702" s="294"/>
      <c r="Y702" s="294"/>
      <c r="Z702" s="294"/>
      <c r="AA702" s="294"/>
      <c r="AB702" s="294"/>
      <c r="AC702" s="295"/>
      <c r="AD702" s="34"/>
      <c r="AE702" s="34"/>
      <c r="AF702" s="34"/>
    </row>
    <row r="703" spans="1:32" hidden="1" outlineLevel="3" x14ac:dyDescent="0.2">
      <c r="A703" s="285"/>
      <c r="B703" s="285"/>
      <c r="C703" s="291"/>
      <c r="D703" s="292"/>
      <c r="E703" s="292"/>
      <c r="F703" s="292"/>
      <c r="G703" s="292"/>
      <c r="H703" s="293"/>
      <c r="I703" s="294"/>
      <c r="J703" s="294"/>
      <c r="K703" s="294"/>
      <c r="L703" s="294"/>
      <c r="M703" s="294"/>
      <c r="N703" s="294"/>
      <c r="O703" s="294"/>
      <c r="P703" s="294"/>
      <c r="Q703" s="294"/>
      <c r="R703" s="294"/>
      <c r="S703" s="294"/>
      <c r="T703" s="294"/>
      <c r="U703" s="294"/>
      <c r="V703" s="294"/>
      <c r="W703" s="294"/>
      <c r="X703" s="294"/>
      <c r="Y703" s="294"/>
      <c r="Z703" s="294"/>
      <c r="AA703" s="294"/>
      <c r="AB703" s="294"/>
      <c r="AC703" s="295"/>
      <c r="AD703" s="34"/>
      <c r="AE703" s="34"/>
      <c r="AF703" s="34"/>
    </row>
    <row r="704" spans="1:32" hidden="1" outlineLevel="3" x14ac:dyDescent="0.2">
      <c r="A704" s="285"/>
      <c r="B704" s="285"/>
      <c r="C704" s="291"/>
      <c r="D704" s="292"/>
      <c r="E704" s="292"/>
      <c r="F704" s="292"/>
      <c r="G704" s="292"/>
      <c r="H704" s="293"/>
      <c r="I704" s="294"/>
      <c r="J704" s="294"/>
      <c r="K704" s="294"/>
      <c r="L704" s="294"/>
      <c r="M704" s="294"/>
      <c r="N704" s="294"/>
      <c r="O704" s="294"/>
      <c r="P704" s="294"/>
      <c r="Q704" s="294"/>
      <c r="R704" s="294"/>
      <c r="S704" s="294"/>
      <c r="T704" s="294"/>
      <c r="U704" s="294"/>
      <c r="V704" s="294"/>
      <c r="W704" s="294"/>
      <c r="X704" s="294"/>
      <c r="Y704" s="294"/>
      <c r="Z704" s="294"/>
      <c r="AA704" s="294"/>
      <c r="AB704" s="294"/>
      <c r="AC704" s="295"/>
      <c r="AD704" s="34"/>
      <c r="AE704" s="34"/>
      <c r="AF704" s="34"/>
    </row>
    <row r="705" spans="1:32" hidden="1" outlineLevel="3" x14ac:dyDescent="0.2">
      <c r="A705" s="285"/>
      <c r="B705" s="285"/>
      <c r="C705" s="291"/>
      <c r="D705" s="292"/>
      <c r="E705" s="292"/>
      <c r="F705" s="292"/>
      <c r="G705" s="292"/>
      <c r="H705" s="293"/>
      <c r="I705" s="294"/>
      <c r="J705" s="294"/>
      <c r="K705" s="294"/>
      <c r="L705" s="294"/>
      <c r="M705" s="294"/>
      <c r="N705" s="294"/>
      <c r="O705" s="294"/>
      <c r="P705" s="294"/>
      <c r="Q705" s="294"/>
      <c r="R705" s="294"/>
      <c r="S705" s="294"/>
      <c r="T705" s="294"/>
      <c r="U705" s="294"/>
      <c r="V705" s="294"/>
      <c r="W705" s="294"/>
      <c r="X705" s="294"/>
      <c r="Y705" s="294"/>
      <c r="Z705" s="294"/>
      <c r="AA705" s="294"/>
      <c r="AB705" s="294"/>
      <c r="AC705" s="295"/>
      <c r="AD705" s="34"/>
      <c r="AE705" s="34"/>
      <c r="AF705" s="34"/>
    </row>
    <row r="706" spans="1:32" hidden="1" outlineLevel="3" x14ac:dyDescent="0.2">
      <c r="A706" s="285"/>
      <c r="B706" s="285"/>
      <c r="C706" s="291"/>
      <c r="D706" s="292"/>
      <c r="E706" s="292"/>
      <c r="F706" s="292"/>
      <c r="G706" s="292"/>
      <c r="H706" s="293"/>
      <c r="I706" s="294"/>
      <c r="J706" s="294"/>
      <c r="K706" s="294"/>
      <c r="L706" s="294"/>
      <c r="M706" s="294"/>
      <c r="N706" s="294"/>
      <c r="O706" s="294"/>
      <c r="P706" s="294"/>
      <c r="Q706" s="294"/>
      <c r="R706" s="294"/>
      <c r="S706" s="294"/>
      <c r="T706" s="294"/>
      <c r="U706" s="294"/>
      <c r="V706" s="294"/>
      <c r="W706" s="294"/>
      <c r="X706" s="294"/>
      <c r="Y706" s="294"/>
      <c r="Z706" s="294"/>
      <c r="AA706" s="294"/>
      <c r="AB706" s="294"/>
      <c r="AC706" s="295"/>
      <c r="AD706" s="34"/>
      <c r="AE706" s="34"/>
      <c r="AF706" s="34"/>
    </row>
    <row r="707" spans="1:32" hidden="1" outlineLevel="2" collapsed="1" x14ac:dyDescent="0.2">
      <c r="A707" s="285"/>
      <c r="B707" s="285"/>
      <c r="C707" s="299"/>
      <c r="D707" s="300"/>
      <c r="E707" s="293"/>
      <c r="F707" s="293"/>
      <c r="G707" s="293"/>
      <c r="H707" s="293"/>
      <c r="I707" s="297"/>
      <c r="J707" s="297"/>
      <c r="K707" s="295"/>
      <c r="L707" s="295"/>
      <c r="M707" s="295"/>
      <c r="N707" s="298"/>
      <c r="O707" s="298"/>
      <c r="P707" s="298"/>
      <c r="Q707" s="298"/>
      <c r="R707" s="298"/>
      <c r="S707" s="295"/>
      <c r="T707" s="295"/>
      <c r="U707" s="295"/>
      <c r="V707" s="295"/>
      <c r="W707" s="295"/>
      <c r="X707" s="295"/>
      <c r="Y707" s="295"/>
      <c r="Z707" s="295"/>
      <c r="AA707" s="295"/>
      <c r="AB707" s="295"/>
      <c r="AC707" s="295"/>
      <c r="AD707" s="34"/>
      <c r="AE707" s="34"/>
      <c r="AF707" s="34"/>
    </row>
    <row r="708" spans="1:32" hidden="1" outlineLevel="1" x14ac:dyDescent="0.2">
      <c r="A708" s="285"/>
      <c r="B708" s="285"/>
      <c r="C708" s="296"/>
      <c r="D708" s="293"/>
      <c r="E708" s="293"/>
      <c r="F708" s="293"/>
      <c r="G708" s="293"/>
      <c r="H708" s="293"/>
      <c r="I708" s="297"/>
      <c r="J708" s="297"/>
      <c r="K708" s="295"/>
      <c r="L708" s="295"/>
      <c r="M708" s="295"/>
      <c r="N708" s="298"/>
      <c r="O708" s="298"/>
      <c r="P708" s="298"/>
      <c r="Q708" s="298"/>
      <c r="R708" s="298"/>
      <c r="S708" s="295"/>
      <c r="T708" s="295"/>
      <c r="U708" s="295"/>
      <c r="V708" s="295"/>
      <c r="W708" s="295"/>
      <c r="X708" s="295"/>
      <c r="Y708" s="295"/>
      <c r="Z708" s="295"/>
      <c r="AA708" s="295"/>
      <c r="AB708" s="295"/>
      <c r="AC708" s="295"/>
      <c r="AD708" s="34"/>
      <c r="AE708" s="34"/>
      <c r="AF708" s="34"/>
    </row>
    <row r="709" spans="1:32" hidden="1" outlineLevel="1" x14ac:dyDescent="0.2">
      <c r="A709" s="285"/>
      <c r="B709" s="285"/>
      <c r="C709" s="290"/>
      <c r="D709" s="287"/>
      <c r="E709" s="287"/>
      <c r="F709" s="287"/>
      <c r="G709" s="288"/>
      <c r="H709" s="288"/>
      <c r="I709" s="295"/>
      <c r="J709" s="295"/>
      <c r="K709" s="295"/>
      <c r="L709" s="295"/>
      <c r="M709" s="295"/>
      <c r="N709" s="295"/>
      <c r="O709" s="295"/>
      <c r="P709" s="295"/>
      <c r="Q709" s="295"/>
      <c r="R709" s="295"/>
      <c r="S709" s="295"/>
      <c r="T709" s="295"/>
      <c r="U709" s="295"/>
      <c r="V709" s="295"/>
      <c r="W709" s="295"/>
      <c r="X709" s="295"/>
      <c r="Y709" s="295"/>
      <c r="Z709" s="295"/>
      <c r="AA709" s="295"/>
      <c r="AB709" s="295"/>
      <c r="AC709" s="295"/>
      <c r="AD709" s="34"/>
      <c r="AE709" s="34"/>
      <c r="AF709" s="34"/>
    </row>
    <row r="710" spans="1:32" hidden="1" outlineLevel="2" x14ac:dyDescent="0.2">
      <c r="A710" s="285"/>
      <c r="B710" s="285"/>
      <c r="C710" s="291"/>
      <c r="D710" s="292"/>
      <c r="E710" s="292"/>
      <c r="F710" s="292"/>
      <c r="G710" s="292"/>
      <c r="H710" s="293"/>
      <c r="I710" s="294"/>
      <c r="J710" s="294"/>
      <c r="K710" s="294"/>
      <c r="L710" s="294"/>
      <c r="M710" s="294"/>
      <c r="N710" s="294"/>
      <c r="O710" s="294"/>
      <c r="P710" s="294"/>
      <c r="Q710" s="294"/>
      <c r="R710" s="294"/>
      <c r="S710" s="294"/>
      <c r="T710" s="294"/>
      <c r="U710" s="294"/>
      <c r="V710" s="294"/>
      <c r="W710" s="294"/>
      <c r="X710" s="294"/>
      <c r="Y710" s="294"/>
      <c r="Z710" s="294"/>
      <c r="AA710" s="294"/>
      <c r="AB710" s="294"/>
      <c r="AC710" s="295"/>
      <c r="AD710" s="34"/>
      <c r="AE710" s="34"/>
      <c r="AF710" s="34"/>
    </row>
    <row r="711" spans="1:32" hidden="1" outlineLevel="2" x14ac:dyDescent="0.2">
      <c r="A711" s="285"/>
      <c r="B711" s="285"/>
      <c r="C711" s="291"/>
      <c r="D711" s="292"/>
      <c r="E711" s="292"/>
      <c r="F711" s="292"/>
      <c r="G711" s="292"/>
      <c r="H711" s="293"/>
      <c r="I711" s="294"/>
      <c r="J711" s="294"/>
      <c r="K711" s="294"/>
      <c r="L711" s="294"/>
      <c r="M711" s="294"/>
      <c r="N711" s="294"/>
      <c r="O711" s="294"/>
      <c r="P711" s="294"/>
      <c r="Q711" s="294"/>
      <c r="R711" s="294"/>
      <c r="S711" s="294"/>
      <c r="T711" s="294"/>
      <c r="U711" s="294"/>
      <c r="V711" s="294"/>
      <c r="W711" s="294"/>
      <c r="X711" s="294"/>
      <c r="Y711" s="294"/>
      <c r="Z711" s="294"/>
      <c r="AA711" s="294"/>
      <c r="AB711" s="294"/>
      <c r="AC711" s="295"/>
      <c r="AD711" s="34"/>
      <c r="AE711" s="34"/>
      <c r="AF711" s="34"/>
    </row>
    <row r="712" spans="1:32" hidden="1" outlineLevel="2" x14ac:dyDescent="0.2">
      <c r="A712" s="285"/>
      <c r="B712" s="285"/>
      <c r="C712" s="291"/>
      <c r="D712" s="292"/>
      <c r="E712" s="292"/>
      <c r="F712" s="292"/>
      <c r="G712" s="292"/>
      <c r="H712" s="293"/>
      <c r="I712" s="294"/>
      <c r="J712" s="294"/>
      <c r="K712" s="294"/>
      <c r="L712" s="294"/>
      <c r="M712" s="294"/>
      <c r="N712" s="294"/>
      <c r="O712" s="294"/>
      <c r="P712" s="294"/>
      <c r="Q712" s="294"/>
      <c r="R712" s="294"/>
      <c r="S712" s="294"/>
      <c r="T712" s="294"/>
      <c r="U712" s="294"/>
      <c r="V712" s="294"/>
      <c r="W712" s="294"/>
      <c r="X712" s="294"/>
      <c r="Y712" s="294"/>
      <c r="Z712" s="294"/>
      <c r="AA712" s="294"/>
      <c r="AB712" s="294"/>
      <c r="AC712" s="295"/>
      <c r="AD712" s="34"/>
      <c r="AE712" s="34"/>
      <c r="AF712" s="34"/>
    </row>
    <row r="713" spans="1:32" hidden="1" outlineLevel="2" x14ac:dyDescent="0.2">
      <c r="A713" s="285"/>
      <c r="B713" s="285"/>
      <c r="C713" s="291"/>
      <c r="D713" s="292"/>
      <c r="E713" s="292"/>
      <c r="F713" s="292"/>
      <c r="G713" s="292"/>
      <c r="H713" s="293"/>
      <c r="I713" s="294"/>
      <c r="J713" s="294"/>
      <c r="K713" s="294"/>
      <c r="L713" s="294"/>
      <c r="M713" s="294"/>
      <c r="N713" s="294"/>
      <c r="O713" s="294"/>
      <c r="P713" s="294"/>
      <c r="Q713" s="294"/>
      <c r="R713" s="294"/>
      <c r="S713" s="294"/>
      <c r="T713" s="294"/>
      <c r="U713" s="294"/>
      <c r="V713" s="294"/>
      <c r="W713" s="294"/>
      <c r="X713" s="294"/>
      <c r="Y713" s="294"/>
      <c r="Z713" s="294"/>
      <c r="AA713" s="294"/>
      <c r="AB713" s="294"/>
      <c r="AC713" s="295"/>
      <c r="AD713" s="34"/>
      <c r="AE713" s="34"/>
      <c r="AF713" s="34"/>
    </row>
    <row r="714" spans="1:32" hidden="1" outlineLevel="2" x14ac:dyDescent="0.2">
      <c r="A714" s="285"/>
      <c r="B714" s="285"/>
      <c r="C714" s="291"/>
      <c r="D714" s="292"/>
      <c r="E714" s="292"/>
      <c r="F714" s="292"/>
      <c r="G714" s="292"/>
      <c r="H714" s="293"/>
      <c r="I714" s="294"/>
      <c r="J714" s="294"/>
      <c r="K714" s="294"/>
      <c r="L714" s="294"/>
      <c r="M714" s="294"/>
      <c r="N714" s="294"/>
      <c r="O714" s="294"/>
      <c r="P714" s="294"/>
      <c r="Q714" s="294"/>
      <c r="R714" s="294"/>
      <c r="S714" s="294"/>
      <c r="T714" s="294"/>
      <c r="U714" s="294"/>
      <c r="V714" s="294"/>
      <c r="W714" s="294"/>
      <c r="X714" s="294"/>
      <c r="Y714" s="294"/>
      <c r="Z714" s="294"/>
      <c r="AA714" s="294"/>
      <c r="AB714" s="294"/>
      <c r="AC714" s="295"/>
      <c r="AD714" s="34"/>
      <c r="AE714" s="34"/>
      <c r="AF714" s="34"/>
    </row>
    <row r="715" spans="1:32" hidden="1" outlineLevel="2" x14ac:dyDescent="0.2">
      <c r="A715" s="285"/>
      <c r="B715" s="285"/>
      <c r="C715" s="291"/>
      <c r="D715" s="292"/>
      <c r="E715" s="292"/>
      <c r="F715" s="292"/>
      <c r="G715" s="292"/>
      <c r="H715" s="293"/>
      <c r="I715" s="294"/>
      <c r="J715" s="294"/>
      <c r="K715" s="294"/>
      <c r="L715" s="294"/>
      <c r="M715" s="294"/>
      <c r="N715" s="294"/>
      <c r="O715" s="294"/>
      <c r="P715" s="294"/>
      <c r="Q715" s="294"/>
      <c r="R715" s="294"/>
      <c r="S715" s="294"/>
      <c r="T715" s="294"/>
      <c r="U715" s="294"/>
      <c r="V715" s="294"/>
      <c r="W715" s="294"/>
      <c r="X715" s="294"/>
      <c r="Y715" s="294"/>
      <c r="Z715" s="294"/>
      <c r="AA715" s="294"/>
      <c r="AB715" s="294"/>
      <c r="AC715" s="295"/>
      <c r="AD715" s="34"/>
      <c r="AE715" s="34"/>
      <c r="AF715" s="34"/>
    </row>
    <row r="716" spans="1:32" hidden="1" outlineLevel="2" x14ac:dyDescent="0.2">
      <c r="A716" s="285"/>
      <c r="B716" s="285"/>
      <c r="C716" s="291"/>
      <c r="D716" s="292"/>
      <c r="E716" s="292"/>
      <c r="F716" s="292"/>
      <c r="G716" s="292"/>
      <c r="H716" s="293"/>
      <c r="I716" s="294"/>
      <c r="J716" s="294"/>
      <c r="K716" s="294"/>
      <c r="L716" s="294"/>
      <c r="M716" s="294"/>
      <c r="N716" s="294"/>
      <c r="O716" s="294"/>
      <c r="P716" s="294"/>
      <c r="Q716" s="294"/>
      <c r="R716" s="294"/>
      <c r="S716" s="294"/>
      <c r="T716" s="294"/>
      <c r="U716" s="294"/>
      <c r="V716" s="294"/>
      <c r="W716" s="294"/>
      <c r="X716" s="294"/>
      <c r="Y716" s="294"/>
      <c r="Z716" s="294"/>
      <c r="AA716" s="294"/>
      <c r="AB716" s="294"/>
      <c r="AC716" s="295"/>
      <c r="AD716" s="34"/>
      <c r="AE716" s="34"/>
      <c r="AF716" s="34"/>
    </row>
    <row r="717" spans="1:32" hidden="1" outlineLevel="2" x14ac:dyDescent="0.2">
      <c r="A717" s="285"/>
      <c r="B717" s="285"/>
      <c r="C717" s="291"/>
      <c r="D717" s="292"/>
      <c r="E717" s="292"/>
      <c r="F717" s="292"/>
      <c r="G717" s="292"/>
      <c r="H717" s="293"/>
      <c r="I717" s="294"/>
      <c r="J717" s="294"/>
      <c r="K717" s="294"/>
      <c r="L717" s="294"/>
      <c r="M717" s="294"/>
      <c r="N717" s="294"/>
      <c r="O717" s="294"/>
      <c r="P717" s="294"/>
      <c r="Q717" s="294"/>
      <c r="R717" s="294"/>
      <c r="S717" s="294"/>
      <c r="T717" s="294"/>
      <c r="U717" s="294"/>
      <c r="V717" s="294"/>
      <c r="W717" s="294"/>
      <c r="X717" s="294"/>
      <c r="Y717" s="294"/>
      <c r="Z717" s="294"/>
      <c r="AA717" s="294"/>
      <c r="AB717" s="294"/>
      <c r="AC717" s="295"/>
      <c r="AD717" s="34"/>
      <c r="AE717" s="34"/>
      <c r="AF717" s="34"/>
    </row>
    <row r="718" spans="1:32" hidden="1" outlineLevel="2" x14ac:dyDescent="0.2">
      <c r="A718" s="285"/>
      <c r="B718" s="285"/>
      <c r="C718" s="291"/>
      <c r="D718" s="292"/>
      <c r="E718" s="292"/>
      <c r="F718" s="292"/>
      <c r="G718" s="292"/>
      <c r="H718" s="293"/>
      <c r="I718" s="294"/>
      <c r="J718" s="294"/>
      <c r="K718" s="294"/>
      <c r="L718" s="294"/>
      <c r="M718" s="294"/>
      <c r="N718" s="294"/>
      <c r="O718" s="294"/>
      <c r="P718" s="294"/>
      <c r="Q718" s="294"/>
      <c r="R718" s="294"/>
      <c r="S718" s="294"/>
      <c r="T718" s="294"/>
      <c r="U718" s="294"/>
      <c r="V718" s="294"/>
      <c r="W718" s="294"/>
      <c r="X718" s="294"/>
      <c r="Y718" s="294"/>
      <c r="Z718" s="294"/>
      <c r="AA718" s="294"/>
      <c r="AB718" s="294"/>
      <c r="AC718" s="295"/>
      <c r="AD718" s="34"/>
      <c r="AE718" s="34"/>
      <c r="AF718" s="34"/>
    </row>
    <row r="719" spans="1:32" hidden="1" outlineLevel="2" x14ac:dyDescent="0.2">
      <c r="A719" s="285"/>
      <c r="B719" s="285"/>
      <c r="C719" s="291"/>
      <c r="D719" s="292"/>
      <c r="E719" s="292"/>
      <c r="F719" s="292"/>
      <c r="G719" s="292"/>
      <c r="H719" s="293"/>
      <c r="I719" s="294"/>
      <c r="J719" s="294"/>
      <c r="K719" s="294"/>
      <c r="L719" s="294"/>
      <c r="M719" s="294"/>
      <c r="N719" s="294"/>
      <c r="O719" s="294"/>
      <c r="P719" s="294"/>
      <c r="Q719" s="294"/>
      <c r="R719" s="294"/>
      <c r="S719" s="294"/>
      <c r="T719" s="294"/>
      <c r="U719" s="294"/>
      <c r="V719" s="294"/>
      <c r="W719" s="294"/>
      <c r="X719" s="294"/>
      <c r="Y719" s="294"/>
      <c r="Z719" s="294"/>
      <c r="AA719" s="294"/>
      <c r="AB719" s="294"/>
      <c r="AC719" s="295"/>
      <c r="AD719" s="34"/>
      <c r="AE719" s="34"/>
      <c r="AF719" s="34"/>
    </row>
    <row r="720" spans="1:32" hidden="1" outlineLevel="2" x14ac:dyDescent="0.2">
      <c r="A720" s="285"/>
      <c r="B720" s="285"/>
      <c r="C720" s="291"/>
      <c r="D720" s="292"/>
      <c r="E720" s="292"/>
      <c r="F720" s="292"/>
      <c r="G720" s="292"/>
      <c r="H720" s="293"/>
      <c r="I720" s="294"/>
      <c r="J720" s="294"/>
      <c r="K720" s="294"/>
      <c r="L720" s="294"/>
      <c r="M720" s="294"/>
      <c r="N720" s="294"/>
      <c r="O720" s="294"/>
      <c r="P720" s="294"/>
      <c r="Q720" s="294"/>
      <c r="R720" s="294"/>
      <c r="S720" s="294"/>
      <c r="T720" s="294"/>
      <c r="U720" s="294"/>
      <c r="V720" s="294"/>
      <c r="W720" s="294"/>
      <c r="X720" s="294"/>
      <c r="Y720" s="294"/>
      <c r="Z720" s="294"/>
      <c r="AA720" s="294"/>
      <c r="AB720" s="294"/>
      <c r="AC720" s="295"/>
      <c r="AD720" s="34"/>
      <c r="AE720" s="34"/>
      <c r="AF720" s="34"/>
    </row>
    <row r="721" spans="1:32" hidden="1" outlineLevel="2" x14ac:dyDescent="0.2">
      <c r="A721" s="285"/>
      <c r="B721" s="285"/>
      <c r="C721" s="291"/>
      <c r="D721" s="292"/>
      <c r="E721" s="292"/>
      <c r="F721" s="292"/>
      <c r="G721" s="292"/>
      <c r="H721" s="293"/>
      <c r="I721" s="294"/>
      <c r="J721" s="294"/>
      <c r="K721" s="294"/>
      <c r="L721" s="294"/>
      <c r="M721" s="294"/>
      <c r="N721" s="294"/>
      <c r="O721" s="294"/>
      <c r="P721" s="294"/>
      <c r="Q721" s="294"/>
      <c r="R721" s="294"/>
      <c r="S721" s="294"/>
      <c r="T721" s="294"/>
      <c r="U721" s="294"/>
      <c r="V721" s="294"/>
      <c r="W721" s="294"/>
      <c r="X721" s="294"/>
      <c r="Y721" s="294"/>
      <c r="Z721" s="294"/>
      <c r="AA721" s="294"/>
      <c r="AB721" s="294"/>
      <c r="AC721" s="295"/>
      <c r="AD721" s="34"/>
      <c r="AE721" s="34"/>
      <c r="AF721" s="34"/>
    </row>
    <row r="722" spans="1:32" hidden="1" outlineLevel="2" x14ac:dyDescent="0.2">
      <c r="A722" s="285"/>
      <c r="B722" s="285"/>
      <c r="C722" s="291"/>
      <c r="D722" s="292"/>
      <c r="E722" s="292"/>
      <c r="F722" s="292"/>
      <c r="G722" s="292"/>
      <c r="H722" s="293"/>
      <c r="I722" s="294"/>
      <c r="J722" s="294"/>
      <c r="K722" s="294"/>
      <c r="L722" s="294"/>
      <c r="M722" s="294"/>
      <c r="N722" s="294"/>
      <c r="O722" s="294"/>
      <c r="P722" s="294"/>
      <c r="Q722" s="294"/>
      <c r="R722" s="294"/>
      <c r="S722" s="294"/>
      <c r="T722" s="294"/>
      <c r="U722" s="294"/>
      <c r="V722" s="294"/>
      <c r="W722" s="294"/>
      <c r="X722" s="294"/>
      <c r="Y722" s="294"/>
      <c r="Z722" s="294"/>
      <c r="AA722" s="294"/>
      <c r="AB722" s="294"/>
      <c r="AC722" s="295"/>
      <c r="AD722" s="34"/>
      <c r="AE722" s="34"/>
      <c r="AF722" s="34"/>
    </row>
    <row r="723" spans="1:32" hidden="1" outlineLevel="2" x14ac:dyDescent="0.2">
      <c r="A723" s="285"/>
      <c r="B723" s="285"/>
      <c r="C723" s="291"/>
      <c r="D723" s="292"/>
      <c r="E723" s="292"/>
      <c r="F723" s="292"/>
      <c r="G723" s="292"/>
      <c r="H723" s="293"/>
      <c r="I723" s="294"/>
      <c r="J723" s="294"/>
      <c r="K723" s="294"/>
      <c r="L723" s="294"/>
      <c r="M723" s="294"/>
      <c r="N723" s="294"/>
      <c r="O723" s="294"/>
      <c r="P723" s="294"/>
      <c r="Q723" s="294"/>
      <c r="R723" s="294"/>
      <c r="S723" s="294"/>
      <c r="T723" s="294"/>
      <c r="U723" s="294"/>
      <c r="V723" s="294"/>
      <c r="W723" s="294"/>
      <c r="X723" s="294"/>
      <c r="Y723" s="294"/>
      <c r="Z723" s="294"/>
      <c r="AA723" s="294"/>
      <c r="AB723" s="294"/>
      <c r="AC723" s="295"/>
      <c r="AD723" s="34"/>
      <c r="AE723" s="34"/>
      <c r="AF723" s="34"/>
    </row>
    <row r="724" spans="1:32" hidden="1" outlineLevel="2" x14ac:dyDescent="0.2">
      <c r="A724" s="285"/>
      <c r="B724" s="285"/>
      <c r="C724" s="291"/>
      <c r="D724" s="292"/>
      <c r="E724" s="292"/>
      <c r="F724" s="292"/>
      <c r="G724" s="292"/>
      <c r="H724" s="293"/>
      <c r="I724" s="294"/>
      <c r="J724" s="294"/>
      <c r="K724" s="294"/>
      <c r="L724" s="294"/>
      <c r="M724" s="294"/>
      <c r="N724" s="294"/>
      <c r="O724" s="294"/>
      <c r="P724" s="294"/>
      <c r="Q724" s="294"/>
      <c r="R724" s="294"/>
      <c r="S724" s="294"/>
      <c r="T724" s="294"/>
      <c r="U724" s="294"/>
      <c r="V724" s="294"/>
      <c r="W724" s="294"/>
      <c r="X724" s="294"/>
      <c r="Y724" s="294"/>
      <c r="Z724" s="294"/>
      <c r="AA724" s="294"/>
      <c r="AB724" s="294"/>
      <c r="AC724" s="295"/>
      <c r="AD724" s="34"/>
      <c r="AE724" s="34"/>
      <c r="AF724" s="34"/>
    </row>
    <row r="725" spans="1:32" hidden="1" outlineLevel="2" x14ac:dyDescent="0.2">
      <c r="A725" s="285"/>
      <c r="B725" s="285"/>
      <c r="C725" s="291"/>
      <c r="D725" s="292"/>
      <c r="E725" s="292"/>
      <c r="F725" s="292"/>
      <c r="G725" s="292"/>
      <c r="H725" s="293"/>
      <c r="I725" s="294"/>
      <c r="J725" s="294"/>
      <c r="K725" s="294"/>
      <c r="L725" s="294"/>
      <c r="M725" s="294"/>
      <c r="N725" s="294"/>
      <c r="O725" s="294"/>
      <c r="P725" s="294"/>
      <c r="Q725" s="294"/>
      <c r="R725" s="294"/>
      <c r="S725" s="294"/>
      <c r="T725" s="294"/>
      <c r="U725" s="294"/>
      <c r="V725" s="294"/>
      <c r="W725" s="294"/>
      <c r="X725" s="294"/>
      <c r="Y725" s="294"/>
      <c r="Z725" s="294"/>
      <c r="AA725" s="294"/>
      <c r="AB725" s="294"/>
      <c r="AC725" s="295"/>
      <c r="AD725" s="34"/>
      <c r="AE725" s="34"/>
      <c r="AF725" s="34"/>
    </row>
    <row r="726" spans="1:32" hidden="1" outlineLevel="2" x14ac:dyDescent="0.2">
      <c r="A726" s="285"/>
      <c r="B726" s="285"/>
      <c r="C726" s="291"/>
      <c r="D726" s="292"/>
      <c r="E726" s="292"/>
      <c r="F726" s="292"/>
      <c r="G726" s="292"/>
      <c r="H726" s="293"/>
      <c r="I726" s="294"/>
      <c r="J726" s="294"/>
      <c r="K726" s="294"/>
      <c r="L726" s="294"/>
      <c r="M726" s="294"/>
      <c r="N726" s="294"/>
      <c r="O726" s="294"/>
      <c r="P726" s="294"/>
      <c r="Q726" s="294"/>
      <c r="R726" s="294"/>
      <c r="S726" s="294"/>
      <c r="T726" s="294"/>
      <c r="U726" s="294"/>
      <c r="V726" s="294"/>
      <c r="W726" s="294"/>
      <c r="X726" s="294"/>
      <c r="Y726" s="294"/>
      <c r="Z726" s="294"/>
      <c r="AA726" s="294"/>
      <c r="AB726" s="294"/>
      <c r="AC726" s="295"/>
      <c r="AD726" s="34"/>
      <c r="AE726" s="34"/>
      <c r="AF726" s="34"/>
    </row>
    <row r="727" spans="1:32" hidden="1" outlineLevel="2" x14ac:dyDescent="0.2">
      <c r="A727" s="285"/>
      <c r="B727" s="285"/>
      <c r="C727" s="291"/>
      <c r="D727" s="292"/>
      <c r="E727" s="292"/>
      <c r="F727" s="292"/>
      <c r="G727" s="292"/>
      <c r="H727" s="293"/>
      <c r="I727" s="294"/>
      <c r="J727" s="294"/>
      <c r="K727" s="294"/>
      <c r="L727" s="294"/>
      <c r="M727" s="294"/>
      <c r="N727" s="294"/>
      <c r="O727" s="294"/>
      <c r="P727" s="294"/>
      <c r="Q727" s="294"/>
      <c r="R727" s="294"/>
      <c r="S727" s="294"/>
      <c r="T727" s="294"/>
      <c r="U727" s="294"/>
      <c r="V727" s="294"/>
      <c r="W727" s="294"/>
      <c r="X727" s="294"/>
      <c r="Y727" s="294"/>
      <c r="Z727" s="294"/>
      <c r="AA727" s="294"/>
      <c r="AB727" s="294"/>
      <c r="AC727" s="295"/>
      <c r="AD727" s="34"/>
      <c r="AE727" s="34"/>
      <c r="AF727" s="34"/>
    </row>
    <row r="728" spans="1:32" hidden="1" outlineLevel="2" x14ac:dyDescent="0.2">
      <c r="A728" s="285"/>
      <c r="B728" s="285"/>
      <c r="C728" s="291"/>
      <c r="D728" s="292"/>
      <c r="E728" s="292"/>
      <c r="F728" s="292"/>
      <c r="G728" s="292"/>
      <c r="H728" s="293"/>
      <c r="I728" s="294"/>
      <c r="J728" s="294"/>
      <c r="K728" s="294"/>
      <c r="L728" s="294"/>
      <c r="M728" s="294"/>
      <c r="N728" s="294"/>
      <c r="O728" s="294"/>
      <c r="P728" s="294"/>
      <c r="Q728" s="294"/>
      <c r="R728" s="294"/>
      <c r="S728" s="294"/>
      <c r="T728" s="294"/>
      <c r="U728" s="294"/>
      <c r="V728" s="294"/>
      <c r="W728" s="294"/>
      <c r="X728" s="294"/>
      <c r="Y728" s="294"/>
      <c r="Z728" s="294"/>
      <c r="AA728" s="294"/>
      <c r="AB728" s="294"/>
      <c r="AC728" s="295"/>
      <c r="AD728" s="34"/>
      <c r="AE728" s="34"/>
      <c r="AF728" s="34"/>
    </row>
    <row r="729" spans="1:32" hidden="1" outlineLevel="2" x14ac:dyDescent="0.2">
      <c r="A729" s="285"/>
      <c r="B729" s="285"/>
      <c r="C729" s="291"/>
      <c r="D729" s="292"/>
      <c r="E729" s="292"/>
      <c r="F729" s="292"/>
      <c r="G729" s="292"/>
      <c r="H729" s="293"/>
      <c r="I729" s="294"/>
      <c r="J729" s="294"/>
      <c r="K729" s="294"/>
      <c r="L729" s="294"/>
      <c r="M729" s="294"/>
      <c r="N729" s="294"/>
      <c r="O729" s="294"/>
      <c r="P729" s="294"/>
      <c r="Q729" s="294"/>
      <c r="R729" s="294"/>
      <c r="S729" s="294"/>
      <c r="T729" s="294"/>
      <c r="U729" s="294"/>
      <c r="V729" s="294"/>
      <c r="W729" s="294"/>
      <c r="X729" s="294"/>
      <c r="Y729" s="294"/>
      <c r="Z729" s="294"/>
      <c r="AA729" s="294"/>
      <c r="AB729" s="294"/>
      <c r="AC729" s="295"/>
      <c r="AD729" s="34"/>
      <c r="AE729" s="34"/>
      <c r="AF729" s="34"/>
    </row>
    <row r="730" spans="1:32" hidden="1" outlineLevel="2" x14ac:dyDescent="0.2">
      <c r="A730" s="285"/>
      <c r="B730" s="285"/>
      <c r="C730" s="291"/>
      <c r="D730" s="292"/>
      <c r="E730" s="292"/>
      <c r="F730" s="292"/>
      <c r="G730" s="292"/>
      <c r="H730" s="293"/>
      <c r="I730" s="294"/>
      <c r="J730" s="294"/>
      <c r="K730" s="294"/>
      <c r="L730" s="294"/>
      <c r="M730" s="294"/>
      <c r="N730" s="294"/>
      <c r="O730" s="294"/>
      <c r="P730" s="294"/>
      <c r="Q730" s="294"/>
      <c r="R730" s="294"/>
      <c r="S730" s="294"/>
      <c r="T730" s="294"/>
      <c r="U730" s="294"/>
      <c r="V730" s="294"/>
      <c r="W730" s="294"/>
      <c r="X730" s="294"/>
      <c r="Y730" s="294"/>
      <c r="Z730" s="294"/>
      <c r="AA730" s="294"/>
      <c r="AB730" s="294"/>
      <c r="AC730" s="295"/>
      <c r="AD730" s="34"/>
      <c r="AE730" s="34"/>
      <c r="AF730" s="34"/>
    </row>
    <row r="731" spans="1:32" hidden="1" outlineLevel="2" x14ac:dyDescent="0.2">
      <c r="A731" s="285"/>
      <c r="B731" s="285"/>
      <c r="C731" s="291"/>
      <c r="D731" s="292"/>
      <c r="E731" s="292"/>
      <c r="F731" s="292"/>
      <c r="G731" s="292"/>
      <c r="H731" s="293"/>
      <c r="I731" s="294"/>
      <c r="J731" s="294"/>
      <c r="K731" s="294"/>
      <c r="L731" s="294"/>
      <c r="M731" s="294"/>
      <c r="N731" s="294"/>
      <c r="O731" s="294"/>
      <c r="P731" s="294"/>
      <c r="Q731" s="294"/>
      <c r="R731" s="294"/>
      <c r="S731" s="294"/>
      <c r="T731" s="294"/>
      <c r="U731" s="294"/>
      <c r="V731" s="294"/>
      <c r="W731" s="294"/>
      <c r="X731" s="294"/>
      <c r="Y731" s="294"/>
      <c r="Z731" s="294"/>
      <c r="AA731" s="294"/>
      <c r="AB731" s="294"/>
      <c r="AC731" s="295"/>
      <c r="AD731" s="34"/>
      <c r="AE731" s="34"/>
      <c r="AF731" s="34"/>
    </row>
    <row r="732" spans="1:32" hidden="1" outlineLevel="2" x14ac:dyDescent="0.2">
      <c r="A732" s="285"/>
      <c r="B732" s="285"/>
      <c r="C732" s="291"/>
      <c r="D732" s="292"/>
      <c r="E732" s="292"/>
      <c r="F732" s="292"/>
      <c r="G732" s="292"/>
      <c r="H732" s="293"/>
      <c r="I732" s="294"/>
      <c r="J732" s="294"/>
      <c r="K732" s="294"/>
      <c r="L732" s="294"/>
      <c r="M732" s="294"/>
      <c r="N732" s="294"/>
      <c r="O732" s="294"/>
      <c r="P732" s="294"/>
      <c r="Q732" s="294"/>
      <c r="R732" s="294"/>
      <c r="S732" s="294"/>
      <c r="T732" s="294"/>
      <c r="U732" s="294"/>
      <c r="V732" s="294"/>
      <c r="W732" s="294"/>
      <c r="X732" s="294"/>
      <c r="Y732" s="294"/>
      <c r="Z732" s="294"/>
      <c r="AA732" s="294"/>
      <c r="AB732" s="294"/>
      <c r="AC732" s="295"/>
      <c r="AD732" s="34"/>
      <c r="AE732" s="34"/>
      <c r="AF732" s="34"/>
    </row>
    <row r="733" spans="1:32" hidden="1" outlineLevel="2" x14ac:dyDescent="0.2">
      <c r="A733" s="285"/>
      <c r="B733" s="285"/>
      <c r="C733" s="291"/>
      <c r="D733" s="292"/>
      <c r="E733" s="292"/>
      <c r="F733" s="292"/>
      <c r="G733" s="292"/>
      <c r="H733" s="293"/>
      <c r="I733" s="294"/>
      <c r="J733" s="294"/>
      <c r="K733" s="294"/>
      <c r="L733" s="294"/>
      <c r="M733" s="294"/>
      <c r="N733" s="294"/>
      <c r="O733" s="294"/>
      <c r="P733" s="294"/>
      <c r="Q733" s="294"/>
      <c r="R733" s="294"/>
      <c r="S733" s="294"/>
      <c r="T733" s="294"/>
      <c r="U733" s="294"/>
      <c r="V733" s="294"/>
      <c r="W733" s="294"/>
      <c r="X733" s="294"/>
      <c r="Y733" s="294"/>
      <c r="Z733" s="294"/>
      <c r="AA733" s="294"/>
      <c r="AB733" s="294"/>
      <c r="AC733" s="295"/>
      <c r="AD733" s="34"/>
      <c r="AE733" s="34"/>
      <c r="AF733" s="34"/>
    </row>
    <row r="734" spans="1:32" hidden="1" outlineLevel="2" x14ac:dyDescent="0.2">
      <c r="A734" s="285"/>
      <c r="B734" s="285"/>
      <c r="C734" s="291"/>
      <c r="D734" s="292"/>
      <c r="E734" s="292"/>
      <c r="F734" s="292"/>
      <c r="G734" s="292"/>
      <c r="H734" s="293"/>
      <c r="I734" s="294"/>
      <c r="J734" s="294"/>
      <c r="K734" s="294"/>
      <c r="L734" s="294"/>
      <c r="M734" s="294"/>
      <c r="N734" s="294"/>
      <c r="O734" s="294"/>
      <c r="P734" s="294"/>
      <c r="Q734" s="294"/>
      <c r="R734" s="294"/>
      <c r="S734" s="294"/>
      <c r="T734" s="294"/>
      <c r="U734" s="294"/>
      <c r="V734" s="294"/>
      <c r="W734" s="294"/>
      <c r="X734" s="294"/>
      <c r="Y734" s="294"/>
      <c r="Z734" s="294"/>
      <c r="AA734" s="294"/>
      <c r="AB734" s="294"/>
      <c r="AC734" s="295"/>
      <c r="AD734" s="34"/>
      <c r="AE734" s="34"/>
      <c r="AF734" s="34"/>
    </row>
    <row r="735" spans="1:32" hidden="1" outlineLevel="2" x14ac:dyDescent="0.2">
      <c r="A735" s="285"/>
      <c r="B735" s="285"/>
      <c r="C735" s="291"/>
      <c r="D735" s="292"/>
      <c r="E735" s="292"/>
      <c r="F735" s="292"/>
      <c r="G735" s="292"/>
      <c r="H735" s="293"/>
      <c r="I735" s="294"/>
      <c r="J735" s="294"/>
      <c r="K735" s="294"/>
      <c r="L735" s="294"/>
      <c r="M735" s="294"/>
      <c r="N735" s="294"/>
      <c r="O735" s="294"/>
      <c r="P735" s="294"/>
      <c r="Q735" s="294"/>
      <c r="R735" s="294"/>
      <c r="S735" s="294"/>
      <c r="T735" s="294"/>
      <c r="U735" s="294"/>
      <c r="V735" s="294"/>
      <c r="W735" s="294"/>
      <c r="X735" s="294"/>
      <c r="Y735" s="294"/>
      <c r="Z735" s="294"/>
      <c r="AA735" s="294"/>
      <c r="AB735" s="294"/>
      <c r="AC735" s="295"/>
      <c r="AD735" s="34"/>
      <c r="AE735" s="34"/>
      <c r="AF735" s="34"/>
    </row>
    <row r="736" spans="1:32" hidden="1" outlineLevel="2" x14ac:dyDescent="0.2">
      <c r="A736" s="285"/>
      <c r="B736" s="285"/>
      <c r="C736" s="291"/>
      <c r="D736" s="292"/>
      <c r="E736" s="292"/>
      <c r="F736" s="292"/>
      <c r="G736" s="292"/>
      <c r="H736" s="293"/>
      <c r="I736" s="294"/>
      <c r="J736" s="294"/>
      <c r="K736" s="294"/>
      <c r="L736" s="294"/>
      <c r="M736" s="294"/>
      <c r="N736" s="294"/>
      <c r="O736" s="294"/>
      <c r="P736" s="294"/>
      <c r="Q736" s="294"/>
      <c r="R736" s="294"/>
      <c r="S736" s="294"/>
      <c r="T736" s="294"/>
      <c r="U736" s="294"/>
      <c r="V736" s="294"/>
      <c r="W736" s="294"/>
      <c r="X736" s="294"/>
      <c r="Y736" s="294"/>
      <c r="Z736" s="294"/>
      <c r="AA736" s="294"/>
      <c r="AB736" s="294"/>
      <c r="AC736" s="295"/>
      <c r="AD736" s="34"/>
      <c r="AE736" s="34"/>
      <c r="AF736" s="34"/>
    </row>
    <row r="737" spans="1:32" hidden="1" outlineLevel="2" x14ac:dyDescent="0.2">
      <c r="A737" s="285"/>
      <c r="B737" s="285"/>
      <c r="C737" s="291"/>
      <c r="D737" s="292"/>
      <c r="E737" s="292"/>
      <c r="F737" s="292"/>
      <c r="G737" s="292"/>
      <c r="H737" s="293"/>
      <c r="I737" s="294"/>
      <c r="J737" s="294"/>
      <c r="K737" s="294"/>
      <c r="L737" s="294"/>
      <c r="M737" s="294"/>
      <c r="N737" s="294"/>
      <c r="O737" s="294"/>
      <c r="P737" s="294"/>
      <c r="Q737" s="294"/>
      <c r="R737" s="294"/>
      <c r="S737" s="294"/>
      <c r="T737" s="294"/>
      <c r="U737" s="294"/>
      <c r="V737" s="294"/>
      <c r="W737" s="294"/>
      <c r="X737" s="294"/>
      <c r="Y737" s="294"/>
      <c r="Z737" s="294"/>
      <c r="AA737" s="294"/>
      <c r="AB737" s="294"/>
      <c r="AC737" s="295"/>
      <c r="AD737" s="34"/>
      <c r="AE737" s="34"/>
      <c r="AF737" s="34"/>
    </row>
    <row r="738" spans="1:32" hidden="1" outlineLevel="2" x14ac:dyDescent="0.2">
      <c r="A738" s="285"/>
      <c r="B738" s="285"/>
      <c r="C738" s="291"/>
      <c r="D738" s="292"/>
      <c r="E738" s="292"/>
      <c r="F738" s="292"/>
      <c r="G738" s="292"/>
      <c r="H738" s="293"/>
      <c r="I738" s="294"/>
      <c r="J738" s="294"/>
      <c r="K738" s="294"/>
      <c r="L738" s="294"/>
      <c r="M738" s="294"/>
      <c r="N738" s="294"/>
      <c r="O738" s="294"/>
      <c r="P738" s="294"/>
      <c r="Q738" s="294"/>
      <c r="R738" s="294"/>
      <c r="S738" s="294"/>
      <c r="T738" s="294"/>
      <c r="U738" s="294"/>
      <c r="V738" s="294"/>
      <c r="W738" s="294"/>
      <c r="X738" s="294"/>
      <c r="Y738" s="294"/>
      <c r="Z738" s="294"/>
      <c r="AA738" s="294"/>
      <c r="AB738" s="294"/>
      <c r="AC738" s="295"/>
      <c r="AD738" s="34"/>
      <c r="AE738" s="34"/>
      <c r="AF738" s="34"/>
    </row>
    <row r="739" spans="1:32" hidden="1" outlineLevel="2" x14ac:dyDescent="0.2">
      <c r="A739" s="285"/>
      <c r="B739" s="285"/>
      <c r="C739" s="291"/>
      <c r="D739" s="292"/>
      <c r="E739" s="292"/>
      <c r="F739" s="292"/>
      <c r="G739" s="292"/>
      <c r="H739" s="293"/>
      <c r="I739" s="294"/>
      <c r="J739" s="294"/>
      <c r="K739" s="294"/>
      <c r="L739" s="294"/>
      <c r="M739" s="294"/>
      <c r="N739" s="294"/>
      <c r="O739" s="294"/>
      <c r="P739" s="294"/>
      <c r="Q739" s="294"/>
      <c r="R739" s="294"/>
      <c r="S739" s="294"/>
      <c r="T739" s="294"/>
      <c r="U739" s="294"/>
      <c r="V739" s="294"/>
      <c r="W739" s="294"/>
      <c r="X739" s="294"/>
      <c r="Y739" s="294"/>
      <c r="Z739" s="294"/>
      <c r="AA739" s="294"/>
      <c r="AB739" s="294"/>
      <c r="AC739" s="295"/>
      <c r="AD739" s="34"/>
      <c r="AE739" s="34"/>
      <c r="AF739" s="34"/>
    </row>
    <row r="740" spans="1:32" hidden="1" outlineLevel="3" x14ac:dyDescent="0.2">
      <c r="A740" s="285"/>
      <c r="B740" s="285"/>
      <c r="C740" s="291"/>
      <c r="D740" s="292"/>
      <c r="E740" s="292"/>
      <c r="F740" s="292"/>
      <c r="G740" s="292"/>
      <c r="H740" s="293"/>
      <c r="I740" s="294"/>
      <c r="J740" s="294"/>
      <c r="K740" s="294"/>
      <c r="L740" s="294"/>
      <c r="M740" s="294"/>
      <c r="N740" s="294"/>
      <c r="O740" s="294"/>
      <c r="P740" s="294"/>
      <c r="Q740" s="294"/>
      <c r="R740" s="294"/>
      <c r="S740" s="294"/>
      <c r="T740" s="294"/>
      <c r="U740" s="294"/>
      <c r="V740" s="294"/>
      <c r="W740" s="294"/>
      <c r="X740" s="294"/>
      <c r="Y740" s="294"/>
      <c r="Z740" s="294"/>
      <c r="AA740" s="294"/>
      <c r="AB740" s="294"/>
      <c r="AC740" s="295"/>
      <c r="AD740" s="34"/>
      <c r="AE740" s="34"/>
      <c r="AF740" s="34"/>
    </row>
    <row r="741" spans="1:32" hidden="1" outlineLevel="3" x14ac:dyDescent="0.2">
      <c r="A741" s="285"/>
      <c r="B741" s="285"/>
      <c r="C741" s="291"/>
      <c r="D741" s="292"/>
      <c r="E741" s="292"/>
      <c r="F741" s="292"/>
      <c r="G741" s="292"/>
      <c r="H741" s="293"/>
      <c r="I741" s="294"/>
      <c r="J741" s="294"/>
      <c r="K741" s="294"/>
      <c r="L741" s="294"/>
      <c r="M741" s="294"/>
      <c r="N741" s="294"/>
      <c r="O741" s="294"/>
      <c r="P741" s="294"/>
      <c r="Q741" s="294"/>
      <c r="R741" s="294"/>
      <c r="S741" s="294"/>
      <c r="T741" s="294"/>
      <c r="U741" s="294"/>
      <c r="V741" s="294"/>
      <c r="W741" s="294"/>
      <c r="X741" s="294"/>
      <c r="Y741" s="294"/>
      <c r="Z741" s="294"/>
      <c r="AA741" s="294"/>
      <c r="AB741" s="294"/>
      <c r="AC741" s="295"/>
      <c r="AD741" s="34"/>
      <c r="AE741" s="34"/>
      <c r="AF741" s="34"/>
    </row>
    <row r="742" spans="1:32" hidden="1" outlineLevel="3" x14ac:dyDescent="0.2">
      <c r="A742" s="285"/>
      <c r="B742" s="285"/>
      <c r="C742" s="291"/>
      <c r="D742" s="292"/>
      <c r="E742" s="292"/>
      <c r="F742" s="292"/>
      <c r="G742" s="292"/>
      <c r="H742" s="293"/>
      <c r="I742" s="294"/>
      <c r="J742" s="294"/>
      <c r="K742" s="294"/>
      <c r="L742" s="294"/>
      <c r="M742" s="294"/>
      <c r="N742" s="294"/>
      <c r="O742" s="294"/>
      <c r="P742" s="294"/>
      <c r="Q742" s="294"/>
      <c r="R742" s="294"/>
      <c r="S742" s="294"/>
      <c r="T742" s="294"/>
      <c r="U742" s="294"/>
      <c r="V742" s="294"/>
      <c r="W742" s="294"/>
      <c r="X742" s="294"/>
      <c r="Y742" s="294"/>
      <c r="Z742" s="294"/>
      <c r="AA742" s="294"/>
      <c r="AB742" s="294"/>
      <c r="AC742" s="295"/>
      <c r="AD742" s="34"/>
      <c r="AE742" s="34"/>
      <c r="AF742" s="34"/>
    </row>
    <row r="743" spans="1:32" hidden="1" outlineLevel="3" x14ac:dyDescent="0.2">
      <c r="A743" s="285"/>
      <c r="B743" s="285"/>
      <c r="C743" s="291"/>
      <c r="D743" s="292"/>
      <c r="E743" s="292"/>
      <c r="F743" s="292"/>
      <c r="G743" s="292"/>
      <c r="H743" s="293"/>
      <c r="I743" s="294"/>
      <c r="J743" s="294"/>
      <c r="K743" s="294"/>
      <c r="L743" s="294"/>
      <c r="M743" s="294"/>
      <c r="N743" s="294"/>
      <c r="O743" s="294"/>
      <c r="P743" s="294"/>
      <c r="Q743" s="294"/>
      <c r="R743" s="294"/>
      <c r="S743" s="294"/>
      <c r="T743" s="294"/>
      <c r="U743" s="294"/>
      <c r="V743" s="294"/>
      <c r="W743" s="294"/>
      <c r="X743" s="294"/>
      <c r="Y743" s="294"/>
      <c r="Z743" s="294"/>
      <c r="AA743" s="294"/>
      <c r="AB743" s="294"/>
      <c r="AC743" s="295"/>
      <c r="AD743" s="34"/>
      <c r="AE743" s="34"/>
      <c r="AF743" s="34"/>
    </row>
    <row r="744" spans="1:32" hidden="1" outlineLevel="3" x14ac:dyDescent="0.2">
      <c r="A744" s="285"/>
      <c r="B744" s="285"/>
      <c r="C744" s="291"/>
      <c r="D744" s="292"/>
      <c r="E744" s="292"/>
      <c r="F744" s="292"/>
      <c r="G744" s="292"/>
      <c r="H744" s="293"/>
      <c r="I744" s="294"/>
      <c r="J744" s="294"/>
      <c r="K744" s="294"/>
      <c r="L744" s="294"/>
      <c r="M744" s="294"/>
      <c r="N744" s="294"/>
      <c r="O744" s="294"/>
      <c r="P744" s="294"/>
      <c r="Q744" s="294"/>
      <c r="R744" s="294"/>
      <c r="S744" s="294"/>
      <c r="T744" s="294"/>
      <c r="U744" s="294"/>
      <c r="V744" s="294"/>
      <c r="W744" s="294"/>
      <c r="X744" s="294"/>
      <c r="Y744" s="294"/>
      <c r="Z744" s="294"/>
      <c r="AA744" s="294"/>
      <c r="AB744" s="294"/>
      <c r="AC744" s="295"/>
      <c r="AD744" s="34"/>
      <c r="AE744" s="34"/>
      <c r="AF744" s="34"/>
    </row>
    <row r="745" spans="1:32" hidden="1" outlineLevel="3" x14ac:dyDescent="0.2">
      <c r="A745" s="285"/>
      <c r="B745" s="285"/>
      <c r="C745" s="291"/>
      <c r="D745" s="292"/>
      <c r="E745" s="292"/>
      <c r="F745" s="292"/>
      <c r="G745" s="292"/>
      <c r="H745" s="293"/>
      <c r="I745" s="294"/>
      <c r="J745" s="294"/>
      <c r="K745" s="294"/>
      <c r="L745" s="294"/>
      <c r="M745" s="294"/>
      <c r="N745" s="294"/>
      <c r="O745" s="294"/>
      <c r="P745" s="294"/>
      <c r="Q745" s="294"/>
      <c r="R745" s="294"/>
      <c r="S745" s="294"/>
      <c r="T745" s="294"/>
      <c r="U745" s="294"/>
      <c r="V745" s="294"/>
      <c r="W745" s="294"/>
      <c r="X745" s="294"/>
      <c r="Y745" s="294"/>
      <c r="Z745" s="294"/>
      <c r="AA745" s="294"/>
      <c r="AB745" s="294"/>
      <c r="AC745" s="295"/>
      <c r="AD745" s="34"/>
      <c r="AE745" s="34"/>
      <c r="AF745" s="34"/>
    </row>
    <row r="746" spans="1:32" hidden="1" outlineLevel="3" x14ac:dyDescent="0.2">
      <c r="A746" s="285"/>
      <c r="B746" s="285"/>
      <c r="C746" s="291"/>
      <c r="D746" s="292"/>
      <c r="E746" s="292"/>
      <c r="F746" s="292"/>
      <c r="G746" s="292"/>
      <c r="H746" s="293"/>
      <c r="I746" s="294"/>
      <c r="J746" s="294"/>
      <c r="K746" s="294"/>
      <c r="L746" s="294"/>
      <c r="M746" s="294"/>
      <c r="N746" s="294"/>
      <c r="O746" s="294"/>
      <c r="P746" s="294"/>
      <c r="Q746" s="294"/>
      <c r="R746" s="294"/>
      <c r="S746" s="294"/>
      <c r="T746" s="294"/>
      <c r="U746" s="294"/>
      <c r="V746" s="294"/>
      <c r="W746" s="294"/>
      <c r="X746" s="294"/>
      <c r="Y746" s="294"/>
      <c r="Z746" s="294"/>
      <c r="AA746" s="294"/>
      <c r="AB746" s="294"/>
      <c r="AC746" s="295"/>
      <c r="AD746" s="34"/>
      <c r="AE746" s="34"/>
      <c r="AF746" s="34"/>
    </row>
    <row r="747" spans="1:32" hidden="1" outlineLevel="3" x14ac:dyDescent="0.2">
      <c r="A747" s="285"/>
      <c r="B747" s="285"/>
      <c r="C747" s="291"/>
      <c r="D747" s="292"/>
      <c r="E747" s="292"/>
      <c r="F747" s="292"/>
      <c r="G747" s="292"/>
      <c r="H747" s="293"/>
      <c r="I747" s="294"/>
      <c r="J747" s="294"/>
      <c r="K747" s="294"/>
      <c r="L747" s="294"/>
      <c r="M747" s="294"/>
      <c r="N747" s="294"/>
      <c r="O747" s="294"/>
      <c r="P747" s="294"/>
      <c r="Q747" s="294"/>
      <c r="R747" s="294"/>
      <c r="S747" s="294"/>
      <c r="T747" s="294"/>
      <c r="U747" s="294"/>
      <c r="V747" s="294"/>
      <c r="W747" s="294"/>
      <c r="X747" s="294"/>
      <c r="Y747" s="294"/>
      <c r="Z747" s="294"/>
      <c r="AA747" s="294"/>
      <c r="AB747" s="294"/>
      <c r="AC747" s="295"/>
      <c r="AD747" s="34"/>
      <c r="AE747" s="34"/>
      <c r="AF747" s="34"/>
    </row>
    <row r="748" spans="1:32" hidden="1" outlineLevel="3" x14ac:dyDescent="0.2">
      <c r="A748" s="285"/>
      <c r="B748" s="285"/>
      <c r="C748" s="291"/>
      <c r="D748" s="292"/>
      <c r="E748" s="292"/>
      <c r="F748" s="292"/>
      <c r="G748" s="292"/>
      <c r="H748" s="293"/>
      <c r="I748" s="294"/>
      <c r="J748" s="294"/>
      <c r="K748" s="294"/>
      <c r="L748" s="294"/>
      <c r="M748" s="294"/>
      <c r="N748" s="294"/>
      <c r="O748" s="294"/>
      <c r="P748" s="294"/>
      <c r="Q748" s="294"/>
      <c r="R748" s="294"/>
      <c r="S748" s="294"/>
      <c r="T748" s="294"/>
      <c r="U748" s="294"/>
      <c r="V748" s="294"/>
      <c r="W748" s="294"/>
      <c r="X748" s="294"/>
      <c r="Y748" s="294"/>
      <c r="Z748" s="294"/>
      <c r="AA748" s="294"/>
      <c r="AB748" s="294"/>
      <c r="AC748" s="295"/>
      <c r="AD748" s="34"/>
      <c r="AE748" s="34"/>
      <c r="AF748" s="34"/>
    </row>
    <row r="749" spans="1:32" hidden="1" outlineLevel="3" x14ac:dyDescent="0.2">
      <c r="A749" s="285"/>
      <c r="B749" s="285"/>
      <c r="C749" s="291"/>
      <c r="D749" s="292"/>
      <c r="E749" s="292"/>
      <c r="F749" s="292"/>
      <c r="G749" s="292"/>
      <c r="H749" s="293"/>
      <c r="I749" s="294"/>
      <c r="J749" s="294"/>
      <c r="K749" s="294"/>
      <c r="L749" s="294"/>
      <c r="M749" s="294"/>
      <c r="N749" s="294"/>
      <c r="O749" s="294"/>
      <c r="P749" s="294"/>
      <c r="Q749" s="294"/>
      <c r="R749" s="294"/>
      <c r="S749" s="294"/>
      <c r="T749" s="294"/>
      <c r="U749" s="294"/>
      <c r="V749" s="294"/>
      <c r="W749" s="294"/>
      <c r="X749" s="294"/>
      <c r="Y749" s="294"/>
      <c r="Z749" s="294"/>
      <c r="AA749" s="294"/>
      <c r="AB749" s="294"/>
      <c r="AC749" s="295"/>
      <c r="AD749" s="34"/>
      <c r="AE749" s="34"/>
      <c r="AF749" s="34"/>
    </row>
    <row r="750" spans="1:32" hidden="1" outlineLevel="3" x14ac:dyDescent="0.2">
      <c r="A750" s="285"/>
      <c r="B750" s="285"/>
      <c r="C750" s="291"/>
      <c r="D750" s="292"/>
      <c r="E750" s="292"/>
      <c r="F750" s="292"/>
      <c r="G750" s="292"/>
      <c r="H750" s="293"/>
      <c r="I750" s="294"/>
      <c r="J750" s="294"/>
      <c r="K750" s="294"/>
      <c r="L750" s="294"/>
      <c r="M750" s="294"/>
      <c r="N750" s="294"/>
      <c r="O750" s="294"/>
      <c r="P750" s="294"/>
      <c r="Q750" s="294"/>
      <c r="R750" s="294"/>
      <c r="S750" s="294"/>
      <c r="T750" s="294"/>
      <c r="U750" s="294"/>
      <c r="V750" s="294"/>
      <c r="W750" s="294"/>
      <c r="X750" s="294"/>
      <c r="Y750" s="294"/>
      <c r="Z750" s="294"/>
      <c r="AA750" s="294"/>
      <c r="AB750" s="294"/>
      <c r="AC750" s="295"/>
      <c r="AD750" s="34"/>
      <c r="AE750" s="34"/>
      <c r="AF750" s="34"/>
    </row>
    <row r="751" spans="1:32" hidden="1" outlineLevel="3" x14ac:dyDescent="0.2">
      <c r="A751" s="285"/>
      <c r="B751" s="285"/>
      <c r="C751" s="291"/>
      <c r="D751" s="292"/>
      <c r="E751" s="292"/>
      <c r="F751" s="292"/>
      <c r="G751" s="292"/>
      <c r="H751" s="293"/>
      <c r="I751" s="294"/>
      <c r="J751" s="294"/>
      <c r="K751" s="294"/>
      <c r="L751" s="294"/>
      <c r="M751" s="294"/>
      <c r="N751" s="294"/>
      <c r="O751" s="294"/>
      <c r="P751" s="294"/>
      <c r="Q751" s="294"/>
      <c r="R751" s="294"/>
      <c r="S751" s="294"/>
      <c r="T751" s="294"/>
      <c r="U751" s="294"/>
      <c r="V751" s="294"/>
      <c r="W751" s="294"/>
      <c r="X751" s="294"/>
      <c r="Y751" s="294"/>
      <c r="Z751" s="294"/>
      <c r="AA751" s="294"/>
      <c r="AB751" s="294"/>
      <c r="AC751" s="295"/>
      <c r="AD751" s="34"/>
      <c r="AE751" s="34"/>
      <c r="AF751" s="34"/>
    </row>
    <row r="752" spans="1:32" hidden="1" outlineLevel="3" x14ac:dyDescent="0.2">
      <c r="A752" s="285"/>
      <c r="B752" s="285"/>
      <c r="C752" s="291"/>
      <c r="D752" s="292"/>
      <c r="E752" s="292"/>
      <c r="F752" s="292"/>
      <c r="G752" s="292"/>
      <c r="H752" s="293"/>
      <c r="I752" s="294"/>
      <c r="J752" s="294"/>
      <c r="K752" s="294"/>
      <c r="L752" s="294"/>
      <c r="M752" s="294"/>
      <c r="N752" s="294"/>
      <c r="O752" s="294"/>
      <c r="P752" s="294"/>
      <c r="Q752" s="294"/>
      <c r="R752" s="294"/>
      <c r="S752" s="294"/>
      <c r="T752" s="294"/>
      <c r="U752" s="294"/>
      <c r="V752" s="294"/>
      <c r="W752" s="294"/>
      <c r="X752" s="294"/>
      <c r="Y752" s="294"/>
      <c r="Z752" s="294"/>
      <c r="AA752" s="294"/>
      <c r="AB752" s="294"/>
      <c r="AC752" s="295"/>
      <c r="AD752" s="34"/>
      <c r="AE752" s="34"/>
      <c r="AF752" s="34"/>
    </row>
    <row r="753" spans="1:32" hidden="1" outlineLevel="3" x14ac:dyDescent="0.2">
      <c r="A753" s="285"/>
      <c r="B753" s="285"/>
      <c r="C753" s="291"/>
      <c r="D753" s="292"/>
      <c r="E753" s="292"/>
      <c r="F753" s="292"/>
      <c r="G753" s="292"/>
      <c r="H753" s="293"/>
      <c r="I753" s="294"/>
      <c r="J753" s="294"/>
      <c r="K753" s="294"/>
      <c r="L753" s="294"/>
      <c r="M753" s="294"/>
      <c r="N753" s="294"/>
      <c r="O753" s="294"/>
      <c r="P753" s="294"/>
      <c r="Q753" s="294"/>
      <c r="R753" s="294"/>
      <c r="S753" s="294"/>
      <c r="T753" s="294"/>
      <c r="U753" s="294"/>
      <c r="V753" s="294"/>
      <c r="W753" s="294"/>
      <c r="X753" s="294"/>
      <c r="Y753" s="294"/>
      <c r="Z753" s="294"/>
      <c r="AA753" s="294"/>
      <c r="AB753" s="294"/>
      <c r="AC753" s="295"/>
      <c r="AD753" s="34"/>
      <c r="AE753" s="34"/>
      <c r="AF753" s="34"/>
    </row>
    <row r="754" spans="1:32" hidden="1" outlineLevel="3" x14ac:dyDescent="0.2">
      <c r="A754" s="285"/>
      <c r="B754" s="285"/>
      <c r="C754" s="291"/>
      <c r="D754" s="292"/>
      <c r="E754" s="292"/>
      <c r="F754" s="292"/>
      <c r="G754" s="292"/>
      <c r="H754" s="293"/>
      <c r="I754" s="294"/>
      <c r="J754" s="294"/>
      <c r="K754" s="294"/>
      <c r="L754" s="294"/>
      <c r="M754" s="294"/>
      <c r="N754" s="294"/>
      <c r="O754" s="294"/>
      <c r="P754" s="294"/>
      <c r="Q754" s="294"/>
      <c r="R754" s="294"/>
      <c r="S754" s="294"/>
      <c r="T754" s="294"/>
      <c r="U754" s="294"/>
      <c r="V754" s="294"/>
      <c r="W754" s="294"/>
      <c r="X754" s="294"/>
      <c r="Y754" s="294"/>
      <c r="Z754" s="294"/>
      <c r="AA754" s="294"/>
      <c r="AB754" s="294"/>
      <c r="AC754" s="295"/>
      <c r="AD754" s="34"/>
      <c r="AE754" s="34"/>
      <c r="AF754" s="34"/>
    </row>
    <row r="755" spans="1:32" hidden="1" outlineLevel="3" x14ac:dyDescent="0.2">
      <c r="A755" s="285"/>
      <c r="B755" s="285"/>
      <c r="C755" s="291"/>
      <c r="D755" s="292"/>
      <c r="E755" s="292"/>
      <c r="F755" s="292"/>
      <c r="G755" s="292"/>
      <c r="H755" s="293"/>
      <c r="I755" s="294"/>
      <c r="J755" s="294"/>
      <c r="K755" s="294"/>
      <c r="L755" s="294"/>
      <c r="M755" s="294"/>
      <c r="N755" s="294"/>
      <c r="O755" s="294"/>
      <c r="P755" s="294"/>
      <c r="Q755" s="294"/>
      <c r="R755" s="294"/>
      <c r="S755" s="294"/>
      <c r="T755" s="294"/>
      <c r="U755" s="294"/>
      <c r="V755" s="294"/>
      <c r="W755" s="294"/>
      <c r="X755" s="294"/>
      <c r="Y755" s="294"/>
      <c r="Z755" s="294"/>
      <c r="AA755" s="294"/>
      <c r="AB755" s="294"/>
      <c r="AC755" s="295"/>
      <c r="AD755" s="34"/>
      <c r="AE755" s="34"/>
      <c r="AF755" s="34"/>
    </row>
    <row r="756" spans="1:32" hidden="1" outlineLevel="3" x14ac:dyDescent="0.2">
      <c r="A756" s="285"/>
      <c r="B756" s="285"/>
      <c r="C756" s="291"/>
      <c r="D756" s="292"/>
      <c r="E756" s="292"/>
      <c r="F756" s="292"/>
      <c r="G756" s="292"/>
      <c r="H756" s="293"/>
      <c r="I756" s="294"/>
      <c r="J756" s="294"/>
      <c r="K756" s="294"/>
      <c r="L756" s="294"/>
      <c r="M756" s="294"/>
      <c r="N756" s="294"/>
      <c r="O756" s="294"/>
      <c r="P756" s="294"/>
      <c r="Q756" s="294"/>
      <c r="R756" s="294"/>
      <c r="S756" s="294"/>
      <c r="T756" s="294"/>
      <c r="U756" s="294"/>
      <c r="V756" s="294"/>
      <c r="W756" s="294"/>
      <c r="X756" s="294"/>
      <c r="Y756" s="294"/>
      <c r="Z756" s="294"/>
      <c r="AA756" s="294"/>
      <c r="AB756" s="294"/>
      <c r="AC756" s="295"/>
      <c r="AD756" s="34"/>
      <c r="AE756" s="34"/>
      <c r="AF756" s="34"/>
    </row>
    <row r="757" spans="1:32" hidden="1" outlineLevel="3" x14ac:dyDescent="0.2">
      <c r="A757" s="285"/>
      <c r="B757" s="285"/>
      <c r="C757" s="291"/>
      <c r="D757" s="292"/>
      <c r="E757" s="292"/>
      <c r="F757" s="292"/>
      <c r="G757" s="292"/>
      <c r="H757" s="293"/>
      <c r="I757" s="294"/>
      <c r="J757" s="294"/>
      <c r="K757" s="294"/>
      <c r="L757" s="294"/>
      <c r="M757" s="294"/>
      <c r="N757" s="294"/>
      <c r="O757" s="294"/>
      <c r="P757" s="294"/>
      <c r="Q757" s="294"/>
      <c r="R757" s="294"/>
      <c r="S757" s="294"/>
      <c r="T757" s="294"/>
      <c r="U757" s="294"/>
      <c r="V757" s="294"/>
      <c r="W757" s="294"/>
      <c r="X757" s="294"/>
      <c r="Y757" s="294"/>
      <c r="Z757" s="294"/>
      <c r="AA757" s="294"/>
      <c r="AB757" s="294"/>
      <c r="AC757" s="295"/>
      <c r="AD757" s="34"/>
      <c r="AE757" s="34"/>
      <c r="AF757" s="34"/>
    </row>
    <row r="758" spans="1:32" hidden="1" outlineLevel="3" x14ac:dyDescent="0.2">
      <c r="A758" s="285"/>
      <c r="B758" s="285"/>
      <c r="C758" s="291"/>
      <c r="D758" s="292"/>
      <c r="E758" s="292"/>
      <c r="F758" s="292"/>
      <c r="G758" s="292"/>
      <c r="H758" s="293"/>
      <c r="I758" s="294"/>
      <c r="J758" s="294"/>
      <c r="K758" s="294"/>
      <c r="L758" s="294"/>
      <c r="M758" s="294"/>
      <c r="N758" s="294"/>
      <c r="O758" s="294"/>
      <c r="P758" s="294"/>
      <c r="Q758" s="294"/>
      <c r="R758" s="294"/>
      <c r="S758" s="294"/>
      <c r="T758" s="294"/>
      <c r="U758" s="294"/>
      <c r="V758" s="294"/>
      <c r="W758" s="294"/>
      <c r="X758" s="294"/>
      <c r="Y758" s="294"/>
      <c r="Z758" s="294"/>
      <c r="AA758" s="294"/>
      <c r="AB758" s="294"/>
      <c r="AC758" s="295"/>
      <c r="AD758" s="34"/>
      <c r="AE758" s="34"/>
      <c r="AF758" s="34"/>
    </row>
    <row r="759" spans="1:32" hidden="1" outlineLevel="3" x14ac:dyDescent="0.2">
      <c r="A759" s="285"/>
      <c r="B759" s="285"/>
      <c r="C759" s="291"/>
      <c r="D759" s="292"/>
      <c r="E759" s="292"/>
      <c r="F759" s="292"/>
      <c r="G759" s="292"/>
      <c r="H759" s="293"/>
      <c r="I759" s="294"/>
      <c r="J759" s="294"/>
      <c r="K759" s="294"/>
      <c r="L759" s="294"/>
      <c r="M759" s="294"/>
      <c r="N759" s="294"/>
      <c r="O759" s="294"/>
      <c r="P759" s="294"/>
      <c r="Q759" s="294"/>
      <c r="R759" s="294"/>
      <c r="S759" s="294"/>
      <c r="T759" s="294"/>
      <c r="U759" s="294"/>
      <c r="V759" s="294"/>
      <c r="W759" s="294"/>
      <c r="X759" s="294"/>
      <c r="Y759" s="294"/>
      <c r="Z759" s="294"/>
      <c r="AA759" s="294"/>
      <c r="AB759" s="294"/>
      <c r="AC759" s="295"/>
      <c r="AD759" s="34"/>
      <c r="AE759" s="34"/>
      <c r="AF759" s="34"/>
    </row>
    <row r="760" spans="1:32" hidden="1" outlineLevel="3" x14ac:dyDescent="0.2">
      <c r="A760" s="285"/>
      <c r="B760" s="285"/>
      <c r="C760" s="291"/>
      <c r="D760" s="292"/>
      <c r="E760" s="292"/>
      <c r="F760" s="292"/>
      <c r="G760" s="292"/>
      <c r="H760" s="293"/>
      <c r="I760" s="294"/>
      <c r="J760" s="294"/>
      <c r="K760" s="294"/>
      <c r="L760" s="294"/>
      <c r="M760" s="294"/>
      <c r="N760" s="294"/>
      <c r="O760" s="294"/>
      <c r="P760" s="294"/>
      <c r="Q760" s="294"/>
      <c r="R760" s="294"/>
      <c r="S760" s="294"/>
      <c r="T760" s="294"/>
      <c r="U760" s="294"/>
      <c r="V760" s="294"/>
      <c r="W760" s="294"/>
      <c r="X760" s="294"/>
      <c r="Y760" s="294"/>
      <c r="Z760" s="294"/>
      <c r="AA760" s="294"/>
      <c r="AB760" s="294"/>
      <c r="AC760" s="295"/>
      <c r="AD760" s="34"/>
      <c r="AE760" s="34"/>
      <c r="AF760" s="34"/>
    </row>
    <row r="761" spans="1:32" hidden="1" outlineLevel="3" x14ac:dyDescent="0.2">
      <c r="A761" s="285"/>
      <c r="B761" s="285"/>
      <c r="C761" s="291"/>
      <c r="D761" s="292"/>
      <c r="E761" s="292"/>
      <c r="F761" s="292"/>
      <c r="G761" s="292"/>
      <c r="H761" s="293"/>
      <c r="I761" s="294"/>
      <c r="J761" s="294"/>
      <c r="K761" s="294"/>
      <c r="L761" s="294"/>
      <c r="M761" s="294"/>
      <c r="N761" s="294"/>
      <c r="O761" s="294"/>
      <c r="P761" s="294"/>
      <c r="Q761" s="294"/>
      <c r="R761" s="294"/>
      <c r="S761" s="294"/>
      <c r="T761" s="294"/>
      <c r="U761" s="294"/>
      <c r="V761" s="294"/>
      <c r="W761" s="294"/>
      <c r="X761" s="294"/>
      <c r="Y761" s="294"/>
      <c r="Z761" s="294"/>
      <c r="AA761" s="294"/>
      <c r="AB761" s="294"/>
      <c r="AC761" s="295"/>
      <c r="AD761" s="34"/>
      <c r="AE761" s="34"/>
      <c r="AF761" s="34"/>
    </row>
    <row r="762" spans="1:32" hidden="1" outlineLevel="3" x14ac:dyDescent="0.2">
      <c r="A762" s="285"/>
      <c r="B762" s="285"/>
      <c r="C762" s="291"/>
      <c r="D762" s="292"/>
      <c r="E762" s="292"/>
      <c r="F762" s="292"/>
      <c r="G762" s="292"/>
      <c r="H762" s="293"/>
      <c r="I762" s="294"/>
      <c r="J762" s="294"/>
      <c r="K762" s="294"/>
      <c r="L762" s="294"/>
      <c r="M762" s="294"/>
      <c r="N762" s="294"/>
      <c r="O762" s="294"/>
      <c r="P762" s="294"/>
      <c r="Q762" s="294"/>
      <c r="R762" s="294"/>
      <c r="S762" s="294"/>
      <c r="T762" s="294"/>
      <c r="U762" s="294"/>
      <c r="V762" s="294"/>
      <c r="W762" s="294"/>
      <c r="X762" s="294"/>
      <c r="Y762" s="294"/>
      <c r="Z762" s="294"/>
      <c r="AA762" s="294"/>
      <c r="AB762" s="294"/>
      <c r="AC762" s="295"/>
      <c r="AD762" s="34"/>
      <c r="AE762" s="34"/>
      <c r="AF762" s="34"/>
    </row>
    <row r="763" spans="1:32" hidden="1" outlineLevel="3" x14ac:dyDescent="0.2">
      <c r="A763" s="285"/>
      <c r="B763" s="285"/>
      <c r="C763" s="291"/>
      <c r="D763" s="292"/>
      <c r="E763" s="292"/>
      <c r="F763" s="292"/>
      <c r="G763" s="292"/>
      <c r="H763" s="293"/>
      <c r="I763" s="294"/>
      <c r="J763" s="294"/>
      <c r="K763" s="294"/>
      <c r="L763" s="294"/>
      <c r="M763" s="294"/>
      <c r="N763" s="294"/>
      <c r="O763" s="294"/>
      <c r="P763" s="294"/>
      <c r="Q763" s="294"/>
      <c r="R763" s="294"/>
      <c r="S763" s="294"/>
      <c r="T763" s="294"/>
      <c r="U763" s="294"/>
      <c r="V763" s="294"/>
      <c r="W763" s="294"/>
      <c r="X763" s="294"/>
      <c r="Y763" s="294"/>
      <c r="Z763" s="294"/>
      <c r="AA763" s="294"/>
      <c r="AB763" s="294"/>
      <c r="AC763" s="295"/>
      <c r="AD763" s="34"/>
      <c r="AE763" s="34"/>
      <c r="AF763" s="34"/>
    </row>
    <row r="764" spans="1:32" hidden="1" outlineLevel="3" x14ac:dyDescent="0.2">
      <c r="A764" s="285"/>
      <c r="B764" s="285"/>
      <c r="C764" s="291"/>
      <c r="D764" s="292"/>
      <c r="E764" s="292"/>
      <c r="F764" s="292"/>
      <c r="G764" s="292"/>
      <c r="H764" s="293"/>
      <c r="I764" s="294"/>
      <c r="J764" s="294"/>
      <c r="K764" s="294"/>
      <c r="L764" s="294"/>
      <c r="M764" s="294"/>
      <c r="N764" s="294"/>
      <c r="O764" s="294"/>
      <c r="P764" s="294"/>
      <c r="Q764" s="294"/>
      <c r="R764" s="294"/>
      <c r="S764" s="294"/>
      <c r="T764" s="294"/>
      <c r="U764" s="294"/>
      <c r="V764" s="294"/>
      <c r="W764" s="294"/>
      <c r="X764" s="294"/>
      <c r="Y764" s="294"/>
      <c r="Z764" s="294"/>
      <c r="AA764" s="294"/>
      <c r="AB764" s="294"/>
      <c r="AC764" s="295"/>
      <c r="AD764" s="34"/>
      <c r="AE764" s="34"/>
      <c r="AF764" s="34"/>
    </row>
    <row r="765" spans="1:32" hidden="1" outlineLevel="3" x14ac:dyDescent="0.2">
      <c r="A765" s="285"/>
      <c r="B765" s="285"/>
      <c r="C765" s="291"/>
      <c r="D765" s="292"/>
      <c r="E765" s="292"/>
      <c r="F765" s="292"/>
      <c r="G765" s="292"/>
      <c r="H765" s="293"/>
      <c r="I765" s="294"/>
      <c r="J765" s="294"/>
      <c r="K765" s="294"/>
      <c r="L765" s="294"/>
      <c r="M765" s="294"/>
      <c r="N765" s="294"/>
      <c r="O765" s="294"/>
      <c r="P765" s="294"/>
      <c r="Q765" s="294"/>
      <c r="R765" s="294"/>
      <c r="S765" s="294"/>
      <c r="T765" s="294"/>
      <c r="U765" s="294"/>
      <c r="V765" s="294"/>
      <c r="W765" s="294"/>
      <c r="X765" s="294"/>
      <c r="Y765" s="294"/>
      <c r="Z765" s="294"/>
      <c r="AA765" s="294"/>
      <c r="AB765" s="294"/>
      <c r="AC765" s="295"/>
      <c r="AD765" s="34"/>
      <c r="AE765" s="34"/>
      <c r="AF765" s="34"/>
    </row>
    <row r="766" spans="1:32" hidden="1" outlineLevel="3" x14ac:dyDescent="0.2">
      <c r="A766" s="285"/>
      <c r="B766" s="285"/>
      <c r="C766" s="291"/>
      <c r="D766" s="292"/>
      <c r="E766" s="292"/>
      <c r="F766" s="292"/>
      <c r="G766" s="292"/>
      <c r="H766" s="293"/>
      <c r="I766" s="294"/>
      <c r="J766" s="294"/>
      <c r="K766" s="294"/>
      <c r="L766" s="294"/>
      <c r="M766" s="294"/>
      <c r="N766" s="294"/>
      <c r="O766" s="294"/>
      <c r="P766" s="294"/>
      <c r="Q766" s="294"/>
      <c r="R766" s="294"/>
      <c r="S766" s="294"/>
      <c r="T766" s="294"/>
      <c r="U766" s="294"/>
      <c r="V766" s="294"/>
      <c r="W766" s="294"/>
      <c r="X766" s="294"/>
      <c r="Y766" s="294"/>
      <c r="Z766" s="294"/>
      <c r="AA766" s="294"/>
      <c r="AB766" s="294"/>
      <c r="AC766" s="295"/>
      <c r="AD766" s="34"/>
      <c r="AE766" s="34"/>
      <c r="AF766" s="34"/>
    </row>
    <row r="767" spans="1:32" hidden="1" outlineLevel="3" x14ac:dyDescent="0.2">
      <c r="A767" s="285"/>
      <c r="B767" s="285"/>
      <c r="C767" s="291"/>
      <c r="D767" s="292"/>
      <c r="E767" s="292"/>
      <c r="F767" s="292"/>
      <c r="G767" s="292"/>
      <c r="H767" s="293"/>
      <c r="I767" s="294"/>
      <c r="J767" s="294"/>
      <c r="K767" s="294"/>
      <c r="L767" s="294"/>
      <c r="M767" s="294"/>
      <c r="N767" s="294"/>
      <c r="O767" s="294"/>
      <c r="P767" s="294"/>
      <c r="Q767" s="294"/>
      <c r="R767" s="294"/>
      <c r="S767" s="294"/>
      <c r="T767" s="294"/>
      <c r="U767" s="294"/>
      <c r="V767" s="294"/>
      <c r="W767" s="294"/>
      <c r="X767" s="294"/>
      <c r="Y767" s="294"/>
      <c r="Z767" s="294"/>
      <c r="AA767" s="294"/>
      <c r="AB767" s="294"/>
      <c r="AC767" s="295"/>
      <c r="AD767" s="34"/>
      <c r="AE767" s="34"/>
      <c r="AF767" s="34"/>
    </row>
    <row r="768" spans="1:32" hidden="1" outlineLevel="3" x14ac:dyDescent="0.2">
      <c r="A768" s="285"/>
      <c r="B768" s="285"/>
      <c r="C768" s="291"/>
      <c r="D768" s="292"/>
      <c r="E768" s="292"/>
      <c r="F768" s="292"/>
      <c r="G768" s="292"/>
      <c r="H768" s="293"/>
      <c r="I768" s="294"/>
      <c r="J768" s="294"/>
      <c r="K768" s="294"/>
      <c r="L768" s="294"/>
      <c r="M768" s="294"/>
      <c r="N768" s="294"/>
      <c r="O768" s="294"/>
      <c r="P768" s="294"/>
      <c r="Q768" s="294"/>
      <c r="R768" s="294"/>
      <c r="S768" s="294"/>
      <c r="T768" s="294"/>
      <c r="U768" s="294"/>
      <c r="V768" s="294"/>
      <c r="W768" s="294"/>
      <c r="X768" s="294"/>
      <c r="Y768" s="294"/>
      <c r="Z768" s="294"/>
      <c r="AA768" s="294"/>
      <c r="AB768" s="294"/>
      <c r="AC768" s="295"/>
      <c r="AD768" s="34"/>
      <c r="AE768" s="34"/>
      <c r="AF768" s="34"/>
    </row>
    <row r="769" spans="1:32" hidden="1" outlineLevel="3" x14ac:dyDescent="0.2">
      <c r="A769" s="285"/>
      <c r="B769" s="285"/>
      <c r="C769" s="291"/>
      <c r="D769" s="292"/>
      <c r="E769" s="292"/>
      <c r="F769" s="292"/>
      <c r="G769" s="292"/>
      <c r="H769" s="293"/>
      <c r="I769" s="294"/>
      <c r="J769" s="294"/>
      <c r="K769" s="294"/>
      <c r="L769" s="294"/>
      <c r="M769" s="294"/>
      <c r="N769" s="294"/>
      <c r="O769" s="294"/>
      <c r="P769" s="294"/>
      <c r="Q769" s="294"/>
      <c r="R769" s="294"/>
      <c r="S769" s="294"/>
      <c r="T769" s="294"/>
      <c r="U769" s="294"/>
      <c r="V769" s="294"/>
      <c r="W769" s="294"/>
      <c r="X769" s="294"/>
      <c r="Y769" s="294"/>
      <c r="Z769" s="294"/>
      <c r="AA769" s="294"/>
      <c r="AB769" s="294"/>
      <c r="AC769" s="295"/>
      <c r="AD769" s="34"/>
      <c r="AE769" s="34"/>
      <c r="AF769" s="34"/>
    </row>
    <row r="770" spans="1:32" hidden="1" outlineLevel="3" x14ac:dyDescent="0.2">
      <c r="A770" s="285"/>
      <c r="B770" s="285"/>
      <c r="C770" s="291"/>
      <c r="D770" s="292"/>
      <c r="E770" s="292"/>
      <c r="F770" s="292"/>
      <c r="G770" s="292"/>
      <c r="H770" s="293"/>
      <c r="I770" s="294"/>
      <c r="J770" s="294"/>
      <c r="K770" s="294"/>
      <c r="L770" s="294"/>
      <c r="M770" s="294"/>
      <c r="N770" s="294"/>
      <c r="O770" s="294"/>
      <c r="P770" s="294"/>
      <c r="Q770" s="294"/>
      <c r="R770" s="294"/>
      <c r="S770" s="294"/>
      <c r="T770" s="294"/>
      <c r="U770" s="294"/>
      <c r="V770" s="294"/>
      <c r="W770" s="294"/>
      <c r="X770" s="294"/>
      <c r="Y770" s="294"/>
      <c r="Z770" s="294"/>
      <c r="AA770" s="294"/>
      <c r="AB770" s="294"/>
      <c r="AC770" s="295"/>
      <c r="AD770" s="34"/>
      <c r="AE770" s="34"/>
      <c r="AF770" s="34"/>
    </row>
    <row r="771" spans="1:32" hidden="1" outlineLevel="3" x14ac:dyDescent="0.2">
      <c r="A771" s="285"/>
      <c r="B771" s="285"/>
      <c r="C771" s="291"/>
      <c r="D771" s="292"/>
      <c r="E771" s="292"/>
      <c r="F771" s="292"/>
      <c r="G771" s="292"/>
      <c r="H771" s="293"/>
      <c r="I771" s="294"/>
      <c r="J771" s="294"/>
      <c r="K771" s="294"/>
      <c r="L771" s="294"/>
      <c r="M771" s="294"/>
      <c r="N771" s="294"/>
      <c r="O771" s="294"/>
      <c r="P771" s="294"/>
      <c r="Q771" s="294"/>
      <c r="R771" s="294"/>
      <c r="S771" s="294"/>
      <c r="T771" s="294"/>
      <c r="U771" s="294"/>
      <c r="V771" s="294"/>
      <c r="W771" s="294"/>
      <c r="X771" s="294"/>
      <c r="Y771" s="294"/>
      <c r="Z771" s="294"/>
      <c r="AA771" s="294"/>
      <c r="AB771" s="294"/>
      <c r="AC771" s="295"/>
      <c r="AD771" s="34"/>
      <c r="AE771" s="34"/>
      <c r="AF771" s="34"/>
    </row>
    <row r="772" spans="1:32" hidden="1" outlineLevel="3" x14ac:dyDescent="0.2">
      <c r="A772" s="285"/>
      <c r="B772" s="285"/>
      <c r="C772" s="291"/>
      <c r="D772" s="292"/>
      <c r="E772" s="292"/>
      <c r="F772" s="292"/>
      <c r="G772" s="292"/>
      <c r="H772" s="293"/>
      <c r="I772" s="294"/>
      <c r="J772" s="294"/>
      <c r="K772" s="294"/>
      <c r="L772" s="294"/>
      <c r="M772" s="294"/>
      <c r="N772" s="294"/>
      <c r="O772" s="294"/>
      <c r="P772" s="294"/>
      <c r="Q772" s="294"/>
      <c r="R772" s="294"/>
      <c r="S772" s="294"/>
      <c r="T772" s="294"/>
      <c r="U772" s="294"/>
      <c r="V772" s="294"/>
      <c r="W772" s="294"/>
      <c r="X772" s="294"/>
      <c r="Y772" s="294"/>
      <c r="Z772" s="294"/>
      <c r="AA772" s="294"/>
      <c r="AB772" s="294"/>
      <c r="AC772" s="295"/>
      <c r="AD772" s="34"/>
      <c r="AE772" s="34"/>
      <c r="AF772" s="34"/>
    </row>
    <row r="773" spans="1:32" hidden="1" outlineLevel="3" x14ac:dyDescent="0.2">
      <c r="A773" s="285"/>
      <c r="B773" s="285"/>
      <c r="C773" s="291"/>
      <c r="D773" s="292"/>
      <c r="E773" s="292"/>
      <c r="F773" s="292"/>
      <c r="G773" s="292"/>
      <c r="H773" s="293"/>
      <c r="I773" s="294"/>
      <c r="J773" s="294"/>
      <c r="K773" s="294"/>
      <c r="L773" s="294"/>
      <c r="M773" s="294"/>
      <c r="N773" s="294"/>
      <c r="O773" s="294"/>
      <c r="P773" s="294"/>
      <c r="Q773" s="294"/>
      <c r="R773" s="294"/>
      <c r="S773" s="294"/>
      <c r="T773" s="294"/>
      <c r="U773" s="294"/>
      <c r="V773" s="294"/>
      <c r="W773" s="294"/>
      <c r="X773" s="294"/>
      <c r="Y773" s="294"/>
      <c r="Z773" s="294"/>
      <c r="AA773" s="294"/>
      <c r="AB773" s="294"/>
      <c r="AC773" s="295"/>
      <c r="AD773" s="34"/>
      <c r="AE773" s="34"/>
      <c r="AF773" s="34"/>
    </row>
    <row r="774" spans="1:32" hidden="1" outlineLevel="3" x14ac:dyDescent="0.2">
      <c r="A774" s="285"/>
      <c r="B774" s="285"/>
      <c r="C774" s="291"/>
      <c r="D774" s="292"/>
      <c r="E774" s="292"/>
      <c r="F774" s="292"/>
      <c r="G774" s="292"/>
      <c r="H774" s="293"/>
      <c r="I774" s="294"/>
      <c r="J774" s="294"/>
      <c r="K774" s="294"/>
      <c r="L774" s="294"/>
      <c r="M774" s="294"/>
      <c r="N774" s="294"/>
      <c r="O774" s="294"/>
      <c r="P774" s="294"/>
      <c r="Q774" s="294"/>
      <c r="R774" s="294"/>
      <c r="S774" s="294"/>
      <c r="T774" s="294"/>
      <c r="U774" s="294"/>
      <c r="V774" s="294"/>
      <c r="W774" s="294"/>
      <c r="X774" s="294"/>
      <c r="Y774" s="294"/>
      <c r="Z774" s="294"/>
      <c r="AA774" s="294"/>
      <c r="AB774" s="294"/>
      <c r="AC774" s="295"/>
      <c r="AD774" s="34"/>
      <c r="AE774" s="34"/>
      <c r="AF774" s="34"/>
    </row>
    <row r="775" spans="1:32" hidden="1" outlineLevel="3" x14ac:dyDescent="0.2">
      <c r="A775" s="285"/>
      <c r="B775" s="285"/>
      <c r="C775" s="291"/>
      <c r="D775" s="292"/>
      <c r="E775" s="292"/>
      <c r="F775" s="292"/>
      <c r="G775" s="292"/>
      <c r="H775" s="293"/>
      <c r="I775" s="294"/>
      <c r="J775" s="294"/>
      <c r="K775" s="294"/>
      <c r="L775" s="294"/>
      <c r="M775" s="294"/>
      <c r="N775" s="294"/>
      <c r="O775" s="294"/>
      <c r="P775" s="294"/>
      <c r="Q775" s="294"/>
      <c r="R775" s="294"/>
      <c r="S775" s="294"/>
      <c r="T775" s="294"/>
      <c r="U775" s="294"/>
      <c r="V775" s="294"/>
      <c r="W775" s="294"/>
      <c r="X775" s="294"/>
      <c r="Y775" s="294"/>
      <c r="Z775" s="294"/>
      <c r="AA775" s="294"/>
      <c r="AB775" s="294"/>
      <c r="AC775" s="295"/>
      <c r="AD775" s="34"/>
      <c r="AE775" s="34"/>
      <c r="AF775" s="34"/>
    </row>
    <row r="776" spans="1:32" hidden="1" outlineLevel="3" x14ac:dyDescent="0.2">
      <c r="A776" s="285"/>
      <c r="B776" s="285"/>
      <c r="C776" s="291"/>
      <c r="D776" s="292"/>
      <c r="E776" s="292"/>
      <c r="F776" s="292"/>
      <c r="G776" s="292"/>
      <c r="H776" s="293"/>
      <c r="I776" s="294"/>
      <c r="J776" s="294"/>
      <c r="K776" s="294"/>
      <c r="L776" s="294"/>
      <c r="M776" s="294"/>
      <c r="N776" s="294"/>
      <c r="O776" s="294"/>
      <c r="P776" s="294"/>
      <c r="Q776" s="294"/>
      <c r="R776" s="294"/>
      <c r="S776" s="294"/>
      <c r="T776" s="294"/>
      <c r="U776" s="294"/>
      <c r="V776" s="294"/>
      <c r="W776" s="294"/>
      <c r="X776" s="294"/>
      <c r="Y776" s="294"/>
      <c r="Z776" s="294"/>
      <c r="AA776" s="294"/>
      <c r="AB776" s="294"/>
      <c r="AC776" s="295"/>
      <c r="AD776" s="34"/>
      <c r="AE776" s="34"/>
      <c r="AF776" s="34"/>
    </row>
    <row r="777" spans="1:32" hidden="1" outlineLevel="3" x14ac:dyDescent="0.2">
      <c r="A777" s="285"/>
      <c r="B777" s="285"/>
      <c r="C777" s="291"/>
      <c r="D777" s="292"/>
      <c r="E777" s="292"/>
      <c r="F777" s="292"/>
      <c r="G777" s="292"/>
      <c r="H777" s="293"/>
      <c r="I777" s="294"/>
      <c r="J777" s="294"/>
      <c r="K777" s="294"/>
      <c r="L777" s="294"/>
      <c r="M777" s="294"/>
      <c r="N777" s="294"/>
      <c r="O777" s="294"/>
      <c r="P777" s="294"/>
      <c r="Q777" s="294"/>
      <c r="R777" s="294"/>
      <c r="S777" s="294"/>
      <c r="T777" s="294"/>
      <c r="U777" s="294"/>
      <c r="V777" s="294"/>
      <c r="W777" s="294"/>
      <c r="X777" s="294"/>
      <c r="Y777" s="294"/>
      <c r="Z777" s="294"/>
      <c r="AA777" s="294"/>
      <c r="AB777" s="294"/>
      <c r="AC777" s="295"/>
      <c r="AD777" s="34"/>
      <c r="AE777" s="34"/>
      <c r="AF777" s="34"/>
    </row>
    <row r="778" spans="1:32" hidden="1" outlineLevel="3" x14ac:dyDescent="0.2">
      <c r="A778" s="285"/>
      <c r="B778" s="285"/>
      <c r="C778" s="291"/>
      <c r="D778" s="292"/>
      <c r="E778" s="292"/>
      <c r="F778" s="292"/>
      <c r="G778" s="292"/>
      <c r="H778" s="293"/>
      <c r="I778" s="294"/>
      <c r="J778" s="294"/>
      <c r="K778" s="294"/>
      <c r="L778" s="294"/>
      <c r="M778" s="294"/>
      <c r="N778" s="294"/>
      <c r="O778" s="294"/>
      <c r="P778" s="294"/>
      <c r="Q778" s="294"/>
      <c r="R778" s="294"/>
      <c r="S778" s="294"/>
      <c r="T778" s="294"/>
      <c r="U778" s="294"/>
      <c r="V778" s="294"/>
      <c r="W778" s="294"/>
      <c r="X778" s="294"/>
      <c r="Y778" s="294"/>
      <c r="Z778" s="294"/>
      <c r="AA778" s="294"/>
      <c r="AB778" s="294"/>
      <c r="AC778" s="295"/>
      <c r="AD778" s="34"/>
      <c r="AE778" s="34"/>
      <c r="AF778" s="34"/>
    </row>
    <row r="779" spans="1:32" hidden="1" outlineLevel="3" x14ac:dyDescent="0.2">
      <c r="A779" s="285"/>
      <c r="B779" s="285"/>
      <c r="C779" s="291"/>
      <c r="D779" s="292"/>
      <c r="E779" s="292"/>
      <c r="F779" s="292"/>
      <c r="G779" s="292"/>
      <c r="H779" s="293"/>
      <c r="I779" s="294"/>
      <c r="J779" s="294"/>
      <c r="K779" s="294"/>
      <c r="L779" s="294"/>
      <c r="M779" s="294"/>
      <c r="N779" s="294"/>
      <c r="O779" s="294"/>
      <c r="P779" s="294"/>
      <c r="Q779" s="294"/>
      <c r="R779" s="294"/>
      <c r="S779" s="294"/>
      <c r="T779" s="294"/>
      <c r="U779" s="294"/>
      <c r="V779" s="294"/>
      <c r="W779" s="294"/>
      <c r="X779" s="294"/>
      <c r="Y779" s="294"/>
      <c r="Z779" s="294"/>
      <c r="AA779" s="294"/>
      <c r="AB779" s="294"/>
      <c r="AC779" s="295"/>
      <c r="AD779" s="34"/>
      <c r="AE779" s="34"/>
      <c r="AF779" s="34"/>
    </row>
    <row r="780" spans="1:32" hidden="1" outlineLevel="3" x14ac:dyDescent="0.2">
      <c r="A780" s="285"/>
      <c r="B780" s="285"/>
      <c r="C780" s="291"/>
      <c r="D780" s="292"/>
      <c r="E780" s="292"/>
      <c r="F780" s="292"/>
      <c r="G780" s="292"/>
      <c r="H780" s="293"/>
      <c r="I780" s="294"/>
      <c r="J780" s="294"/>
      <c r="K780" s="294"/>
      <c r="L780" s="294"/>
      <c r="M780" s="294"/>
      <c r="N780" s="294"/>
      <c r="O780" s="294"/>
      <c r="P780" s="294"/>
      <c r="Q780" s="294"/>
      <c r="R780" s="294"/>
      <c r="S780" s="294"/>
      <c r="T780" s="294"/>
      <c r="U780" s="294"/>
      <c r="V780" s="294"/>
      <c r="W780" s="294"/>
      <c r="X780" s="294"/>
      <c r="Y780" s="294"/>
      <c r="Z780" s="294"/>
      <c r="AA780" s="294"/>
      <c r="AB780" s="294"/>
      <c r="AC780" s="295"/>
      <c r="AD780" s="34"/>
      <c r="AE780" s="34"/>
      <c r="AF780" s="34"/>
    </row>
    <row r="781" spans="1:32" hidden="1" outlineLevel="3" x14ac:dyDescent="0.2">
      <c r="A781" s="285"/>
      <c r="B781" s="285"/>
      <c r="C781" s="291"/>
      <c r="D781" s="292"/>
      <c r="E781" s="292"/>
      <c r="F781" s="292"/>
      <c r="G781" s="292"/>
      <c r="H781" s="293"/>
      <c r="I781" s="294"/>
      <c r="J781" s="294"/>
      <c r="K781" s="294"/>
      <c r="L781" s="294"/>
      <c r="M781" s="294"/>
      <c r="N781" s="294"/>
      <c r="O781" s="294"/>
      <c r="P781" s="294"/>
      <c r="Q781" s="294"/>
      <c r="R781" s="294"/>
      <c r="S781" s="294"/>
      <c r="T781" s="294"/>
      <c r="U781" s="294"/>
      <c r="V781" s="294"/>
      <c r="W781" s="294"/>
      <c r="X781" s="294"/>
      <c r="Y781" s="294"/>
      <c r="Z781" s="294"/>
      <c r="AA781" s="294"/>
      <c r="AB781" s="294"/>
      <c r="AC781" s="295"/>
      <c r="AD781" s="34"/>
      <c r="AE781" s="34"/>
      <c r="AF781" s="34"/>
    </row>
    <row r="782" spans="1:32" hidden="1" outlineLevel="3" x14ac:dyDescent="0.2">
      <c r="A782" s="285"/>
      <c r="B782" s="285"/>
      <c r="C782" s="291"/>
      <c r="D782" s="292"/>
      <c r="E782" s="292"/>
      <c r="F782" s="292"/>
      <c r="G782" s="292"/>
      <c r="H782" s="293"/>
      <c r="I782" s="294"/>
      <c r="J782" s="294"/>
      <c r="K782" s="294"/>
      <c r="L782" s="294"/>
      <c r="M782" s="294"/>
      <c r="N782" s="294"/>
      <c r="O782" s="294"/>
      <c r="P782" s="294"/>
      <c r="Q782" s="294"/>
      <c r="R782" s="294"/>
      <c r="S782" s="294"/>
      <c r="T782" s="294"/>
      <c r="U782" s="294"/>
      <c r="V782" s="294"/>
      <c r="W782" s="294"/>
      <c r="X782" s="294"/>
      <c r="Y782" s="294"/>
      <c r="Z782" s="294"/>
      <c r="AA782" s="294"/>
      <c r="AB782" s="294"/>
      <c r="AC782" s="295"/>
      <c r="AD782" s="34"/>
      <c r="AE782" s="34"/>
      <c r="AF782" s="34"/>
    </row>
    <row r="783" spans="1:32" hidden="1" outlineLevel="3" x14ac:dyDescent="0.2">
      <c r="A783" s="285"/>
      <c r="B783" s="285"/>
      <c r="C783" s="291"/>
      <c r="D783" s="292"/>
      <c r="E783" s="292"/>
      <c r="F783" s="292"/>
      <c r="G783" s="292"/>
      <c r="H783" s="293"/>
      <c r="I783" s="294"/>
      <c r="J783" s="294"/>
      <c r="K783" s="294"/>
      <c r="L783" s="294"/>
      <c r="M783" s="294"/>
      <c r="N783" s="294"/>
      <c r="O783" s="294"/>
      <c r="P783" s="294"/>
      <c r="Q783" s="294"/>
      <c r="R783" s="294"/>
      <c r="S783" s="294"/>
      <c r="T783" s="294"/>
      <c r="U783" s="294"/>
      <c r="V783" s="294"/>
      <c r="W783" s="294"/>
      <c r="X783" s="294"/>
      <c r="Y783" s="294"/>
      <c r="Z783" s="294"/>
      <c r="AA783" s="294"/>
      <c r="AB783" s="294"/>
      <c r="AC783" s="295"/>
      <c r="AD783" s="34"/>
      <c r="AE783" s="34"/>
      <c r="AF783" s="34"/>
    </row>
    <row r="784" spans="1:32" hidden="1" outlineLevel="3" x14ac:dyDescent="0.2">
      <c r="A784" s="285"/>
      <c r="B784" s="285"/>
      <c r="C784" s="291"/>
      <c r="D784" s="292"/>
      <c r="E784" s="292"/>
      <c r="F784" s="292"/>
      <c r="G784" s="292"/>
      <c r="H784" s="293"/>
      <c r="I784" s="294"/>
      <c r="J784" s="294"/>
      <c r="K784" s="294"/>
      <c r="L784" s="294"/>
      <c r="M784" s="294"/>
      <c r="N784" s="294"/>
      <c r="O784" s="294"/>
      <c r="P784" s="294"/>
      <c r="Q784" s="294"/>
      <c r="R784" s="294"/>
      <c r="S784" s="294"/>
      <c r="T784" s="294"/>
      <c r="U784" s="294"/>
      <c r="V784" s="294"/>
      <c r="W784" s="294"/>
      <c r="X784" s="294"/>
      <c r="Y784" s="294"/>
      <c r="Z784" s="294"/>
      <c r="AA784" s="294"/>
      <c r="AB784" s="294"/>
      <c r="AC784" s="295"/>
      <c r="AD784" s="34"/>
      <c r="AE784" s="34"/>
      <c r="AF784" s="34"/>
    </row>
    <row r="785" spans="1:32" hidden="1" outlineLevel="3" x14ac:dyDescent="0.2">
      <c r="A785" s="285"/>
      <c r="B785" s="285"/>
      <c r="C785" s="291"/>
      <c r="D785" s="292"/>
      <c r="E785" s="292"/>
      <c r="F785" s="292"/>
      <c r="G785" s="292"/>
      <c r="H785" s="293"/>
      <c r="I785" s="294"/>
      <c r="J785" s="294"/>
      <c r="K785" s="294"/>
      <c r="L785" s="294"/>
      <c r="M785" s="294"/>
      <c r="N785" s="294"/>
      <c r="O785" s="294"/>
      <c r="P785" s="294"/>
      <c r="Q785" s="294"/>
      <c r="R785" s="294"/>
      <c r="S785" s="294"/>
      <c r="T785" s="294"/>
      <c r="U785" s="294"/>
      <c r="V785" s="294"/>
      <c r="W785" s="294"/>
      <c r="X785" s="294"/>
      <c r="Y785" s="294"/>
      <c r="Z785" s="294"/>
      <c r="AA785" s="294"/>
      <c r="AB785" s="294"/>
      <c r="AC785" s="295"/>
      <c r="AD785" s="34"/>
      <c r="AE785" s="34"/>
      <c r="AF785" s="34"/>
    </row>
    <row r="786" spans="1:32" hidden="1" outlineLevel="3" x14ac:dyDescent="0.2">
      <c r="A786" s="285"/>
      <c r="B786" s="285"/>
      <c r="C786" s="291"/>
      <c r="D786" s="292"/>
      <c r="E786" s="292"/>
      <c r="F786" s="292"/>
      <c r="G786" s="292"/>
      <c r="H786" s="293"/>
      <c r="I786" s="294"/>
      <c r="J786" s="294"/>
      <c r="K786" s="294"/>
      <c r="L786" s="294"/>
      <c r="M786" s="294"/>
      <c r="N786" s="294"/>
      <c r="O786" s="294"/>
      <c r="P786" s="294"/>
      <c r="Q786" s="294"/>
      <c r="R786" s="294"/>
      <c r="S786" s="294"/>
      <c r="T786" s="294"/>
      <c r="U786" s="294"/>
      <c r="V786" s="294"/>
      <c r="W786" s="294"/>
      <c r="X786" s="294"/>
      <c r="Y786" s="294"/>
      <c r="Z786" s="294"/>
      <c r="AA786" s="294"/>
      <c r="AB786" s="294"/>
      <c r="AC786" s="295"/>
      <c r="AD786" s="34"/>
      <c r="AE786" s="34"/>
      <c r="AF786" s="34"/>
    </row>
    <row r="787" spans="1:32" hidden="1" outlineLevel="3" x14ac:dyDescent="0.2">
      <c r="A787" s="285"/>
      <c r="B787" s="285"/>
      <c r="C787" s="291"/>
      <c r="D787" s="292"/>
      <c r="E787" s="292"/>
      <c r="F787" s="292"/>
      <c r="G787" s="292"/>
      <c r="H787" s="293"/>
      <c r="I787" s="294"/>
      <c r="J787" s="294"/>
      <c r="K787" s="294"/>
      <c r="L787" s="294"/>
      <c r="M787" s="294"/>
      <c r="N787" s="294"/>
      <c r="O787" s="294"/>
      <c r="P787" s="294"/>
      <c r="Q787" s="294"/>
      <c r="R787" s="294"/>
      <c r="S787" s="294"/>
      <c r="T787" s="294"/>
      <c r="U787" s="294"/>
      <c r="V787" s="294"/>
      <c r="W787" s="294"/>
      <c r="X787" s="294"/>
      <c r="Y787" s="294"/>
      <c r="Z787" s="294"/>
      <c r="AA787" s="294"/>
      <c r="AB787" s="294"/>
      <c r="AC787" s="295"/>
      <c r="AD787" s="34"/>
      <c r="AE787" s="34"/>
      <c r="AF787" s="34"/>
    </row>
    <row r="788" spans="1:32" hidden="1" outlineLevel="3" x14ac:dyDescent="0.2">
      <c r="A788" s="285"/>
      <c r="B788" s="285"/>
      <c r="C788" s="291"/>
      <c r="D788" s="292"/>
      <c r="E788" s="292"/>
      <c r="F788" s="292"/>
      <c r="G788" s="292"/>
      <c r="H788" s="293"/>
      <c r="I788" s="294"/>
      <c r="J788" s="294"/>
      <c r="K788" s="294"/>
      <c r="L788" s="294"/>
      <c r="M788" s="294"/>
      <c r="N788" s="294"/>
      <c r="O788" s="294"/>
      <c r="P788" s="294"/>
      <c r="Q788" s="294"/>
      <c r="R788" s="294"/>
      <c r="S788" s="294"/>
      <c r="T788" s="294"/>
      <c r="U788" s="294"/>
      <c r="V788" s="294"/>
      <c r="W788" s="294"/>
      <c r="X788" s="294"/>
      <c r="Y788" s="294"/>
      <c r="Z788" s="294"/>
      <c r="AA788" s="294"/>
      <c r="AB788" s="294"/>
      <c r="AC788" s="295"/>
      <c r="AD788" s="34"/>
      <c r="AE788" s="34"/>
      <c r="AF788" s="34"/>
    </row>
    <row r="789" spans="1:32" hidden="1" outlineLevel="3" x14ac:dyDescent="0.2">
      <c r="A789" s="285"/>
      <c r="B789" s="285"/>
      <c r="C789" s="291"/>
      <c r="D789" s="292"/>
      <c r="E789" s="292"/>
      <c r="F789" s="292"/>
      <c r="G789" s="292"/>
      <c r="H789" s="293"/>
      <c r="I789" s="294"/>
      <c r="J789" s="294"/>
      <c r="K789" s="294"/>
      <c r="L789" s="294"/>
      <c r="M789" s="294"/>
      <c r="N789" s="294"/>
      <c r="O789" s="294"/>
      <c r="P789" s="294"/>
      <c r="Q789" s="294"/>
      <c r="R789" s="294"/>
      <c r="S789" s="294"/>
      <c r="T789" s="294"/>
      <c r="U789" s="294"/>
      <c r="V789" s="294"/>
      <c r="W789" s="294"/>
      <c r="X789" s="294"/>
      <c r="Y789" s="294"/>
      <c r="Z789" s="294"/>
      <c r="AA789" s="294"/>
      <c r="AB789" s="294"/>
      <c r="AC789" s="295"/>
      <c r="AD789" s="34"/>
      <c r="AE789" s="34"/>
      <c r="AF789" s="34"/>
    </row>
    <row r="790" spans="1:32" hidden="1" outlineLevel="3" x14ac:dyDescent="0.2">
      <c r="A790" s="285"/>
      <c r="B790" s="285"/>
      <c r="C790" s="291"/>
      <c r="D790" s="292"/>
      <c r="E790" s="292"/>
      <c r="F790" s="292"/>
      <c r="G790" s="292"/>
      <c r="H790" s="293"/>
      <c r="I790" s="294"/>
      <c r="J790" s="294"/>
      <c r="K790" s="294"/>
      <c r="L790" s="294"/>
      <c r="M790" s="294"/>
      <c r="N790" s="294"/>
      <c r="O790" s="294"/>
      <c r="P790" s="294"/>
      <c r="Q790" s="294"/>
      <c r="R790" s="294"/>
      <c r="S790" s="294"/>
      <c r="T790" s="294"/>
      <c r="U790" s="294"/>
      <c r="V790" s="294"/>
      <c r="W790" s="294"/>
      <c r="X790" s="294"/>
      <c r="Y790" s="294"/>
      <c r="Z790" s="294"/>
      <c r="AA790" s="294"/>
      <c r="AB790" s="294"/>
      <c r="AC790" s="295"/>
      <c r="AD790" s="34"/>
      <c r="AE790" s="34"/>
      <c r="AF790" s="34"/>
    </row>
    <row r="791" spans="1:32" hidden="1" outlineLevel="3" x14ac:dyDescent="0.2">
      <c r="A791" s="285"/>
      <c r="B791" s="285"/>
      <c r="C791" s="291"/>
      <c r="D791" s="292"/>
      <c r="E791" s="292"/>
      <c r="F791" s="292"/>
      <c r="G791" s="292"/>
      <c r="H791" s="293"/>
      <c r="I791" s="294"/>
      <c r="J791" s="294"/>
      <c r="K791" s="294"/>
      <c r="L791" s="294"/>
      <c r="M791" s="294"/>
      <c r="N791" s="294"/>
      <c r="O791" s="294"/>
      <c r="P791" s="294"/>
      <c r="Q791" s="294"/>
      <c r="R791" s="294"/>
      <c r="S791" s="294"/>
      <c r="T791" s="294"/>
      <c r="U791" s="294"/>
      <c r="V791" s="294"/>
      <c r="W791" s="294"/>
      <c r="X791" s="294"/>
      <c r="Y791" s="294"/>
      <c r="Z791" s="294"/>
      <c r="AA791" s="294"/>
      <c r="AB791" s="294"/>
      <c r="AC791" s="295"/>
      <c r="AD791" s="34"/>
      <c r="AE791" s="34"/>
      <c r="AF791" s="34"/>
    </row>
    <row r="792" spans="1:32" hidden="1" outlineLevel="3" x14ac:dyDescent="0.2">
      <c r="A792" s="285"/>
      <c r="B792" s="285"/>
      <c r="C792" s="291"/>
      <c r="D792" s="292"/>
      <c r="E792" s="292"/>
      <c r="F792" s="292"/>
      <c r="G792" s="292"/>
      <c r="H792" s="293"/>
      <c r="I792" s="294"/>
      <c r="J792" s="294"/>
      <c r="K792" s="294"/>
      <c r="L792" s="294"/>
      <c r="M792" s="294"/>
      <c r="N792" s="294"/>
      <c r="O792" s="294"/>
      <c r="P792" s="294"/>
      <c r="Q792" s="294"/>
      <c r="R792" s="294"/>
      <c r="S792" s="294"/>
      <c r="T792" s="294"/>
      <c r="U792" s="294"/>
      <c r="V792" s="294"/>
      <c r="W792" s="294"/>
      <c r="X792" s="294"/>
      <c r="Y792" s="294"/>
      <c r="Z792" s="294"/>
      <c r="AA792" s="294"/>
      <c r="AB792" s="294"/>
      <c r="AC792" s="295"/>
      <c r="AD792" s="34"/>
      <c r="AE792" s="34"/>
      <c r="AF792" s="34"/>
    </row>
    <row r="793" spans="1:32" hidden="1" outlineLevel="3" x14ac:dyDescent="0.2">
      <c r="A793" s="285"/>
      <c r="B793" s="285"/>
      <c r="C793" s="291"/>
      <c r="D793" s="292"/>
      <c r="E793" s="292"/>
      <c r="F793" s="292"/>
      <c r="G793" s="292"/>
      <c r="H793" s="293"/>
      <c r="I793" s="294"/>
      <c r="J793" s="294"/>
      <c r="K793" s="294"/>
      <c r="L793" s="294"/>
      <c r="M793" s="294"/>
      <c r="N793" s="294"/>
      <c r="O793" s="294"/>
      <c r="P793" s="294"/>
      <c r="Q793" s="294"/>
      <c r="R793" s="294"/>
      <c r="S793" s="294"/>
      <c r="T793" s="294"/>
      <c r="U793" s="294"/>
      <c r="V793" s="294"/>
      <c r="W793" s="294"/>
      <c r="X793" s="294"/>
      <c r="Y793" s="294"/>
      <c r="Z793" s="294"/>
      <c r="AA793" s="294"/>
      <c r="AB793" s="294"/>
      <c r="AC793" s="295"/>
      <c r="AD793" s="34"/>
      <c r="AE793" s="34"/>
      <c r="AF793" s="34"/>
    </row>
    <row r="794" spans="1:32" hidden="1" outlineLevel="3" x14ac:dyDescent="0.2">
      <c r="A794" s="285"/>
      <c r="B794" s="285"/>
      <c r="C794" s="291"/>
      <c r="D794" s="292"/>
      <c r="E794" s="292"/>
      <c r="F794" s="292"/>
      <c r="G794" s="292"/>
      <c r="H794" s="293"/>
      <c r="I794" s="294"/>
      <c r="J794" s="294"/>
      <c r="K794" s="294"/>
      <c r="L794" s="294"/>
      <c r="M794" s="294"/>
      <c r="N794" s="294"/>
      <c r="O794" s="294"/>
      <c r="P794" s="294"/>
      <c r="Q794" s="294"/>
      <c r="R794" s="294"/>
      <c r="S794" s="294"/>
      <c r="T794" s="294"/>
      <c r="U794" s="294"/>
      <c r="V794" s="294"/>
      <c r="W794" s="294"/>
      <c r="X794" s="294"/>
      <c r="Y794" s="294"/>
      <c r="Z794" s="294"/>
      <c r="AA794" s="294"/>
      <c r="AB794" s="294"/>
      <c r="AC794" s="295"/>
      <c r="AD794" s="34"/>
      <c r="AE794" s="34"/>
      <c r="AF794" s="34"/>
    </row>
    <row r="795" spans="1:32" hidden="1" outlineLevel="3" x14ac:dyDescent="0.2">
      <c r="A795" s="285"/>
      <c r="B795" s="285"/>
      <c r="C795" s="291"/>
      <c r="D795" s="292"/>
      <c r="E795" s="292"/>
      <c r="F795" s="292"/>
      <c r="G795" s="292"/>
      <c r="H795" s="293"/>
      <c r="I795" s="294"/>
      <c r="J795" s="294"/>
      <c r="K795" s="294"/>
      <c r="L795" s="294"/>
      <c r="M795" s="294"/>
      <c r="N795" s="294"/>
      <c r="O795" s="294"/>
      <c r="P795" s="294"/>
      <c r="Q795" s="294"/>
      <c r="R795" s="294"/>
      <c r="S795" s="294"/>
      <c r="T795" s="294"/>
      <c r="U795" s="294"/>
      <c r="V795" s="294"/>
      <c r="W795" s="294"/>
      <c r="X795" s="294"/>
      <c r="Y795" s="294"/>
      <c r="Z795" s="294"/>
      <c r="AA795" s="294"/>
      <c r="AB795" s="294"/>
      <c r="AC795" s="295"/>
      <c r="AD795" s="34"/>
      <c r="AE795" s="34"/>
      <c r="AF795" s="34"/>
    </row>
    <row r="796" spans="1:32" hidden="1" outlineLevel="3" x14ac:dyDescent="0.2">
      <c r="A796" s="285"/>
      <c r="B796" s="285"/>
      <c r="C796" s="291"/>
      <c r="D796" s="292"/>
      <c r="E796" s="292"/>
      <c r="F796" s="292"/>
      <c r="G796" s="292"/>
      <c r="H796" s="293"/>
      <c r="I796" s="294"/>
      <c r="J796" s="294"/>
      <c r="K796" s="294"/>
      <c r="L796" s="294"/>
      <c r="M796" s="294"/>
      <c r="N796" s="294"/>
      <c r="O796" s="294"/>
      <c r="P796" s="294"/>
      <c r="Q796" s="294"/>
      <c r="R796" s="294"/>
      <c r="S796" s="294"/>
      <c r="T796" s="294"/>
      <c r="U796" s="294"/>
      <c r="V796" s="294"/>
      <c r="W796" s="294"/>
      <c r="X796" s="294"/>
      <c r="Y796" s="294"/>
      <c r="Z796" s="294"/>
      <c r="AA796" s="294"/>
      <c r="AB796" s="294"/>
      <c r="AC796" s="295"/>
      <c r="AD796" s="34"/>
      <c r="AE796" s="34"/>
      <c r="AF796" s="34"/>
    </row>
    <row r="797" spans="1:32" hidden="1" outlineLevel="3" x14ac:dyDescent="0.2">
      <c r="A797" s="285"/>
      <c r="B797" s="285"/>
      <c r="C797" s="291"/>
      <c r="D797" s="292"/>
      <c r="E797" s="292"/>
      <c r="F797" s="292"/>
      <c r="G797" s="292"/>
      <c r="H797" s="293"/>
      <c r="I797" s="294"/>
      <c r="J797" s="294"/>
      <c r="K797" s="294"/>
      <c r="L797" s="294"/>
      <c r="M797" s="294"/>
      <c r="N797" s="294"/>
      <c r="O797" s="294"/>
      <c r="P797" s="294"/>
      <c r="Q797" s="294"/>
      <c r="R797" s="294"/>
      <c r="S797" s="294"/>
      <c r="T797" s="294"/>
      <c r="U797" s="294"/>
      <c r="V797" s="294"/>
      <c r="W797" s="294"/>
      <c r="X797" s="294"/>
      <c r="Y797" s="294"/>
      <c r="Z797" s="294"/>
      <c r="AA797" s="294"/>
      <c r="AB797" s="294"/>
      <c r="AC797" s="295"/>
      <c r="AD797" s="34"/>
      <c r="AE797" s="34"/>
      <c r="AF797" s="34"/>
    </row>
    <row r="798" spans="1:32" hidden="1" outlineLevel="3" x14ac:dyDescent="0.2">
      <c r="A798" s="285"/>
      <c r="B798" s="285"/>
      <c r="C798" s="291"/>
      <c r="D798" s="292"/>
      <c r="E798" s="292"/>
      <c r="F798" s="292"/>
      <c r="G798" s="292"/>
      <c r="H798" s="293"/>
      <c r="I798" s="294"/>
      <c r="J798" s="294"/>
      <c r="K798" s="294"/>
      <c r="L798" s="294"/>
      <c r="M798" s="294"/>
      <c r="N798" s="294"/>
      <c r="O798" s="294"/>
      <c r="P798" s="294"/>
      <c r="Q798" s="294"/>
      <c r="R798" s="294"/>
      <c r="S798" s="294"/>
      <c r="T798" s="294"/>
      <c r="U798" s="294"/>
      <c r="V798" s="294"/>
      <c r="W798" s="294"/>
      <c r="X798" s="294"/>
      <c r="Y798" s="294"/>
      <c r="Z798" s="294"/>
      <c r="AA798" s="294"/>
      <c r="AB798" s="294"/>
      <c r="AC798" s="295"/>
      <c r="AD798" s="34"/>
      <c r="AE798" s="34"/>
      <c r="AF798" s="34"/>
    </row>
    <row r="799" spans="1:32" hidden="1" outlineLevel="3" x14ac:dyDescent="0.2">
      <c r="A799" s="285"/>
      <c r="B799" s="285"/>
      <c r="C799" s="291"/>
      <c r="D799" s="292"/>
      <c r="E799" s="292"/>
      <c r="F799" s="292"/>
      <c r="G799" s="292"/>
      <c r="H799" s="293"/>
      <c r="I799" s="294"/>
      <c r="J799" s="294"/>
      <c r="K799" s="294"/>
      <c r="L799" s="294"/>
      <c r="M799" s="294"/>
      <c r="N799" s="294"/>
      <c r="O799" s="294"/>
      <c r="P799" s="294"/>
      <c r="Q799" s="294"/>
      <c r="R799" s="294"/>
      <c r="S799" s="294"/>
      <c r="T799" s="294"/>
      <c r="U799" s="294"/>
      <c r="V799" s="294"/>
      <c r="W799" s="294"/>
      <c r="X799" s="294"/>
      <c r="Y799" s="294"/>
      <c r="Z799" s="294"/>
      <c r="AA799" s="294"/>
      <c r="AB799" s="294"/>
      <c r="AC799" s="295"/>
      <c r="AD799" s="34"/>
      <c r="AE799" s="34"/>
      <c r="AF799" s="34"/>
    </row>
    <row r="800" spans="1:32" hidden="1" outlineLevel="3" x14ac:dyDescent="0.2">
      <c r="A800" s="285"/>
      <c r="B800" s="285"/>
      <c r="C800" s="291"/>
      <c r="D800" s="292"/>
      <c r="E800" s="292"/>
      <c r="F800" s="292"/>
      <c r="G800" s="292"/>
      <c r="H800" s="293"/>
      <c r="I800" s="294"/>
      <c r="J800" s="294"/>
      <c r="K800" s="294"/>
      <c r="L800" s="294"/>
      <c r="M800" s="294"/>
      <c r="N800" s="294"/>
      <c r="O800" s="294"/>
      <c r="P800" s="294"/>
      <c r="Q800" s="294"/>
      <c r="R800" s="294"/>
      <c r="S800" s="294"/>
      <c r="T800" s="294"/>
      <c r="U800" s="294"/>
      <c r="V800" s="294"/>
      <c r="W800" s="294"/>
      <c r="X800" s="294"/>
      <c r="Y800" s="294"/>
      <c r="Z800" s="294"/>
      <c r="AA800" s="294"/>
      <c r="AB800" s="294"/>
      <c r="AC800" s="295"/>
      <c r="AD800" s="34"/>
      <c r="AE800" s="34"/>
      <c r="AF800" s="34"/>
    </row>
    <row r="801" spans="1:32" hidden="1" outlineLevel="3" x14ac:dyDescent="0.2">
      <c r="A801" s="285"/>
      <c r="B801" s="285"/>
      <c r="C801" s="291"/>
      <c r="D801" s="292"/>
      <c r="E801" s="292"/>
      <c r="F801" s="292"/>
      <c r="G801" s="292"/>
      <c r="H801" s="293"/>
      <c r="I801" s="294"/>
      <c r="J801" s="294"/>
      <c r="K801" s="294"/>
      <c r="L801" s="294"/>
      <c r="M801" s="294"/>
      <c r="N801" s="294"/>
      <c r="O801" s="294"/>
      <c r="P801" s="294"/>
      <c r="Q801" s="294"/>
      <c r="R801" s="294"/>
      <c r="S801" s="294"/>
      <c r="T801" s="294"/>
      <c r="U801" s="294"/>
      <c r="V801" s="294"/>
      <c r="W801" s="294"/>
      <c r="X801" s="294"/>
      <c r="Y801" s="294"/>
      <c r="Z801" s="294"/>
      <c r="AA801" s="294"/>
      <c r="AB801" s="294"/>
      <c r="AC801" s="295"/>
      <c r="AD801" s="34"/>
      <c r="AE801" s="34"/>
      <c r="AF801" s="34"/>
    </row>
    <row r="802" spans="1:32" hidden="1" outlineLevel="3" x14ac:dyDescent="0.2">
      <c r="A802" s="285"/>
      <c r="B802" s="285"/>
      <c r="C802" s="291"/>
      <c r="D802" s="292"/>
      <c r="E802" s="292"/>
      <c r="F802" s="292"/>
      <c r="G802" s="292"/>
      <c r="H802" s="293"/>
      <c r="I802" s="294"/>
      <c r="J802" s="294"/>
      <c r="K802" s="294"/>
      <c r="L802" s="294"/>
      <c r="M802" s="294"/>
      <c r="N802" s="294"/>
      <c r="O802" s="294"/>
      <c r="P802" s="294"/>
      <c r="Q802" s="294"/>
      <c r="R802" s="294"/>
      <c r="S802" s="294"/>
      <c r="T802" s="294"/>
      <c r="U802" s="294"/>
      <c r="V802" s="294"/>
      <c r="W802" s="294"/>
      <c r="X802" s="294"/>
      <c r="Y802" s="294"/>
      <c r="Z802" s="294"/>
      <c r="AA802" s="294"/>
      <c r="AB802" s="294"/>
      <c r="AC802" s="295"/>
      <c r="AD802" s="34"/>
      <c r="AE802" s="34"/>
      <c r="AF802" s="34"/>
    </row>
    <row r="803" spans="1:32" hidden="1" outlineLevel="3" x14ac:dyDescent="0.2">
      <c r="A803" s="285"/>
      <c r="B803" s="285"/>
      <c r="C803" s="291"/>
      <c r="D803" s="292"/>
      <c r="E803" s="292"/>
      <c r="F803" s="292"/>
      <c r="G803" s="292"/>
      <c r="H803" s="293"/>
      <c r="I803" s="294"/>
      <c r="J803" s="294"/>
      <c r="K803" s="294"/>
      <c r="L803" s="294"/>
      <c r="M803" s="294"/>
      <c r="N803" s="294"/>
      <c r="O803" s="294"/>
      <c r="P803" s="294"/>
      <c r="Q803" s="294"/>
      <c r="R803" s="294"/>
      <c r="S803" s="294"/>
      <c r="T803" s="294"/>
      <c r="U803" s="294"/>
      <c r="V803" s="294"/>
      <c r="W803" s="294"/>
      <c r="X803" s="294"/>
      <c r="Y803" s="294"/>
      <c r="Z803" s="294"/>
      <c r="AA803" s="294"/>
      <c r="AB803" s="294"/>
      <c r="AC803" s="295"/>
      <c r="AD803" s="34"/>
      <c r="AE803" s="34"/>
      <c r="AF803" s="34"/>
    </row>
    <row r="804" spans="1:32" hidden="1" outlineLevel="3" x14ac:dyDescent="0.2">
      <c r="A804" s="285"/>
      <c r="B804" s="285"/>
      <c r="C804" s="291"/>
      <c r="D804" s="292"/>
      <c r="E804" s="292"/>
      <c r="F804" s="292"/>
      <c r="G804" s="292"/>
      <c r="H804" s="293"/>
      <c r="I804" s="294"/>
      <c r="J804" s="294"/>
      <c r="K804" s="294"/>
      <c r="L804" s="294"/>
      <c r="M804" s="294"/>
      <c r="N804" s="294"/>
      <c r="O804" s="294"/>
      <c r="P804" s="294"/>
      <c r="Q804" s="294"/>
      <c r="R804" s="294"/>
      <c r="S804" s="294"/>
      <c r="T804" s="294"/>
      <c r="U804" s="294"/>
      <c r="V804" s="294"/>
      <c r="W804" s="294"/>
      <c r="X804" s="294"/>
      <c r="Y804" s="294"/>
      <c r="Z804" s="294"/>
      <c r="AA804" s="294"/>
      <c r="AB804" s="294"/>
      <c r="AC804" s="295"/>
      <c r="AD804" s="34"/>
      <c r="AE804" s="34"/>
      <c r="AF804" s="34"/>
    </row>
    <row r="805" spans="1:32" hidden="1" outlineLevel="3" x14ac:dyDescent="0.2">
      <c r="A805" s="285"/>
      <c r="B805" s="285"/>
      <c r="C805" s="291"/>
      <c r="D805" s="292"/>
      <c r="E805" s="292"/>
      <c r="F805" s="292"/>
      <c r="G805" s="292"/>
      <c r="H805" s="293"/>
      <c r="I805" s="294"/>
      <c r="J805" s="294"/>
      <c r="K805" s="294"/>
      <c r="L805" s="294"/>
      <c r="M805" s="294"/>
      <c r="N805" s="294"/>
      <c r="O805" s="294"/>
      <c r="P805" s="294"/>
      <c r="Q805" s="294"/>
      <c r="R805" s="294"/>
      <c r="S805" s="294"/>
      <c r="T805" s="294"/>
      <c r="U805" s="294"/>
      <c r="V805" s="294"/>
      <c r="W805" s="294"/>
      <c r="X805" s="294"/>
      <c r="Y805" s="294"/>
      <c r="Z805" s="294"/>
      <c r="AA805" s="294"/>
      <c r="AB805" s="294"/>
      <c r="AC805" s="295"/>
      <c r="AD805" s="34"/>
      <c r="AE805" s="34"/>
      <c r="AF805" s="34"/>
    </row>
    <row r="806" spans="1:32" hidden="1" outlineLevel="3" x14ac:dyDescent="0.2">
      <c r="A806" s="285"/>
      <c r="B806" s="285"/>
      <c r="C806" s="291"/>
      <c r="D806" s="292"/>
      <c r="E806" s="292"/>
      <c r="F806" s="292"/>
      <c r="G806" s="292"/>
      <c r="H806" s="293"/>
      <c r="I806" s="294"/>
      <c r="J806" s="294"/>
      <c r="K806" s="294"/>
      <c r="L806" s="294"/>
      <c r="M806" s="294"/>
      <c r="N806" s="294"/>
      <c r="O806" s="294"/>
      <c r="P806" s="294"/>
      <c r="Q806" s="294"/>
      <c r="R806" s="294"/>
      <c r="S806" s="294"/>
      <c r="T806" s="294"/>
      <c r="U806" s="294"/>
      <c r="V806" s="294"/>
      <c r="W806" s="294"/>
      <c r="X806" s="294"/>
      <c r="Y806" s="294"/>
      <c r="Z806" s="294"/>
      <c r="AA806" s="294"/>
      <c r="AB806" s="294"/>
      <c r="AC806" s="295"/>
      <c r="AD806" s="34"/>
      <c r="AE806" s="34"/>
      <c r="AF806" s="34"/>
    </row>
    <row r="807" spans="1:32" hidden="1" outlineLevel="3" x14ac:dyDescent="0.2">
      <c r="A807" s="285"/>
      <c r="B807" s="285"/>
      <c r="C807" s="291"/>
      <c r="D807" s="292"/>
      <c r="E807" s="292"/>
      <c r="F807" s="292"/>
      <c r="G807" s="292"/>
      <c r="H807" s="293"/>
      <c r="I807" s="294"/>
      <c r="J807" s="294"/>
      <c r="K807" s="294"/>
      <c r="L807" s="294"/>
      <c r="M807" s="294"/>
      <c r="N807" s="294"/>
      <c r="O807" s="294"/>
      <c r="P807" s="294"/>
      <c r="Q807" s="294"/>
      <c r="R807" s="294"/>
      <c r="S807" s="294"/>
      <c r="T807" s="294"/>
      <c r="U807" s="294"/>
      <c r="V807" s="294"/>
      <c r="W807" s="294"/>
      <c r="X807" s="294"/>
      <c r="Y807" s="294"/>
      <c r="Z807" s="294"/>
      <c r="AA807" s="294"/>
      <c r="AB807" s="294"/>
      <c r="AC807" s="295"/>
      <c r="AD807" s="34"/>
      <c r="AE807" s="34"/>
      <c r="AF807" s="34"/>
    </row>
    <row r="808" spans="1:32" hidden="1" outlineLevel="3" x14ac:dyDescent="0.2">
      <c r="A808" s="285"/>
      <c r="B808" s="285"/>
      <c r="C808" s="291"/>
      <c r="D808" s="292"/>
      <c r="E808" s="292"/>
      <c r="F808" s="292"/>
      <c r="G808" s="292"/>
      <c r="H808" s="293"/>
      <c r="I808" s="294"/>
      <c r="J808" s="294"/>
      <c r="K808" s="294"/>
      <c r="L808" s="294"/>
      <c r="M808" s="294"/>
      <c r="N808" s="294"/>
      <c r="O808" s="294"/>
      <c r="P808" s="294"/>
      <c r="Q808" s="294"/>
      <c r="R808" s="294"/>
      <c r="S808" s="294"/>
      <c r="T808" s="294"/>
      <c r="U808" s="294"/>
      <c r="V808" s="294"/>
      <c r="W808" s="294"/>
      <c r="X808" s="294"/>
      <c r="Y808" s="294"/>
      <c r="Z808" s="294"/>
      <c r="AA808" s="294"/>
      <c r="AB808" s="294"/>
      <c r="AC808" s="295"/>
      <c r="AD808" s="34"/>
      <c r="AE808" s="34"/>
      <c r="AF808" s="34"/>
    </row>
    <row r="809" spans="1:32" hidden="1" outlineLevel="3" x14ac:dyDescent="0.2">
      <c r="A809" s="285"/>
      <c r="B809" s="285"/>
      <c r="C809" s="291"/>
      <c r="D809" s="292"/>
      <c r="E809" s="292"/>
      <c r="F809" s="292"/>
      <c r="G809" s="292"/>
      <c r="H809" s="293"/>
      <c r="I809" s="294"/>
      <c r="J809" s="294"/>
      <c r="K809" s="294"/>
      <c r="L809" s="294"/>
      <c r="M809" s="294"/>
      <c r="N809" s="294"/>
      <c r="O809" s="294"/>
      <c r="P809" s="294"/>
      <c r="Q809" s="294"/>
      <c r="R809" s="294"/>
      <c r="S809" s="294"/>
      <c r="T809" s="294"/>
      <c r="U809" s="294"/>
      <c r="V809" s="294"/>
      <c r="W809" s="294"/>
      <c r="X809" s="294"/>
      <c r="Y809" s="294"/>
      <c r="Z809" s="294"/>
      <c r="AA809" s="294"/>
      <c r="AB809" s="294"/>
      <c r="AC809" s="295"/>
      <c r="AD809" s="34"/>
      <c r="AE809" s="34"/>
      <c r="AF809" s="34"/>
    </row>
    <row r="810" spans="1:32" hidden="1" outlineLevel="2" collapsed="1" x14ac:dyDescent="0.2">
      <c r="A810" s="285"/>
      <c r="B810" s="285"/>
      <c r="C810" s="296"/>
      <c r="D810" s="296"/>
      <c r="E810" s="293"/>
      <c r="F810" s="293"/>
      <c r="G810" s="293"/>
      <c r="H810" s="293"/>
      <c r="I810" s="297"/>
      <c r="J810" s="297"/>
      <c r="K810" s="297"/>
      <c r="L810" s="297"/>
      <c r="M810" s="297"/>
      <c r="N810" s="297"/>
      <c r="O810" s="297"/>
      <c r="P810" s="297"/>
      <c r="Q810" s="297"/>
      <c r="R810" s="297"/>
      <c r="S810" s="297"/>
      <c r="T810" s="297"/>
      <c r="U810" s="297"/>
      <c r="V810" s="297"/>
      <c r="W810" s="297"/>
      <c r="X810" s="297"/>
      <c r="Y810" s="297"/>
      <c r="Z810" s="297"/>
      <c r="AA810" s="297"/>
      <c r="AB810" s="297"/>
      <c r="AC810" s="295"/>
      <c r="AD810" s="34"/>
      <c r="AE810" s="34"/>
      <c r="AF810" s="34"/>
    </row>
    <row r="811" spans="1:32" hidden="1" outlineLevel="1" x14ac:dyDescent="0.2">
      <c r="A811" s="285"/>
      <c r="B811" s="285"/>
      <c r="C811" s="296"/>
      <c r="D811" s="293"/>
      <c r="E811" s="293"/>
      <c r="F811" s="293"/>
      <c r="G811" s="293"/>
      <c r="H811" s="293"/>
      <c r="I811" s="293"/>
      <c r="J811" s="293"/>
      <c r="K811" s="287"/>
      <c r="L811" s="287"/>
      <c r="M811" s="287"/>
      <c r="N811" s="301"/>
      <c r="O811" s="301"/>
      <c r="P811" s="301"/>
      <c r="Q811" s="301"/>
      <c r="R811" s="301"/>
      <c r="S811" s="285"/>
      <c r="T811" s="285"/>
      <c r="U811" s="285"/>
      <c r="V811" s="285"/>
      <c r="W811" s="285"/>
      <c r="X811" s="285"/>
      <c r="Y811" s="285"/>
      <c r="Z811" s="285"/>
      <c r="AA811" s="285"/>
      <c r="AB811" s="285"/>
      <c r="AC811" s="285"/>
      <c r="AD811" s="34"/>
      <c r="AE811" s="34"/>
      <c r="AF811" s="34"/>
    </row>
    <row r="812" spans="1:32" collapsed="1" x14ac:dyDescent="0.2">
      <c r="A812" s="285"/>
      <c r="B812" s="285"/>
      <c r="C812" s="286"/>
      <c r="D812" s="287"/>
      <c r="E812" s="287"/>
      <c r="F812" s="287"/>
      <c r="G812" s="288"/>
      <c r="H812" s="288"/>
      <c r="I812" s="288"/>
      <c r="J812" s="287"/>
      <c r="K812" s="287"/>
      <c r="L812" s="287"/>
      <c r="M812" s="287"/>
      <c r="N812" s="301"/>
      <c r="O812" s="301"/>
      <c r="P812" s="301"/>
      <c r="Q812" s="301"/>
      <c r="R812" s="301"/>
      <c r="S812" s="285"/>
      <c r="T812" s="285"/>
      <c r="U812" s="285"/>
      <c r="V812" s="285"/>
      <c r="W812" s="285"/>
      <c r="X812" s="285"/>
      <c r="Y812" s="285"/>
      <c r="Z812" s="285"/>
      <c r="AA812" s="285"/>
      <c r="AB812" s="285"/>
      <c r="AC812" s="285"/>
      <c r="AD812" s="34"/>
      <c r="AE812" s="34"/>
      <c r="AF812" s="34"/>
    </row>
    <row r="813" spans="1:32" ht="12.75" x14ac:dyDescent="0.2">
      <c r="A813" s="26"/>
      <c r="B813" s="27" t="s">
        <v>6</v>
      </c>
      <c r="C813" s="26"/>
      <c r="D813" s="26"/>
      <c r="E813" s="26"/>
      <c r="F813" s="26"/>
      <c r="G813" s="66"/>
      <c r="H813" s="66"/>
      <c r="I813" s="66"/>
      <c r="J813" s="66"/>
      <c r="K813" s="66"/>
      <c r="L813" s="66"/>
      <c r="M813" s="66"/>
      <c r="N813" s="32"/>
      <c r="O813" s="33"/>
      <c r="P813" s="32"/>
      <c r="Q813" s="33"/>
      <c r="R813" s="32"/>
      <c r="S813" s="32"/>
      <c r="T813" s="32"/>
      <c r="U813" s="33"/>
      <c r="V813" s="33"/>
      <c r="W813" s="33"/>
      <c r="X813" s="33"/>
      <c r="Y813" s="33"/>
      <c r="Z813" s="33"/>
      <c r="AA813" s="33"/>
      <c r="AB813" s="33"/>
      <c r="AC813" s="33"/>
      <c r="AD813" s="33"/>
      <c r="AE813" s="33"/>
      <c r="AF813" s="33"/>
    </row>
  </sheetData>
  <sheetProtection formatColumns="0" formatRows="0"/>
  <conditionalFormatting sqref="AS17:AS82">
    <cfRule type="cellIs" dxfId="1" priority="3" operator="equal">
      <formula>"CHECK"</formula>
    </cfRule>
    <cfRule type="cellIs" dxfId="0" priority="4" operator="equal">
      <formula>"OK"</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4B674-CFC8-4542-AE0B-9CD8EAA73451}">
  <sheetPr codeName="Sheet1">
    <tabColor theme="7" tint="0.59999389629810485"/>
  </sheetPr>
  <dimension ref="A1:M142"/>
  <sheetViews>
    <sheetView showGridLines="0" topLeftCell="A66" zoomScaleNormal="100" workbookViewId="0">
      <selection activeCell="G94" sqref="G94:K94"/>
    </sheetView>
  </sheetViews>
  <sheetFormatPr defaultColWidth="0" defaultRowHeight="15" customHeight="1" zeroHeight="1" x14ac:dyDescent="0.25"/>
  <cols>
    <col min="1" max="1" width="5" customWidth="1"/>
    <col min="2" max="3" width="22.42578125" customWidth="1"/>
    <col min="4" max="12" width="21.5703125" customWidth="1"/>
    <col min="13" max="13" width="5.7109375" customWidth="1"/>
    <col min="14" max="16384" width="9.140625" hidden="1"/>
  </cols>
  <sheetData>
    <row r="1" spans="2:10" x14ac:dyDescent="0.25"/>
    <row r="2" spans="2:10" x14ac:dyDescent="0.25"/>
    <row r="3" spans="2:10" ht="26.25" x14ac:dyDescent="0.4">
      <c r="E3" s="67" t="s">
        <v>213</v>
      </c>
    </row>
    <row r="4" spans="2:10" ht="23.25" x14ac:dyDescent="0.35">
      <c r="E4" s="68" t="s">
        <v>7</v>
      </c>
    </row>
    <row r="5" spans="2:10" x14ac:dyDescent="0.25"/>
    <row r="6" spans="2:10" x14ac:dyDescent="0.25">
      <c r="B6" t="s">
        <v>214</v>
      </c>
      <c r="G6" s="69" t="s">
        <v>8</v>
      </c>
      <c r="H6" s="69" t="s">
        <v>9</v>
      </c>
      <c r="I6" s="69" t="s">
        <v>10</v>
      </c>
      <c r="J6" s="70"/>
    </row>
    <row r="7" spans="2:10" x14ac:dyDescent="0.25">
      <c r="B7" t="s">
        <v>11</v>
      </c>
    </row>
    <row r="8" spans="2:10" x14ac:dyDescent="0.25">
      <c r="B8" t="s">
        <v>215</v>
      </c>
    </row>
    <row r="9" spans="2:10" x14ac:dyDescent="0.25">
      <c r="B9" t="s">
        <v>12</v>
      </c>
    </row>
    <row r="10" spans="2:10" x14ac:dyDescent="0.25"/>
    <row r="11" spans="2:10" x14ac:dyDescent="0.25">
      <c r="B11" s="71" t="s">
        <v>8</v>
      </c>
    </row>
    <row r="12" spans="2:10" x14ac:dyDescent="0.25">
      <c r="B12" t="s">
        <v>216</v>
      </c>
    </row>
    <row r="13" spans="2:10" x14ac:dyDescent="0.25">
      <c r="B13" t="s">
        <v>217</v>
      </c>
    </row>
    <row r="14" spans="2:10" x14ac:dyDescent="0.25">
      <c r="B14" t="s">
        <v>13</v>
      </c>
    </row>
    <row r="15" spans="2:10" x14ac:dyDescent="0.25">
      <c r="B15" t="s">
        <v>14</v>
      </c>
    </row>
    <row r="16" spans="2:10" x14ac:dyDescent="0.25"/>
    <row r="17" spans="2:9" x14ac:dyDescent="0.25">
      <c r="B17" s="72"/>
      <c r="C17" s="73"/>
      <c r="D17" s="74" t="s">
        <v>218</v>
      </c>
      <c r="E17" s="74" t="s">
        <v>219</v>
      </c>
      <c r="F17" s="74" t="s">
        <v>220</v>
      </c>
      <c r="G17" s="75" t="s">
        <v>159</v>
      </c>
      <c r="H17" s="76" t="s">
        <v>221</v>
      </c>
      <c r="I17" s="77" t="s">
        <v>222</v>
      </c>
    </row>
    <row r="18" spans="2:9" x14ac:dyDescent="0.25">
      <c r="B18" s="78" t="s">
        <v>15</v>
      </c>
      <c r="C18" s="79"/>
      <c r="D18" s="80">
        <v>291.39386581513412</v>
      </c>
      <c r="E18" s="80">
        <v>299.09654604927931</v>
      </c>
      <c r="F18" s="80">
        <v>321.87319897161262</v>
      </c>
      <c r="G18" s="81">
        <v>337.97588739319053</v>
      </c>
      <c r="H18" s="82">
        <v>5.0028049781796424E-2</v>
      </c>
      <c r="I18" s="83">
        <v>5.5774241232521379E-2</v>
      </c>
    </row>
    <row r="19" spans="2:9" x14ac:dyDescent="0.25">
      <c r="B19" s="84" t="s">
        <v>16</v>
      </c>
      <c r="C19" s="85"/>
      <c r="D19" s="86">
        <v>2.3726068451049422</v>
      </c>
      <c r="E19" s="86">
        <v>6.0402077397352461</v>
      </c>
      <c r="F19" s="86">
        <v>9.1843795771778005</v>
      </c>
      <c r="G19" s="87">
        <v>1.6899490000099999</v>
      </c>
      <c r="H19" s="88">
        <v>-0.81599747856574412</v>
      </c>
      <c r="I19" s="89">
        <v>4.620227343688886E-2</v>
      </c>
    </row>
    <row r="20" spans="2:9" x14ac:dyDescent="0.25">
      <c r="B20" s="84" t="s">
        <v>17</v>
      </c>
      <c r="C20" s="85"/>
      <c r="D20" s="86">
        <v>-0.42127547697106477</v>
      </c>
      <c r="E20" s="86">
        <v>0</v>
      </c>
      <c r="F20" s="86">
        <v>0</v>
      </c>
      <c r="G20" s="87">
        <v>0</v>
      </c>
      <c r="H20" s="88">
        <v>0</v>
      </c>
      <c r="I20" s="89">
        <v>-0.30000000000000004</v>
      </c>
    </row>
    <row r="21" spans="2:9" x14ac:dyDescent="0.25">
      <c r="B21" s="84" t="s">
        <v>18</v>
      </c>
      <c r="C21" s="85"/>
      <c r="D21" s="86">
        <v>5.531754639108545</v>
      </c>
      <c r="E21" s="86">
        <v>1.8372480893705141</v>
      </c>
      <c r="F21" s="86">
        <v>-10.642490156265392</v>
      </c>
      <c r="G21" s="87">
        <v>-1.1379179637868542</v>
      </c>
      <c r="H21" s="88">
        <v>-0.89307784671833168</v>
      </c>
      <c r="I21" s="89">
        <v>-0.58731375800062124</v>
      </c>
    </row>
    <row r="22" spans="2:9" x14ac:dyDescent="0.25">
      <c r="B22" s="90" t="s">
        <v>223</v>
      </c>
      <c r="C22" s="85"/>
      <c r="D22" s="86">
        <v>299.12661748102181</v>
      </c>
      <c r="E22" s="86">
        <v>313.98040428964805</v>
      </c>
      <c r="F22" s="86">
        <v>328.12244255312834</v>
      </c>
      <c r="G22" s="87">
        <v>346.86716242796763</v>
      </c>
      <c r="H22" s="88">
        <v>5.7127210589395183E-2</v>
      </c>
      <c r="I22" s="89">
        <v>5.2607713225086609E-2</v>
      </c>
    </row>
    <row r="23" spans="2:9" x14ac:dyDescent="0.25">
      <c r="B23" s="90"/>
      <c r="C23" s="85"/>
      <c r="D23" s="86"/>
      <c r="E23" s="86"/>
      <c r="F23" s="86"/>
      <c r="G23" s="87"/>
      <c r="H23" s="88"/>
      <c r="I23" s="89"/>
    </row>
    <row r="24" spans="2:9" x14ac:dyDescent="0.25">
      <c r="B24" s="91" t="s">
        <v>19</v>
      </c>
      <c r="C24" s="85"/>
      <c r="D24" s="86">
        <v>110.23506673</v>
      </c>
      <c r="E24" s="86">
        <v>99.803205899999995</v>
      </c>
      <c r="F24" s="86">
        <v>104.83069040917903</v>
      </c>
      <c r="G24" s="87">
        <v>123.72478639299933</v>
      </c>
      <c r="H24" s="88">
        <v>0.1802343942415352</v>
      </c>
      <c r="I24" s="89">
        <v>4.1272387133953009E-2</v>
      </c>
    </row>
    <row r="25" spans="2:9" x14ac:dyDescent="0.25">
      <c r="B25" s="84" t="s">
        <v>18</v>
      </c>
      <c r="C25" s="85"/>
      <c r="D25" s="86">
        <v>16.386423559667662</v>
      </c>
      <c r="E25" s="86">
        <v>2.1049661344912742</v>
      </c>
      <c r="F25" s="86">
        <v>-5.1750499600782023</v>
      </c>
      <c r="G25" s="87">
        <v>-1.665593980613834</v>
      </c>
      <c r="H25" s="88">
        <v>-0.67814919788935435</v>
      </c>
      <c r="I25" s="89">
        <v>-0.37492054621746862</v>
      </c>
    </row>
    <row r="26" spans="2:9" x14ac:dyDescent="0.25">
      <c r="B26" s="90" t="s">
        <v>20</v>
      </c>
      <c r="C26" s="85"/>
      <c r="D26" s="86">
        <v>126.62149028966766</v>
      </c>
      <c r="E26" s="86">
        <v>101.90817203449127</v>
      </c>
      <c r="F26" s="86">
        <v>99.655640449100829</v>
      </c>
      <c r="G26" s="87">
        <v>122.0591924123855</v>
      </c>
      <c r="H26" s="88">
        <v>0.22480967321390399</v>
      </c>
      <c r="I26" s="89">
        <v>-1.2588246419129053E-2</v>
      </c>
    </row>
    <row r="27" spans="2:9" x14ac:dyDescent="0.25">
      <c r="B27" s="90"/>
      <c r="C27" s="85"/>
      <c r="D27" s="86"/>
      <c r="E27" s="86"/>
      <c r="F27" s="86"/>
      <c r="G27" s="87"/>
      <c r="H27" s="88"/>
      <c r="I27" s="89"/>
    </row>
    <row r="28" spans="2:9" x14ac:dyDescent="0.25">
      <c r="B28" s="91" t="s">
        <v>21</v>
      </c>
      <c r="C28" s="85"/>
      <c r="D28" s="86">
        <v>3.4896806200000001</v>
      </c>
      <c r="E28" s="86">
        <v>3.4423999600000004</v>
      </c>
      <c r="F28" s="86">
        <v>4.1338738799999994</v>
      </c>
      <c r="G28" s="87">
        <v>2.8036515558759998</v>
      </c>
      <c r="H28" s="88">
        <v>-0.32178589931340618</v>
      </c>
      <c r="I28" s="89">
        <v>-3.9161557207834166E-2</v>
      </c>
    </row>
    <row r="29" spans="2:9" x14ac:dyDescent="0.25">
      <c r="B29" s="84" t="s">
        <v>18</v>
      </c>
      <c r="C29" s="85"/>
      <c r="D29" s="86">
        <v>0.63646825014655151</v>
      </c>
      <c r="E29" s="86">
        <v>4.164322754069652E-2</v>
      </c>
      <c r="F29" s="86">
        <v>-0.2001589536970832</v>
      </c>
      <c r="G29" s="87">
        <v>0.3835828377590591</v>
      </c>
      <c r="H29" s="88">
        <v>-2.9163911015420583</v>
      </c>
      <c r="I29" s="89">
        <v>-0.1571890535262197</v>
      </c>
    </row>
    <row r="30" spans="2:9" x14ac:dyDescent="0.25">
      <c r="B30" s="90" t="s">
        <v>22</v>
      </c>
      <c r="C30" s="85"/>
      <c r="D30" s="86">
        <v>4.1261488701465519</v>
      </c>
      <c r="E30" s="86">
        <v>3.484043187540697</v>
      </c>
      <c r="F30" s="86">
        <v>3.9337149263029163</v>
      </c>
      <c r="G30" s="87">
        <v>3.1872343936350589</v>
      </c>
      <c r="H30" s="88">
        <v>-0.18976477621102905</v>
      </c>
      <c r="I30" s="89">
        <v>-5.7367578467622915E-2</v>
      </c>
    </row>
    <row r="31" spans="2:9" x14ac:dyDescent="0.25">
      <c r="B31" s="92"/>
      <c r="C31" s="93"/>
      <c r="D31" s="94"/>
      <c r="E31" s="94"/>
      <c r="F31" s="94"/>
      <c r="G31" s="95"/>
      <c r="H31" s="96"/>
      <c r="I31" s="97"/>
    </row>
    <row r="32" spans="2:9" x14ac:dyDescent="0.25">
      <c r="B32" s="98" t="s">
        <v>23</v>
      </c>
      <c r="C32" s="99"/>
      <c r="D32" s="100">
        <v>429.87425664083599</v>
      </c>
      <c r="E32" s="100">
        <v>419.37261951168</v>
      </c>
      <c r="F32" s="100">
        <v>431.71179792853206</v>
      </c>
      <c r="G32" s="101">
        <v>472.11358923398819</v>
      </c>
      <c r="H32" s="102">
        <v>9.3585098900040853E-2</v>
      </c>
      <c r="I32" s="103">
        <v>3.2348337693664742E-2</v>
      </c>
    </row>
    <row r="33" spans="2:12" x14ac:dyDescent="0.25">
      <c r="B33" s="104" t="s">
        <v>24</v>
      </c>
    </row>
    <row r="34" spans="2:12" x14ac:dyDescent="0.25"/>
    <row r="35" spans="2:12" x14ac:dyDescent="0.25"/>
    <row r="36" spans="2:12" x14ac:dyDescent="0.25">
      <c r="B36" s="71" t="s">
        <v>9</v>
      </c>
    </row>
    <row r="37" spans="2:12" x14ac:dyDescent="0.25">
      <c r="B37" t="s">
        <v>224</v>
      </c>
    </row>
    <row r="38" spans="2:12" x14ac:dyDescent="0.25">
      <c r="B38" t="s">
        <v>25</v>
      </c>
    </row>
    <row r="39" spans="2:12" x14ac:dyDescent="0.25"/>
    <row r="40" spans="2:12" x14ac:dyDescent="0.25">
      <c r="D40" s="76">
        <v>2019</v>
      </c>
      <c r="E40" s="74">
        <v>2020</v>
      </c>
      <c r="F40" s="74" t="s">
        <v>225</v>
      </c>
      <c r="G40" s="74" t="s">
        <v>218</v>
      </c>
      <c r="H40" s="74" t="s">
        <v>219</v>
      </c>
      <c r="I40" s="74" t="s">
        <v>220</v>
      </c>
      <c r="J40" s="75" t="s">
        <v>159</v>
      </c>
      <c r="K40" s="76" t="s">
        <v>221</v>
      </c>
      <c r="L40" s="77" t="s">
        <v>26</v>
      </c>
    </row>
    <row r="41" spans="2:12" x14ac:dyDescent="0.25">
      <c r="B41" s="105" t="s">
        <v>27</v>
      </c>
      <c r="C41" s="79"/>
      <c r="D41" s="106">
        <v>1241</v>
      </c>
      <c r="E41" s="107">
        <v>1288</v>
      </c>
      <c r="F41" s="107">
        <v>1262.3756906077349</v>
      </c>
      <c r="G41" s="107">
        <v>1253</v>
      </c>
      <c r="H41" s="107">
        <v>1244.46</v>
      </c>
      <c r="I41" s="107">
        <v>1200.4919008425043</v>
      </c>
      <c r="J41" s="108">
        <v>1236.3956936232619</v>
      </c>
      <c r="K41" s="109">
        <v>2.9907567685846459E-2</v>
      </c>
      <c r="L41" s="110">
        <v>-5.9498333156711375E-3</v>
      </c>
    </row>
    <row r="42" spans="2:12" x14ac:dyDescent="0.25">
      <c r="B42" s="91" t="s">
        <v>28</v>
      </c>
      <c r="C42" s="85"/>
      <c r="D42" s="111">
        <v>672</v>
      </c>
      <c r="E42" s="112">
        <v>560</v>
      </c>
      <c r="F42" s="112">
        <v>716.7237130324861</v>
      </c>
      <c r="G42" s="112">
        <v>1277.8529830727607</v>
      </c>
      <c r="H42" s="112">
        <v>1340.70112266609</v>
      </c>
      <c r="I42" s="112">
        <v>1339.8382164933728</v>
      </c>
      <c r="J42" s="113">
        <v>1355.1173611779579</v>
      </c>
      <c r="K42" s="88">
        <v>1.1403723596251636E-2</v>
      </c>
      <c r="L42" s="89">
        <v>0.2249684271978222</v>
      </c>
    </row>
    <row r="43" spans="2:12" x14ac:dyDescent="0.25">
      <c r="B43" s="91" t="s">
        <v>29</v>
      </c>
      <c r="C43" s="85"/>
      <c r="D43" s="111">
        <v>3900</v>
      </c>
      <c r="E43" s="112">
        <v>3330</v>
      </c>
      <c r="F43" s="112">
        <v>3189.3812593432049</v>
      </c>
      <c r="G43" s="112">
        <v>2721.1470169272393</v>
      </c>
      <c r="H43" s="112">
        <v>2834.9088773339108</v>
      </c>
      <c r="I43" s="112">
        <v>2874.6796871448478</v>
      </c>
      <c r="J43" s="113">
        <v>2890.1904554278494</v>
      </c>
      <c r="K43" s="88">
        <v>5.3956509841299738E-3</v>
      </c>
      <c r="L43" s="89">
        <v>-3.932730440875503E-2</v>
      </c>
    </row>
    <row r="44" spans="2:12" x14ac:dyDescent="0.25">
      <c r="B44" s="114" t="s">
        <v>30</v>
      </c>
      <c r="C44" s="85"/>
      <c r="D44" s="111">
        <v>5813</v>
      </c>
      <c r="E44" s="112">
        <v>5178</v>
      </c>
      <c r="F44" s="112">
        <v>5168.4806629834256</v>
      </c>
      <c r="G44" s="112">
        <v>5252</v>
      </c>
      <c r="H44" s="112">
        <v>5420.0700000000006</v>
      </c>
      <c r="I44" s="112">
        <v>5415.0098044807246</v>
      </c>
      <c r="J44" s="113">
        <v>5481.7035102290693</v>
      </c>
      <c r="K44" s="88">
        <v>1.231645152205596E-2</v>
      </c>
      <c r="L44" s="89">
        <v>-1.6482792468529163E-3</v>
      </c>
    </row>
    <row r="45" spans="2:12" x14ac:dyDescent="0.25">
      <c r="B45" s="115"/>
      <c r="C45" s="85"/>
      <c r="D45" s="111"/>
      <c r="E45" s="112"/>
      <c r="F45" s="112"/>
      <c r="G45" s="112"/>
      <c r="H45" s="112"/>
      <c r="I45" s="112"/>
      <c r="J45" s="113"/>
      <c r="K45" s="88">
        <v>0</v>
      </c>
      <c r="L45" s="89">
        <v>0</v>
      </c>
    </row>
    <row r="46" spans="2:12" x14ac:dyDescent="0.25">
      <c r="B46" s="91" t="s">
        <v>31</v>
      </c>
      <c r="C46" s="85"/>
      <c r="D46" s="111">
        <v>285230</v>
      </c>
      <c r="E46" s="112">
        <v>286573</v>
      </c>
      <c r="F46" s="112">
        <v>286998</v>
      </c>
      <c r="G46" s="112">
        <v>287951</v>
      </c>
      <c r="H46" s="112">
        <v>288743</v>
      </c>
      <c r="I46" s="112">
        <v>284460.70765027322</v>
      </c>
      <c r="J46" s="113">
        <v>287298.08493150689</v>
      </c>
      <c r="K46" s="88">
        <v>9.974584204163861E-3</v>
      </c>
      <c r="L46" s="89">
        <v>4.6637426626470899E-4</v>
      </c>
    </row>
    <row r="47" spans="2:12" x14ac:dyDescent="0.25">
      <c r="B47" s="91" t="s">
        <v>32</v>
      </c>
      <c r="C47" s="85"/>
      <c r="D47" s="111">
        <v>45970</v>
      </c>
      <c r="E47" s="112">
        <v>46099</v>
      </c>
      <c r="F47" s="112">
        <v>11739.870182711213</v>
      </c>
      <c r="G47" s="112">
        <v>53147.264886011391</v>
      </c>
      <c r="H47" s="112">
        <v>53545.819943005692</v>
      </c>
      <c r="I47" s="112">
        <v>53480.972677595637</v>
      </c>
      <c r="J47" s="113">
        <v>53866.161643835614</v>
      </c>
      <c r="K47" s="88">
        <v>7.2023552855340345E-3</v>
      </c>
      <c r="L47" s="89">
        <v>6.2353071915684601E-2</v>
      </c>
    </row>
    <row r="48" spans="2:12" x14ac:dyDescent="0.25">
      <c r="B48" s="91" t="s">
        <v>33</v>
      </c>
      <c r="C48" s="85"/>
      <c r="D48" s="111">
        <v>13809</v>
      </c>
      <c r="E48" s="112">
        <v>13796</v>
      </c>
      <c r="F48" s="112">
        <v>48117.129817288776</v>
      </c>
      <c r="G48" s="112">
        <v>7204.7351139886305</v>
      </c>
      <c r="H48" s="112">
        <v>7400.1800569943152</v>
      </c>
      <c r="I48" s="112">
        <v>2477.5327868852182</v>
      </c>
      <c r="J48" s="113">
        <v>2502.9534246575204</v>
      </c>
      <c r="K48" s="88">
        <v>1.0260464728001129E-2</v>
      </c>
      <c r="L48" s="89">
        <v>-0.2515751215887968</v>
      </c>
    </row>
    <row r="49" spans="2:12" x14ac:dyDescent="0.25">
      <c r="B49" s="116" t="s">
        <v>34</v>
      </c>
      <c r="C49" s="85"/>
      <c r="D49" s="111">
        <v>345009</v>
      </c>
      <c r="E49" s="112">
        <v>346468</v>
      </c>
      <c r="F49" s="112">
        <v>346855</v>
      </c>
      <c r="G49" s="112">
        <v>348303</v>
      </c>
      <c r="H49" s="112">
        <v>349689</v>
      </c>
      <c r="I49" s="112">
        <v>340419.21311475406</v>
      </c>
      <c r="J49" s="113">
        <v>343667.20000000001</v>
      </c>
      <c r="K49" s="88">
        <v>9.5411385730190812E-3</v>
      </c>
      <c r="L49" s="89">
        <v>-1.3756342764652347E-3</v>
      </c>
    </row>
    <row r="50" spans="2:12" x14ac:dyDescent="0.25">
      <c r="B50" s="115"/>
      <c r="C50" s="85"/>
      <c r="D50" s="111"/>
      <c r="E50" s="112"/>
      <c r="F50" s="112"/>
      <c r="G50" s="112"/>
      <c r="H50" s="112"/>
      <c r="I50" s="112"/>
      <c r="J50" s="113"/>
      <c r="K50" s="88">
        <v>0</v>
      </c>
      <c r="L50" s="89">
        <v>0</v>
      </c>
    </row>
    <row r="51" spans="2:12" x14ac:dyDescent="0.25">
      <c r="B51" s="91" t="s">
        <v>35</v>
      </c>
      <c r="C51" s="85"/>
      <c r="D51" s="111">
        <v>4350.8747326718785</v>
      </c>
      <c r="E51" s="112">
        <v>4494.491804880432</v>
      </c>
      <c r="F51" s="112">
        <v>4398.5522219936547</v>
      </c>
      <c r="G51" s="112">
        <v>4351.4347927251511</v>
      </c>
      <c r="H51" s="112">
        <v>4309.922664791874</v>
      </c>
      <c r="I51" s="112">
        <v>4220.2380453838796</v>
      </c>
      <c r="J51" s="113">
        <v>4303.5291861344085</v>
      </c>
      <c r="K51" s="88">
        <v>1.9736123852452714E-2</v>
      </c>
      <c r="L51" s="89">
        <v>-6.3958708115492962E-3</v>
      </c>
    </row>
    <row r="52" spans="2:12" x14ac:dyDescent="0.25">
      <c r="B52" s="91" t="s">
        <v>36</v>
      </c>
      <c r="C52" s="85"/>
      <c r="D52" s="111">
        <v>14618.229279965195</v>
      </c>
      <c r="E52" s="112">
        <v>12147.768932080957</v>
      </c>
      <c r="F52" s="112">
        <v>61050.395096188833</v>
      </c>
      <c r="G52" s="112">
        <v>24043.626437098133</v>
      </c>
      <c r="H52" s="112">
        <v>25038.390001182834</v>
      </c>
      <c r="I52" s="112">
        <v>25052.614965895347</v>
      </c>
      <c r="J52" s="113">
        <v>25157.117563676198</v>
      </c>
      <c r="K52" s="88">
        <v>4.1713249464421231E-3</v>
      </c>
      <c r="L52" s="89">
        <v>5.2318120394241802E-2</v>
      </c>
    </row>
    <row r="53" spans="2:12" x14ac:dyDescent="0.25">
      <c r="B53" s="91" t="s">
        <v>37</v>
      </c>
      <c r="C53" s="85"/>
      <c r="D53" s="111">
        <v>282424.50575711491</v>
      </c>
      <c r="E53" s="112">
        <v>241374.31139460712</v>
      </c>
      <c r="F53" s="112">
        <v>66283.69712520219</v>
      </c>
      <c r="G53" s="112">
        <v>377688.69692986936</v>
      </c>
      <c r="H53" s="112">
        <v>383086.47296419274</v>
      </c>
      <c r="I53" s="112">
        <v>1160299.3519851365</v>
      </c>
      <c r="J53" s="113">
        <v>1154712.0401664344</v>
      </c>
      <c r="K53" s="88">
        <v>-4.8154054461402307E-3</v>
      </c>
      <c r="L53" s="89">
        <v>0.60338696877806541</v>
      </c>
    </row>
    <row r="54" spans="2:12" x14ac:dyDescent="0.25">
      <c r="B54" s="117" t="s">
        <v>38</v>
      </c>
      <c r="C54" s="99"/>
      <c r="D54" s="118">
        <v>16848.835827471168</v>
      </c>
      <c r="E54" s="119">
        <v>14945.103155269751</v>
      </c>
      <c r="F54" s="119">
        <v>14900.983589636668</v>
      </c>
      <c r="G54" s="119">
        <v>15078.825046008791</v>
      </c>
      <c r="H54" s="119">
        <v>15499.686864613988</v>
      </c>
      <c r="I54" s="119">
        <v>15906.886555945784</v>
      </c>
      <c r="J54" s="120">
        <v>15950.615916296549</v>
      </c>
      <c r="K54" s="121">
        <v>2.7490835618249054E-3</v>
      </c>
      <c r="L54" s="122">
        <v>-3.6541239610114902E-4</v>
      </c>
    </row>
    <row r="55" spans="2:12" x14ac:dyDescent="0.25"/>
    <row r="56" spans="2:12" x14ac:dyDescent="0.25"/>
    <row r="57" spans="2:12" x14ac:dyDescent="0.25"/>
    <row r="58" spans="2:12" x14ac:dyDescent="0.25">
      <c r="B58" s="123"/>
    </row>
    <row r="59" spans="2:12" x14ac:dyDescent="0.25">
      <c r="B59" s="123"/>
    </row>
    <row r="60" spans="2:12" x14ac:dyDescent="0.25">
      <c r="B60" s="123"/>
    </row>
    <row r="61" spans="2:12" x14ac:dyDescent="0.25"/>
    <row r="62" spans="2:12" x14ac:dyDescent="0.25"/>
    <row r="63" spans="2:12" x14ac:dyDescent="0.25"/>
    <row r="64" spans="2:12" x14ac:dyDescent="0.25"/>
    <row r="65" spans="2:2" x14ac:dyDescent="0.25"/>
    <row r="66" spans="2:2" x14ac:dyDescent="0.25"/>
    <row r="67" spans="2:2" x14ac:dyDescent="0.25"/>
    <row r="68" spans="2:2" x14ac:dyDescent="0.25"/>
    <row r="69" spans="2:2" x14ac:dyDescent="0.25"/>
    <row r="70" spans="2:2" x14ac:dyDescent="0.25"/>
    <row r="71" spans="2:2" x14ac:dyDescent="0.25"/>
    <row r="72" spans="2:2" x14ac:dyDescent="0.25"/>
    <row r="73" spans="2:2" x14ac:dyDescent="0.25"/>
    <row r="74" spans="2:2" x14ac:dyDescent="0.25"/>
    <row r="75" spans="2:2" x14ac:dyDescent="0.25"/>
    <row r="76" spans="2:2" x14ac:dyDescent="0.25"/>
    <row r="77" spans="2:2" x14ac:dyDescent="0.25"/>
    <row r="78" spans="2:2" x14ac:dyDescent="0.25"/>
    <row r="79" spans="2:2" x14ac:dyDescent="0.25">
      <c r="B79" s="71" t="s">
        <v>10</v>
      </c>
    </row>
    <row r="80" spans="2:2" x14ac:dyDescent="0.25">
      <c r="B80" t="s">
        <v>39</v>
      </c>
    </row>
    <row r="81" spans="2:11" x14ac:dyDescent="0.25">
      <c r="B81" t="s">
        <v>40</v>
      </c>
    </row>
    <row r="82" spans="2:11" x14ac:dyDescent="0.25">
      <c r="B82" t="s">
        <v>41</v>
      </c>
    </row>
    <row r="83" spans="2:11" x14ac:dyDescent="0.25">
      <c r="B83" t="s">
        <v>42</v>
      </c>
    </row>
    <row r="84" spans="2:11" x14ac:dyDescent="0.25"/>
    <row r="85" spans="2:11" x14ac:dyDescent="0.25">
      <c r="B85" t="s">
        <v>43</v>
      </c>
    </row>
    <row r="86" spans="2:11" x14ac:dyDescent="0.25">
      <c r="B86" t="s">
        <v>44</v>
      </c>
    </row>
    <row r="87" spans="2:11" x14ac:dyDescent="0.25"/>
    <row r="88" spans="2:11" x14ac:dyDescent="0.25">
      <c r="B88" s="124" t="s">
        <v>45</v>
      </c>
      <c r="C88" s="125"/>
      <c r="D88" s="126" t="s">
        <v>46</v>
      </c>
      <c r="E88" s="126" t="s">
        <v>47</v>
      </c>
      <c r="F88" s="126" t="s">
        <v>48</v>
      </c>
      <c r="G88" s="126" t="s">
        <v>49</v>
      </c>
      <c r="H88" s="126" t="s">
        <v>50</v>
      </c>
    </row>
    <row r="89" spans="2:11" x14ac:dyDescent="0.25">
      <c r="B89" s="127" t="s">
        <v>51</v>
      </c>
      <c r="C89" s="128"/>
      <c r="D89" s="129"/>
      <c r="E89" s="129"/>
      <c r="F89" s="130"/>
      <c r="G89" s="130"/>
      <c r="H89" s="130"/>
    </row>
    <row r="90" spans="2:11" x14ac:dyDescent="0.25">
      <c r="B90" s="131" t="s">
        <v>52</v>
      </c>
      <c r="C90" s="132"/>
      <c r="D90" s="133"/>
      <c r="E90" s="133"/>
      <c r="F90" s="134"/>
      <c r="G90" s="134"/>
      <c r="H90" s="134"/>
    </row>
    <row r="91" spans="2:11" x14ac:dyDescent="0.25">
      <c r="B91" s="131" t="s">
        <v>53</v>
      </c>
      <c r="C91" s="132"/>
      <c r="D91" s="133"/>
      <c r="E91" s="133"/>
      <c r="F91" s="134"/>
      <c r="G91" s="134"/>
      <c r="H91" s="134"/>
    </row>
    <row r="92" spans="2:11" x14ac:dyDescent="0.25">
      <c r="B92" s="135" t="s">
        <v>54</v>
      </c>
      <c r="C92" s="136"/>
      <c r="D92" s="137"/>
      <c r="E92" s="137"/>
      <c r="F92" s="138"/>
      <c r="G92" s="138"/>
      <c r="H92" s="138"/>
    </row>
    <row r="93" spans="2:11" x14ac:dyDescent="0.25"/>
    <row r="94" spans="2:11" x14ac:dyDescent="0.25">
      <c r="D94" s="76" t="s">
        <v>55</v>
      </c>
      <c r="E94" s="74" t="s">
        <v>56</v>
      </c>
      <c r="F94" s="77" t="s">
        <v>57</v>
      </c>
      <c r="G94" s="139" t="s">
        <v>219</v>
      </c>
      <c r="H94" s="74" t="s">
        <v>220</v>
      </c>
      <c r="I94" s="74" t="s">
        <v>159</v>
      </c>
      <c r="J94" s="74" t="s">
        <v>226</v>
      </c>
      <c r="K94" s="77" t="s">
        <v>227</v>
      </c>
    </row>
    <row r="95" spans="2:11" x14ac:dyDescent="0.25">
      <c r="B95" s="140" t="str">
        <f>B89</f>
        <v>Residential Single Rate</v>
      </c>
      <c r="C95" s="79"/>
      <c r="D95" s="141" t="str">
        <f>INDEX('Stakeholder report data'!I$207:I$272,MATCH('Stakeholder report'!$B95,'Stakeholder report data'!$C$207:$C$272,0))</f>
        <v>Residential</v>
      </c>
      <c r="E95" s="142">
        <f>INDEX('Stakeholder report data'!J$207:J$272,MATCH('Stakeholder report'!$B95,'Stakeholder report data'!$C$207:$C$272,0))</f>
        <v>0.80306602656907311</v>
      </c>
      <c r="F95" s="143">
        <f>INDEX('Stakeholder report data'!K$207:K$272,MATCH('Stakeholder report'!$B95,'Stakeholder report data'!$C$207:$C$272,0))</f>
        <v>3877.2485405479906</v>
      </c>
      <c r="G95" s="144">
        <f>INDEX('Stakeholder report data'!L$207:L$272,MATCH('Stakeholder report'!$B95,'Stakeholder report data'!$C$207:$C$272,0))</f>
        <v>439.32539200055129</v>
      </c>
      <c r="H95" s="145">
        <f>INDEX('Stakeholder report data'!M$207:M$272,MATCH('Stakeholder report'!$B95,'Stakeholder report data'!$C$207:$C$272,0))</f>
        <v>441.76221743838693</v>
      </c>
      <c r="I95" s="145">
        <f>INDEX('Stakeholder report data'!N$207:N$272,MATCH('Stakeholder report'!$B95,'Stakeholder report data'!$C$207:$C$272,0))</f>
        <v>477.23013178438725</v>
      </c>
      <c r="J95" s="145">
        <f>INDEX('Stakeholder report data'!O$207:O$272,MATCH('Stakeholder report'!$B95,'Stakeholder report data'!$C$207:$C$272,0))</f>
        <v>35.467914346000327</v>
      </c>
      <c r="K95" s="110">
        <f>INDEX('Stakeholder report data'!P$207:P$272,MATCH('Stakeholder report'!$B95,'Stakeholder report data'!$C$207:$C$272,0))</f>
        <v>8.028734225318189E-2</v>
      </c>
    </row>
    <row r="96" spans="2:11" x14ac:dyDescent="0.25">
      <c r="B96" s="146" t="str">
        <f>B90</f>
        <v>Residential ToU</v>
      </c>
      <c r="C96" s="85"/>
      <c r="D96" s="147" t="str">
        <f>INDEX('Stakeholder report data'!I$207:I$272,MATCH('Stakeholder report'!$B96,'Stakeholder report data'!$C$207:$C$272,0))</f>
        <v>Residential</v>
      </c>
      <c r="E96" s="148">
        <f>INDEX('Stakeholder report data'!J$207:J$272,MATCH('Stakeholder report'!$B96,'Stakeholder report data'!$C$207:$C$272,0))</f>
        <v>0.19645015537821292</v>
      </c>
      <c r="F96" s="149">
        <f>INDEX('Stakeholder report data'!K$207:K$272,MATCH('Stakeholder report'!$B96,'Stakeholder report data'!$C$207:$C$272,0))</f>
        <v>4828.8637501969961</v>
      </c>
      <c r="G96" s="150">
        <f>INDEX('Stakeholder report data'!L$207:L$272,MATCH('Stakeholder report'!$B96,'Stakeholder report data'!$C$207:$C$272,0))</f>
        <v>499.23760133984905</v>
      </c>
      <c r="H96" s="151">
        <f>INDEX('Stakeholder report data'!M$207:M$272,MATCH('Stakeholder report'!$B96,'Stakeholder report data'!$C$207:$C$272,0))</f>
        <v>502.37628864254822</v>
      </c>
      <c r="I96" s="151">
        <f>INDEX('Stakeholder report data'!N$207:N$272,MATCH('Stakeholder report'!$B96,'Stakeholder report data'!$C$207:$C$272,0))</f>
        <v>531.41063820502154</v>
      </c>
      <c r="J96" s="151">
        <f>INDEX('Stakeholder report data'!O$207:O$272,MATCH('Stakeholder report'!$B96,'Stakeholder report data'!$C$207:$C$272,0))</f>
        <v>29.034349562473324</v>
      </c>
      <c r="K96" s="89">
        <f>INDEX('Stakeholder report data'!P$207:P$272,MATCH('Stakeholder report'!$B96,'Stakeholder report data'!$C$207:$C$272,0))</f>
        <v>5.7794028537704142E-2</v>
      </c>
    </row>
    <row r="97" spans="2:11" x14ac:dyDescent="0.25">
      <c r="B97" s="146" t="str">
        <f>B91</f>
        <v>Small Business Single Rate</v>
      </c>
      <c r="C97" s="85"/>
      <c r="D97" s="147" t="str">
        <f>INDEX('Stakeholder report data'!I$207:I$272,MATCH('Stakeholder report'!$B97,'Stakeholder report data'!$C$207:$C$272,0))</f>
        <v>Small business</v>
      </c>
      <c r="E97" s="148">
        <f>INDEX('Stakeholder report data'!J$207:J$272,MATCH('Stakeholder report'!$B97,'Stakeholder report data'!$C$207:$C$272,0))</f>
        <v>0.4462380097928153</v>
      </c>
      <c r="F97" s="149">
        <f>INDEX('Stakeholder report data'!K$207:K$272,MATCH('Stakeholder report'!$B97,'Stakeholder report data'!$C$207:$C$272,0))</f>
        <v>12433.376619084023</v>
      </c>
      <c r="G97" s="150">
        <f>INDEX('Stakeholder report data'!L$207:L$272,MATCH('Stakeholder report'!$B97,'Stakeholder report data'!$C$207:$C$272,0))</f>
        <v>1235.8161425124472</v>
      </c>
      <c r="H97" s="151">
        <f>INDEX('Stakeholder report data'!M$207:M$272,MATCH('Stakeholder report'!$B97,'Stakeholder report data'!$C$207:$C$272,0))</f>
        <v>1243.8351944553481</v>
      </c>
      <c r="I97" s="151">
        <f>INDEX('Stakeholder report data'!N$207:N$272,MATCH('Stakeholder report'!$B97,'Stakeholder report data'!$C$207:$C$272,0))</f>
        <v>1351.7662074080204</v>
      </c>
      <c r="J97" s="151">
        <f>INDEX('Stakeholder report data'!O$207:O$272,MATCH('Stakeholder report'!$B97,'Stakeholder report data'!$C$207:$C$272,0))</f>
        <v>107.93101295267229</v>
      </c>
      <c r="K97" s="89">
        <f>INDEX('Stakeholder report data'!P$207:P$272,MATCH('Stakeholder report'!$B97,'Stakeholder report data'!$C$207:$C$272,0))</f>
        <v>8.6772760116289552E-2</v>
      </c>
    </row>
    <row r="98" spans="2:11" x14ac:dyDescent="0.25">
      <c r="B98" s="152" t="str">
        <f>B92</f>
        <v>Small Business ToU</v>
      </c>
      <c r="C98" s="99"/>
      <c r="D98" s="153" t="str">
        <f>INDEX('Stakeholder report data'!I$207:I$272,MATCH('Stakeholder report'!$B98,'Stakeholder report data'!$C$207:$C$272,0))</f>
        <v>Small business</v>
      </c>
      <c r="E98" s="154">
        <f>INDEX('Stakeholder report data'!J$207:J$272,MATCH('Stakeholder report'!$B98,'Stakeholder report data'!$C$207:$C$272,0))</f>
        <v>0.32929392885431058</v>
      </c>
      <c r="F98" s="155">
        <f>INDEX('Stakeholder report data'!K$207:K$272,MATCH('Stakeholder report'!$B98,'Stakeholder report data'!$C$207:$C$272,0))</f>
        <v>16859.987563314928</v>
      </c>
      <c r="G98" s="156">
        <f>INDEX('Stakeholder report data'!L$207:L$272,MATCH('Stakeholder report'!$B98,'Stakeholder report data'!$C$207:$C$272,0))</f>
        <v>1571.4334592578236</v>
      </c>
      <c r="H98" s="157">
        <f>INDEX('Stakeholder report data'!M$207:M$272,MATCH('Stakeholder report'!$B98,'Stakeholder report data'!$C$207:$C$272,0))</f>
        <v>1558.8206079104423</v>
      </c>
      <c r="I98" s="157">
        <f>INDEX('Stakeholder report data'!N$207:N$272,MATCH('Stakeholder report'!$B98,'Stakeholder report data'!$C$207:$C$272,0))</f>
        <v>1664.6887116955684</v>
      </c>
      <c r="J98" s="157">
        <f>INDEX('Stakeholder report data'!O$207:O$272,MATCH('Stakeholder report'!$B98,'Stakeholder report data'!$C$207:$C$272,0))</f>
        <v>105.8681037851261</v>
      </c>
      <c r="K98" s="122">
        <f>INDEX('Stakeholder report data'!P$207:P$272,MATCH('Stakeholder report'!$B98,'Stakeholder report data'!$C$207:$C$272,0))</f>
        <v>6.7915514619119308E-2</v>
      </c>
    </row>
    <row r="99" spans="2:11" x14ac:dyDescent="0.25"/>
    <row r="100" spans="2:11" x14ac:dyDescent="0.25"/>
    <row r="101" spans="2:11" x14ac:dyDescent="0.25"/>
    <row r="102" spans="2:11" x14ac:dyDescent="0.25"/>
    <row r="103" spans="2:11" x14ac:dyDescent="0.25"/>
    <row r="104" spans="2:11" x14ac:dyDescent="0.25"/>
    <row r="105" spans="2:11" x14ac:dyDescent="0.25"/>
    <row r="106" spans="2:11" x14ac:dyDescent="0.25"/>
    <row r="107" spans="2:11" x14ac:dyDescent="0.25"/>
    <row r="108" spans="2:11" x14ac:dyDescent="0.25"/>
    <row r="109" spans="2:11" x14ac:dyDescent="0.25"/>
    <row r="110" spans="2:11" x14ac:dyDescent="0.25"/>
    <row r="111" spans="2:11" x14ac:dyDescent="0.25"/>
    <row r="112" spans="2:11"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sheetData>
  <mergeCells count="5">
    <mergeCell ref="B88:C88"/>
    <mergeCell ref="B89:C89"/>
    <mergeCell ref="B90:C90"/>
    <mergeCell ref="B91:C91"/>
    <mergeCell ref="B92:C92"/>
  </mergeCells>
  <hyperlinks>
    <hyperlink ref="G6" location="'Stakeholder report'!B11" display="Revenue trends" xr:uid="{8F140EE8-9309-4294-9485-CE83E187B346}"/>
    <hyperlink ref="H6" location="'Stakeholder report'!A78" display="Consumption trends" xr:uid="{BC2AE588-88B6-4920-B36C-3E342C33944F}"/>
    <hyperlink ref="I6" location="'Stakeholder report'!A105" display="Cost movements" xr:uid="{0B70AEB3-DB38-4888-A1B8-3F40CF2A586F}"/>
  </hyperlink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6727567C-9DD3-4074-8AE1-A77A9D39F74C}">
          <x14:formula1>
            <xm:f>'Stakeholder report data'!$C$207:$C$272</xm:f>
          </x14:formula1>
          <xm:sqref>B89:C92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0A186-A28A-4BB7-B227-95F87FE173B5}">
  <sheetPr codeName="Sheet41">
    <tabColor theme="7" tint="0.59999389629810485"/>
  </sheetPr>
  <dimension ref="A1:M187"/>
  <sheetViews>
    <sheetView showGridLines="0" tabSelected="1" topLeftCell="A138" zoomScaleNormal="100" workbookViewId="0">
      <selection activeCell="I155" sqref="I155"/>
    </sheetView>
  </sheetViews>
  <sheetFormatPr defaultColWidth="0" defaultRowHeight="15" customHeight="1" zeroHeight="1" x14ac:dyDescent="0.25"/>
  <cols>
    <col min="1" max="1" width="5" customWidth="1"/>
    <col min="2" max="3" width="26.42578125" customWidth="1"/>
    <col min="4" max="12" width="25.42578125" customWidth="1"/>
    <col min="13" max="13" width="5.7109375" customWidth="1"/>
    <col min="14" max="16384" width="9.140625" hidden="1"/>
  </cols>
  <sheetData>
    <row r="1" spans="2:11" x14ac:dyDescent="0.25"/>
    <row r="2" spans="2:11" x14ac:dyDescent="0.25"/>
    <row r="3" spans="2:11" ht="26.25" x14ac:dyDescent="0.4">
      <c r="E3" s="67" t="s">
        <v>213</v>
      </c>
    </row>
    <row r="4" spans="2:11" ht="23.25" x14ac:dyDescent="0.35">
      <c r="E4" s="68" t="s">
        <v>58</v>
      </c>
    </row>
    <row r="5" spans="2:11" x14ac:dyDescent="0.25"/>
    <row r="6" spans="2:11" x14ac:dyDescent="0.25">
      <c r="B6" t="s">
        <v>235</v>
      </c>
      <c r="F6" s="69" t="s">
        <v>59</v>
      </c>
      <c r="G6" s="69" t="s">
        <v>60</v>
      </c>
      <c r="H6" s="69" t="s">
        <v>61</v>
      </c>
      <c r="I6" s="69" t="s">
        <v>62</v>
      </c>
      <c r="J6" s="69" t="s">
        <v>63</v>
      </c>
      <c r="K6" s="70"/>
    </row>
    <row r="7" spans="2:11" x14ac:dyDescent="0.25">
      <c r="B7" t="s">
        <v>236</v>
      </c>
    </row>
    <row r="8" spans="2:11" x14ac:dyDescent="0.25">
      <c r="B8" t="s">
        <v>215</v>
      </c>
    </row>
    <row r="9" spans="2:11" x14ac:dyDescent="0.25"/>
    <row r="10" spans="2:11" x14ac:dyDescent="0.25">
      <c r="B10" s="71" t="s">
        <v>59</v>
      </c>
    </row>
    <row r="11" spans="2:11" x14ac:dyDescent="0.25">
      <c r="B11" t="s">
        <v>237</v>
      </c>
    </row>
    <row r="12" spans="2:11" x14ac:dyDescent="0.25">
      <c r="B12" t="s">
        <v>238</v>
      </c>
    </row>
    <row r="13" spans="2:11" x14ac:dyDescent="0.25">
      <c r="B13" t="s">
        <v>64</v>
      </c>
    </row>
    <row r="14" spans="2:11" x14ac:dyDescent="0.25"/>
    <row r="15" spans="2:11" ht="30" x14ac:dyDescent="0.25">
      <c r="B15" s="72"/>
      <c r="C15" s="73"/>
      <c r="D15" s="74" t="s">
        <v>239</v>
      </c>
      <c r="E15" s="74" t="s">
        <v>240</v>
      </c>
      <c r="F15" s="75" t="s">
        <v>65</v>
      </c>
      <c r="G15" s="158" t="s">
        <v>241</v>
      </c>
      <c r="H15" s="139" t="s">
        <v>240</v>
      </c>
      <c r="I15" s="159" t="s">
        <v>66</v>
      </c>
    </row>
    <row r="16" spans="2:11" x14ac:dyDescent="0.25">
      <c r="B16" s="160" t="s">
        <v>180</v>
      </c>
      <c r="C16" s="79"/>
      <c r="D16" s="80">
        <v>97.049849516503841</v>
      </c>
      <c r="E16" s="80">
        <v>107.10066848703288</v>
      </c>
      <c r="F16" s="161">
        <v>0.1035634678528774</v>
      </c>
      <c r="G16" s="162">
        <v>99.377683150558696</v>
      </c>
      <c r="H16" s="163">
        <v>107.10066848703288</v>
      </c>
      <c r="I16" s="83">
        <v>7.7713477429069755E-2</v>
      </c>
    </row>
    <row r="17" spans="2:9" x14ac:dyDescent="0.25">
      <c r="B17" s="164" t="s">
        <v>185</v>
      </c>
      <c r="C17" s="85"/>
      <c r="D17" s="86">
        <v>94.447839506660344</v>
      </c>
      <c r="E17" s="86">
        <v>102.38651504038627</v>
      </c>
      <c r="F17" s="165">
        <v>8.4053542941721737E-2</v>
      </c>
      <c r="G17" s="166">
        <v>95.215344585897469</v>
      </c>
      <c r="H17" s="167">
        <v>102.38651504038627</v>
      </c>
      <c r="I17" s="89">
        <v>7.5315281225700081E-2</v>
      </c>
    </row>
    <row r="18" spans="2:9" x14ac:dyDescent="0.25">
      <c r="B18" s="164" t="s">
        <v>200</v>
      </c>
      <c r="C18" s="85"/>
      <c r="D18" s="86">
        <v>115.91158999255605</v>
      </c>
      <c r="E18" s="86">
        <v>118.16311405606189</v>
      </c>
      <c r="F18" s="165">
        <v>1.9424494682977134E-2</v>
      </c>
      <c r="G18" s="166">
        <v>116.62590001991732</v>
      </c>
      <c r="H18" s="167">
        <v>118.16311405606189</v>
      </c>
      <c r="I18" s="89">
        <v>1.3180726029827339E-2</v>
      </c>
    </row>
    <row r="19" spans="2:9" x14ac:dyDescent="0.25">
      <c r="B19" s="164" t="s">
        <v>205</v>
      </c>
      <c r="C19" s="85"/>
      <c r="D19" s="86">
        <v>18.193347332236694</v>
      </c>
      <c r="E19" s="86">
        <v>18.418217742818197</v>
      </c>
      <c r="F19" s="165">
        <v>1.2360035043307072E-2</v>
      </c>
      <c r="G19" s="166">
        <v>18.130090762116147</v>
      </c>
      <c r="H19" s="167">
        <v>18.418217742818197</v>
      </c>
      <c r="I19" s="89">
        <v>1.589219736859282E-2</v>
      </c>
    </row>
    <row r="20" spans="2:9" x14ac:dyDescent="0.25">
      <c r="B20" s="164" t="s">
        <v>210</v>
      </c>
      <c r="C20" s="85"/>
      <c r="D20" s="86">
        <v>0.71390495999999992</v>
      </c>
      <c r="E20" s="86">
        <v>0.75665375999999995</v>
      </c>
      <c r="F20" s="165">
        <v>5.9880239520958112E-2</v>
      </c>
      <c r="G20" s="166">
        <v>0.71390495999999992</v>
      </c>
      <c r="H20" s="167">
        <v>0.75665375999999995</v>
      </c>
      <c r="I20" s="89">
        <v>5.9880239520958112E-2</v>
      </c>
    </row>
    <row r="21" spans="2:9" x14ac:dyDescent="0.25">
      <c r="B21" s="164">
        <v>0</v>
      </c>
      <c r="C21" s="85"/>
      <c r="D21" s="86">
        <v>0</v>
      </c>
      <c r="E21" s="86">
        <v>0</v>
      </c>
      <c r="F21" s="165">
        <v>0</v>
      </c>
      <c r="G21" s="166">
        <v>0</v>
      </c>
      <c r="H21" s="167">
        <v>0</v>
      </c>
      <c r="I21" s="89">
        <v>0</v>
      </c>
    </row>
    <row r="22" spans="2:9" x14ac:dyDescent="0.25">
      <c r="B22" s="164">
        <v>0</v>
      </c>
      <c r="C22" s="85"/>
      <c r="D22" s="86">
        <v>0</v>
      </c>
      <c r="E22" s="86">
        <v>0</v>
      </c>
      <c r="F22" s="165">
        <v>0</v>
      </c>
      <c r="G22" s="166">
        <v>0</v>
      </c>
      <c r="H22" s="167">
        <v>0</v>
      </c>
      <c r="I22" s="89">
        <v>0</v>
      </c>
    </row>
    <row r="23" spans="2:9" x14ac:dyDescent="0.25">
      <c r="B23" s="164">
        <v>0</v>
      </c>
      <c r="C23" s="85"/>
      <c r="D23" s="86">
        <v>0</v>
      </c>
      <c r="E23" s="86">
        <v>0</v>
      </c>
      <c r="F23" s="165">
        <v>0</v>
      </c>
      <c r="G23" s="166">
        <v>0</v>
      </c>
      <c r="H23" s="167">
        <v>0</v>
      </c>
      <c r="I23" s="89">
        <v>0</v>
      </c>
    </row>
    <row r="24" spans="2:9" x14ac:dyDescent="0.25">
      <c r="B24" s="164">
        <v>0</v>
      </c>
      <c r="C24" s="85"/>
      <c r="D24" s="86">
        <v>0</v>
      </c>
      <c r="E24" s="86">
        <v>0</v>
      </c>
      <c r="F24" s="165">
        <v>0</v>
      </c>
      <c r="G24" s="166">
        <v>0</v>
      </c>
      <c r="H24" s="167">
        <v>0</v>
      </c>
      <c r="I24" s="89">
        <v>0</v>
      </c>
    </row>
    <row r="25" spans="2:9" x14ac:dyDescent="0.25">
      <c r="B25" s="164">
        <v>0</v>
      </c>
      <c r="C25" s="85"/>
      <c r="D25" s="86">
        <v>0</v>
      </c>
      <c r="E25" s="86">
        <v>0</v>
      </c>
      <c r="F25" s="165">
        <v>0</v>
      </c>
      <c r="G25" s="166">
        <v>0</v>
      </c>
      <c r="H25" s="167">
        <v>0</v>
      </c>
      <c r="I25" s="89">
        <v>0</v>
      </c>
    </row>
    <row r="26" spans="2:9" x14ac:dyDescent="0.25">
      <c r="B26" s="164">
        <v>0</v>
      </c>
      <c r="C26" s="85"/>
      <c r="D26" s="86">
        <v>0</v>
      </c>
      <c r="E26" s="86">
        <v>0</v>
      </c>
      <c r="F26" s="165">
        <v>0</v>
      </c>
      <c r="G26" s="166">
        <v>0</v>
      </c>
      <c r="H26" s="167">
        <v>0</v>
      </c>
      <c r="I26" s="89">
        <v>0</v>
      </c>
    </row>
    <row r="27" spans="2:9" x14ac:dyDescent="0.25">
      <c r="B27" s="98" t="s">
        <v>67</v>
      </c>
      <c r="C27" s="99"/>
      <c r="D27" s="100">
        <v>326.31653130795689</v>
      </c>
      <c r="E27" s="100">
        <v>346.82516908629918</v>
      </c>
      <c r="F27" s="168">
        <v>6.2848908377821422E-2</v>
      </c>
      <c r="G27" s="169">
        <v>330.06292347848961</v>
      </c>
      <c r="H27" s="170">
        <v>346.82516908629918</v>
      </c>
      <c r="I27" s="103">
        <v>5.0785000118021451E-2</v>
      </c>
    </row>
    <row r="28" spans="2:9" x14ac:dyDescent="0.25">
      <c r="B28" s="104"/>
    </row>
    <row r="29" spans="2:9" x14ac:dyDescent="0.25"/>
    <row r="30" spans="2:9" x14ac:dyDescent="0.25">
      <c r="B30" t="s">
        <v>68</v>
      </c>
    </row>
    <row r="31" spans="2:9" x14ac:dyDescent="0.25">
      <c r="B31" t="s">
        <v>242</v>
      </c>
    </row>
    <row r="32" spans="2:9" x14ac:dyDescent="0.25">
      <c r="B32" t="s">
        <v>243</v>
      </c>
    </row>
    <row r="33" spans="2:11" x14ac:dyDescent="0.25"/>
    <row r="34" spans="2:11" x14ac:dyDescent="0.25">
      <c r="B34" s="72" t="s">
        <v>3</v>
      </c>
      <c r="C34" s="73"/>
      <c r="D34" s="74" t="s">
        <v>69</v>
      </c>
      <c r="E34" s="77" t="s">
        <v>69</v>
      </c>
      <c r="H34" s="72" t="s">
        <v>70</v>
      </c>
      <c r="I34" s="73"/>
      <c r="J34" s="74" t="s">
        <v>69</v>
      </c>
      <c r="K34" s="77" t="s">
        <v>69</v>
      </c>
    </row>
    <row r="35" spans="2:11" x14ac:dyDescent="0.25">
      <c r="B35" s="171" t="s">
        <v>244</v>
      </c>
      <c r="C35" s="79"/>
      <c r="D35" s="80"/>
      <c r="E35" s="172">
        <v>321.87319897161262</v>
      </c>
      <c r="H35" s="173" t="s">
        <v>245</v>
      </c>
      <c r="I35" s="79"/>
      <c r="J35" s="80">
        <v>0</v>
      </c>
      <c r="K35" s="174"/>
    </row>
    <row r="36" spans="2:11" x14ac:dyDescent="0.25">
      <c r="B36" s="175" t="s">
        <v>246</v>
      </c>
      <c r="C36" s="85"/>
      <c r="D36" s="148">
        <v>4.0519877675840865E-2</v>
      </c>
      <c r="E36" s="176"/>
      <c r="H36" s="175" t="s">
        <v>247</v>
      </c>
      <c r="I36" s="85"/>
      <c r="J36" s="86">
        <v>0</v>
      </c>
      <c r="K36" s="176"/>
    </row>
    <row r="37" spans="2:11" x14ac:dyDescent="0.25">
      <c r="B37" s="175" t="s">
        <v>248</v>
      </c>
      <c r="C37" s="85"/>
      <c r="D37" s="148">
        <v>-9.1379053009476054E-3</v>
      </c>
      <c r="E37" s="176"/>
      <c r="H37" s="175" t="s">
        <v>249</v>
      </c>
      <c r="I37" s="85"/>
      <c r="J37" s="86">
        <v>4.2520055166357</v>
      </c>
      <c r="K37" s="176"/>
    </row>
    <row r="38" spans="2:11" x14ac:dyDescent="0.25">
      <c r="B38" s="175" t="s">
        <v>250</v>
      </c>
      <c r="C38" s="85"/>
      <c r="D38" s="148">
        <v>0</v>
      </c>
      <c r="E38" s="176"/>
      <c r="H38" s="175" t="s">
        <v>251</v>
      </c>
      <c r="I38" s="85"/>
      <c r="J38" s="86">
        <v>107.77809959</v>
      </c>
      <c r="K38" s="176"/>
    </row>
    <row r="39" spans="2:11" x14ac:dyDescent="0.25">
      <c r="B39" s="177" t="s">
        <v>252</v>
      </c>
      <c r="C39" s="85"/>
      <c r="D39" s="86"/>
      <c r="E39" s="178">
        <v>337.97588739319053</v>
      </c>
      <c r="H39" s="175" t="s">
        <v>253</v>
      </c>
      <c r="I39" s="85"/>
      <c r="J39" s="86">
        <v>11.69468128636364</v>
      </c>
      <c r="K39" s="176"/>
    </row>
    <row r="40" spans="2:11" x14ac:dyDescent="0.25">
      <c r="B40" s="175" t="s">
        <v>254</v>
      </c>
      <c r="C40" s="85"/>
      <c r="D40" s="86">
        <v>1.6899490000099999</v>
      </c>
      <c r="E40" s="176"/>
      <c r="H40" s="177" t="s">
        <v>255</v>
      </c>
      <c r="I40" s="85"/>
      <c r="J40" s="86">
        <v>0</v>
      </c>
      <c r="K40" s="178">
        <v>123.72478639299933</v>
      </c>
    </row>
    <row r="41" spans="2:11" x14ac:dyDescent="0.25">
      <c r="B41" s="175" t="s">
        <v>256</v>
      </c>
      <c r="C41" s="85"/>
      <c r="D41" s="86">
        <v>0</v>
      </c>
      <c r="E41" s="176"/>
      <c r="H41" s="175" t="s">
        <v>257</v>
      </c>
      <c r="I41" s="85"/>
      <c r="J41" s="86">
        <v>-1.665593980613834</v>
      </c>
      <c r="K41" s="176"/>
    </row>
    <row r="42" spans="2:11" x14ac:dyDescent="0.25">
      <c r="B42" s="175" t="s">
        <v>258</v>
      </c>
      <c r="C42" s="85"/>
      <c r="D42" s="86">
        <v>7.2013260347670647</v>
      </c>
      <c r="E42" s="176"/>
      <c r="H42" s="179" t="s">
        <v>259</v>
      </c>
      <c r="I42" s="99"/>
      <c r="J42" s="180">
        <v>0</v>
      </c>
      <c r="K42" s="181">
        <v>122.0591924123855</v>
      </c>
    </row>
    <row r="43" spans="2:11" x14ac:dyDescent="0.25">
      <c r="B43" s="179" t="s">
        <v>260</v>
      </c>
      <c r="C43" s="99"/>
      <c r="D43" s="180"/>
      <c r="E43" s="181">
        <v>346.86716242796763</v>
      </c>
    </row>
    <row r="44" spans="2:11" x14ac:dyDescent="0.25"/>
    <row r="45" spans="2:11" x14ac:dyDescent="0.25"/>
    <row r="46" spans="2:11" x14ac:dyDescent="0.25">
      <c r="B46" s="72" t="s">
        <v>71</v>
      </c>
      <c r="C46" s="73"/>
      <c r="D46" s="74" t="s">
        <v>69</v>
      </c>
      <c r="E46" s="77" t="s">
        <v>69</v>
      </c>
      <c r="H46" s="72" t="s">
        <v>72</v>
      </c>
      <c r="I46" s="73"/>
      <c r="J46" s="74" t="s">
        <v>69</v>
      </c>
      <c r="K46" s="77" t="s">
        <v>69</v>
      </c>
    </row>
    <row r="47" spans="2:11" x14ac:dyDescent="0.25">
      <c r="B47" s="171" t="s">
        <v>244</v>
      </c>
      <c r="C47" s="79"/>
      <c r="D47" s="80"/>
      <c r="E47" s="172">
        <v>22.817089185040391</v>
      </c>
      <c r="H47" s="173" t="s">
        <v>261</v>
      </c>
      <c r="I47" s="79"/>
      <c r="J47" s="80">
        <v>0.6</v>
      </c>
      <c r="K47" s="174"/>
    </row>
    <row r="48" spans="2:11" x14ac:dyDescent="0.25">
      <c r="B48" s="175" t="s">
        <v>246</v>
      </c>
      <c r="C48" s="85"/>
      <c r="D48" s="148">
        <v>4.0519877675840865E-2</v>
      </c>
      <c r="E48" s="176"/>
      <c r="H48" s="175" t="s">
        <v>262</v>
      </c>
      <c r="I48" s="85"/>
      <c r="J48" s="86">
        <v>0</v>
      </c>
      <c r="K48" s="176"/>
    </row>
    <row r="49" spans="2:12" x14ac:dyDescent="0.25">
      <c r="B49" s="175" t="s">
        <v>263</v>
      </c>
      <c r="C49" s="85"/>
      <c r="D49" s="148">
        <v>-1.5227683161365944E-2</v>
      </c>
      <c r="E49" s="176"/>
      <c r="H49" s="175" t="s">
        <v>264</v>
      </c>
      <c r="I49" s="85"/>
      <c r="J49" s="86">
        <v>2.2036515558759997</v>
      </c>
      <c r="K49" s="176"/>
    </row>
    <row r="50" spans="2:12" x14ac:dyDescent="0.25">
      <c r="B50" s="177" t="s">
        <v>252</v>
      </c>
      <c r="C50" s="85"/>
      <c r="D50" s="86"/>
      <c r="E50" s="178">
        <v>24.103164940931165</v>
      </c>
      <c r="H50" s="164" t="s">
        <v>179</v>
      </c>
      <c r="I50" s="85"/>
      <c r="J50" s="86">
        <v>0</v>
      </c>
      <c r="K50" s="176"/>
    </row>
    <row r="51" spans="2:12" x14ac:dyDescent="0.25">
      <c r="B51" s="175" t="s">
        <v>265</v>
      </c>
      <c r="C51" s="85"/>
      <c r="D51" s="86">
        <v>0</v>
      </c>
      <c r="E51" s="176"/>
      <c r="H51" s="177" t="s">
        <v>266</v>
      </c>
      <c r="I51" s="85"/>
      <c r="J51" s="86">
        <v>0</v>
      </c>
      <c r="K51" s="178">
        <v>2.8036515558759998</v>
      </c>
    </row>
    <row r="52" spans="2:12" x14ac:dyDescent="0.25">
      <c r="B52" s="175" t="s">
        <v>257</v>
      </c>
      <c r="C52" s="85"/>
      <c r="D52" s="86">
        <v>-0.35407015266727365</v>
      </c>
      <c r="E52" s="176"/>
      <c r="H52" s="175" t="s">
        <v>257</v>
      </c>
      <c r="I52" s="85"/>
      <c r="J52" s="86">
        <v>0.3835828377590591</v>
      </c>
      <c r="K52" s="176"/>
    </row>
    <row r="53" spans="2:12" x14ac:dyDescent="0.25">
      <c r="B53" s="179" t="s">
        <v>267</v>
      </c>
      <c r="C53" s="99"/>
      <c r="D53" s="180"/>
      <c r="E53" s="181">
        <v>23.749094788263893</v>
      </c>
      <c r="H53" s="179" t="s">
        <v>259</v>
      </c>
      <c r="I53" s="99"/>
      <c r="J53" s="180">
        <v>0</v>
      </c>
      <c r="K53" s="181">
        <v>3.1872343936350589</v>
      </c>
    </row>
    <row r="54" spans="2:12" x14ac:dyDescent="0.25"/>
    <row r="55" spans="2:12" x14ac:dyDescent="0.25"/>
    <row r="56" spans="2:12" x14ac:dyDescent="0.25">
      <c r="B56" s="71" t="s">
        <v>60</v>
      </c>
    </row>
    <row r="57" spans="2:12" x14ac:dyDescent="0.25">
      <c r="B57" t="s">
        <v>73</v>
      </c>
    </row>
    <row r="58" spans="2:12" x14ac:dyDescent="0.25">
      <c r="B58" t="s">
        <v>268</v>
      </c>
    </row>
    <row r="59" spans="2:12" x14ac:dyDescent="0.25">
      <c r="B59" t="s">
        <v>269</v>
      </c>
    </row>
    <row r="60" spans="2:12" x14ac:dyDescent="0.25"/>
    <row r="61" spans="2:12" x14ac:dyDescent="0.25">
      <c r="B61" s="72" t="s">
        <v>3</v>
      </c>
      <c r="C61" s="73"/>
      <c r="D61" s="74" t="s">
        <v>270</v>
      </c>
      <c r="E61" s="74" t="s">
        <v>239</v>
      </c>
      <c r="F61" s="77" t="s">
        <v>240</v>
      </c>
      <c r="H61" s="72" t="s">
        <v>70</v>
      </c>
      <c r="I61" s="73"/>
      <c r="J61" s="74" t="s">
        <v>270</v>
      </c>
      <c r="K61" s="74" t="s">
        <v>239</v>
      </c>
      <c r="L61" s="77" t="s">
        <v>240</v>
      </c>
    </row>
    <row r="62" spans="2:12" x14ac:dyDescent="0.25">
      <c r="B62" s="182" t="s">
        <v>74</v>
      </c>
      <c r="C62" s="79"/>
      <c r="D62" s="80">
        <v>322.97530264</v>
      </c>
      <c r="E62" s="80">
        <v>326.34781494778116</v>
      </c>
      <c r="F62" s="174">
        <v>346.86452013345769</v>
      </c>
      <c r="H62" s="182" t="s">
        <v>74</v>
      </c>
      <c r="I62" s="79"/>
      <c r="J62" s="80">
        <v>105.96914020999999</v>
      </c>
      <c r="K62" s="80">
        <v>100.68896539844789</v>
      </c>
      <c r="L62" s="174">
        <v>122.00083429769566</v>
      </c>
    </row>
    <row r="63" spans="2:12" x14ac:dyDescent="0.25">
      <c r="B63" s="183" t="s">
        <v>75</v>
      </c>
      <c r="C63" s="85"/>
      <c r="D63" s="86">
        <v>0</v>
      </c>
      <c r="E63" s="86">
        <v>0</v>
      </c>
      <c r="F63" s="176">
        <v>0</v>
      </c>
      <c r="H63" s="183" t="s">
        <v>76</v>
      </c>
      <c r="I63" s="85"/>
      <c r="J63" s="86">
        <v>0.11454486</v>
      </c>
      <c r="K63" s="86">
        <v>0</v>
      </c>
      <c r="L63" s="176">
        <v>0</v>
      </c>
    </row>
    <row r="64" spans="2:12" x14ac:dyDescent="0.25">
      <c r="B64" s="183" t="s">
        <v>77</v>
      </c>
      <c r="C64" s="85"/>
      <c r="D64" s="86">
        <v>8.5298126099997665E-2</v>
      </c>
      <c r="E64" s="86">
        <v>0</v>
      </c>
      <c r="F64" s="176">
        <v>0</v>
      </c>
      <c r="H64" s="183" t="s">
        <v>75</v>
      </c>
      <c r="I64" s="85"/>
      <c r="J64" s="86">
        <v>0</v>
      </c>
      <c r="K64" s="86">
        <v>0</v>
      </c>
      <c r="L64" s="176">
        <v>0</v>
      </c>
    </row>
    <row r="65" spans="2:12" x14ac:dyDescent="0.25">
      <c r="B65" s="175" t="s">
        <v>78</v>
      </c>
      <c r="C65" s="85"/>
      <c r="D65" s="86">
        <v>322.89000451390001</v>
      </c>
      <c r="E65" s="86">
        <v>326.34781494778116</v>
      </c>
      <c r="F65" s="176">
        <v>346.86452013345769</v>
      </c>
      <c r="H65" s="183" t="s">
        <v>77</v>
      </c>
      <c r="I65" s="85"/>
      <c r="J65" s="86">
        <v>1.5557815000000105E-2</v>
      </c>
      <c r="K65" s="86">
        <v>0</v>
      </c>
      <c r="L65" s="176">
        <v>0</v>
      </c>
    </row>
    <row r="66" spans="2:12" x14ac:dyDescent="0.25">
      <c r="B66" s="175" t="s">
        <v>79</v>
      </c>
      <c r="C66" s="85"/>
      <c r="D66" s="86">
        <v>312.14315620027753</v>
      </c>
      <c r="E66" s="86">
        <v>338.76493270939375</v>
      </c>
      <c r="F66" s="176">
        <v>348.00508039175446</v>
      </c>
      <c r="H66" s="175" t="s">
        <v>78</v>
      </c>
      <c r="I66" s="85"/>
      <c r="J66" s="86">
        <v>106.06812725499999</v>
      </c>
      <c r="K66" s="86">
        <v>100.68896539844789</v>
      </c>
      <c r="L66" s="176">
        <v>122.00083429769566</v>
      </c>
    </row>
    <row r="67" spans="2:12" x14ac:dyDescent="0.25">
      <c r="B67" s="177" t="s">
        <v>80</v>
      </c>
      <c r="C67" s="85"/>
      <c r="D67" s="184">
        <v>10.746848313622479</v>
      </c>
      <c r="E67" s="184">
        <v>-12.417117761612587</v>
      </c>
      <c r="F67" s="178">
        <v>-1.1405602582967731</v>
      </c>
      <c r="H67" s="175" t="s">
        <v>81</v>
      </c>
      <c r="I67" s="85"/>
      <c r="J67" s="86">
        <v>99.803205899999995</v>
      </c>
      <c r="K67" s="86">
        <v>104.83069040917903</v>
      </c>
      <c r="L67" s="176">
        <v>123.72478639299933</v>
      </c>
    </row>
    <row r="68" spans="2:12" x14ac:dyDescent="0.25">
      <c r="B68" s="175" t="s">
        <v>82</v>
      </c>
      <c r="C68" s="85"/>
      <c r="D68" s="86">
        <v>1.8372480893705141</v>
      </c>
      <c r="E68" s="86">
        <v>-10.642490156265392</v>
      </c>
      <c r="F68" s="176">
        <v>-1.1379179637868542</v>
      </c>
      <c r="H68" s="177" t="s">
        <v>80</v>
      </c>
      <c r="I68" s="85"/>
      <c r="J68" s="184">
        <v>6.2649213549999985</v>
      </c>
      <c r="K68" s="184">
        <v>-4.1417250107311361</v>
      </c>
      <c r="L68" s="178">
        <v>-1.7239520953036731</v>
      </c>
    </row>
    <row r="69" spans="2:12" x14ac:dyDescent="0.25">
      <c r="B69" s="177" t="s">
        <v>83</v>
      </c>
      <c r="C69" s="85"/>
      <c r="D69" s="184">
        <v>8.9096002242519603</v>
      </c>
      <c r="E69" s="184">
        <v>-1.7746276053471775</v>
      </c>
      <c r="F69" s="178">
        <v>-2.6422945099398021E-3</v>
      </c>
      <c r="H69" s="175" t="s">
        <v>82</v>
      </c>
      <c r="I69" s="85"/>
      <c r="J69" s="86">
        <v>2.1049661344912742</v>
      </c>
      <c r="K69" s="86">
        <v>-5.1750499600782023</v>
      </c>
      <c r="L69" s="176">
        <v>-1.665593980613834</v>
      </c>
    </row>
    <row r="70" spans="2:12" x14ac:dyDescent="0.25">
      <c r="B70" s="164"/>
      <c r="C70" s="85"/>
      <c r="D70" s="86"/>
      <c r="E70" s="86"/>
      <c r="F70" s="176"/>
      <c r="H70" s="177" t="s">
        <v>83</v>
      </c>
      <c r="I70" s="85"/>
      <c r="J70" s="184">
        <v>4.1599552205087207</v>
      </c>
      <c r="K70" s="184">
        <v>1.0333249493470618</v>
      </c>
      <c r="L70" s="178">
        <v>-5.8358114689838203E-2</v>
      </c>
    </row>
    <row r="71" spans="2:12" x14ac:dyDescent="0.25">
      <c r="B71" s="175" t="s">
        <v>84</v>
      </c>
      <c r="C71" s="85"/>
      <c r="D71" s="86">
        <v>1.6242025718973216</v>
      </c>
      <c r="E71" s="86">
        <v>12.798101539602007</v>
      </c>
      <c r="F71" s="176">
        <v>1.1010319292230129</v>
      </c>
      <c r="H71" s="164"/>
      <c r="I71" s="85"/>
      <c r="J71" s="86"/>
      <c r="K71" s="86"/>
      <c r="L71" s="176"/>
    </row>
    <row r="72" spans="2:12" x14ac:dyDescent="0.25">
      <c r="B72" s="175" t="s">
        <v>85</v>
      </c>
      <c r="C72" s="85"/>
      <c r="D72" s="86">
        <v>0.10027484575334726</v>
      </c>
      <c r="E72" s="86">
        <v>1.3658492213557512</v>
      </c>
      <c r="F72" s="176">
        <v>7.5007800362838398E-2</v>
      </c>
      <c r="H72" s="175" t="s">
        <v>84</v>
      </c>
      <c r="I72" s="85"/>
      <c r="J72" s="86">
        <v>-1.0004871918682232</v>
      </c>
      <c r="K72" s="86">
        <v>5.3931615513604516</v>
      </c>
      <c r="L72" s="176">
        <v>1.6116031314547326</v>
      </c>
    </row>
    <row r="73" spans="2:12" x14ac:dyDescent="0.25">
      <c r="B73" s="175" t="s">
        <v>86</v>
      </c>
      <c r="C73" s="85"/>
      <c r="D73" s="86">
        <v>10.746848313622474</v>
      </c>
      <c r="E73" s="86">
        <v>-12.41711776161257</v>
      </c>
      <c r="F73" s="176">
        <v>-1.140560258296794</v>
      </c>
      <c r="H73" s="175" t="s">
        <v>85</v>
      </c>
      <c r="I73" s="85"/>
      <c r="J73" s="86">
        <v>-6.17679719134984E-2</v>
      </c>
      <c r="K73" s="86">
        <v>0.57557329755335895</v>
      </c>
      <c r="L73" s="176">
        <v>0.10979046360044033</v>
      </c>
    </row>
    <row r="74" spans="2:12" x14ac:dyDescent="0.25">
      <c r="B74" s="175" t="s">
        <v>87</v>
      </c>
      <c r="C74" s="85"/>
      <c r="D74" s="86">
        <v>0.32677580832886305</v>
      </c>
      <c r="E74" s="86">
        <v>-0.64580107012217458</v>
      </c>
      <c r="F74" s="176">
        <v>-3.8210286180681598E-2</v>
      </c>
      <c r="H74" s="175" t="s">
        <v>86</v>
      </c>
      <c r="I74" s="85"/>
      <c r="J74" s="86">
        <v>6.2649213549999949</v>
      </c>
      <c r="K74" s="86">
        <v>-4.1417250107311405</v>
      </c>
      <c r="L74" s="176">
        <v>-1.7239520953036722</v>
      </c>
    </row>
    <row r="75" spans="2:12" x14ac:dyDescent="0.25">
      <c r="B75" s="179" t="s">
        <v>88</v>
      </c>
      <c r="C75" s="99"/>
      <c r="D75" s="100">
        <v>12.798101539602007</v>
      </c>
      <c r="E75" s="100">
        <v>1.1010319292230129</v>
      </c>
      <c r="F75" s="181">
        <v>-2.7308148916242239E-3</v>
      </c>
      <c r="H75" s="175" t="s">
        <v>87</v>
      </c>
      <c r="I75" s="85"/>
      <c r="J75" s="86">
        <v>0.19049536014217874</v>
      </c>
      <c r="K75" s="86">
        <v>-0.21540670672793774</v>
      </c>
      <c r="L75" s="176">
        <v>-5.7754688929550407E-2</v>
      </c>
    </row>
    <row r="76" spans="2:12" x14ac:dyDescent="0.25">
      <c r="H76" s="185" t="s">
        <v>88</v>
      </c>
      <c r="I76" s="99"/>
      <c r="J76" s="100">
        <v>5.3931615513604516</v>
      </c>
      <c r="K76" s="100">
        <v>1.6116031314547326</v>
      </c>
      <c r="L76" s="181">
        <v>-6.0313189178049759E-2</v>
      </c>
    </row>
    <row r="77" spans="2:12" x14ac:dyDescent="0.25"/>
    <row r="78" spans="2:12" x14ac:dyDescent="0.25"/>
    <row r="79" spans="2:12" x14ac:dyDescent="0.25">
      <c r="B79" s="72" t="s">
        <v>72</v>
      </c>
      <c r="C79" s="73"/>
      <c r="D79" s="74" t="s">
        <v>270</v>
      </c>
      <c r="E79" s="74" t="s">
        <v>239</v>
      </c>
      <c r="F79" s="77" t="s">
        <v>240</v>
      </c>
      <c r="H79" s="72" t="s">
        <v>71</v>
      </c>
      <c r="I79" s="73"/>
      <c r="J79" s="74" t="s">
        <v>270</v>
      </c>
      <c r="K79" s="74" t="s">
        <v>239</v>
      </c>
      <c r="L79" s="77" t="s">
        <v>240</v>
      </c>
    </row>
    <row r="80" spans="2:12" x14ac:dyDescent="0.25">
      <c r="B80" s="182" t="s">
        <v>74</v>
      </c>
      <c r="C80" s="79"/>
      <c r="D80" s="80">
        <v>3.7957257100000001</v>
      </c>
      <c r="E80" s="80">
        <v>3.3869027477624312</v>
      </c>
      <c r="F80" s="174">
        <v>3.1825914227868801</v>
      </c>
      <c r="H80" s="182" t="s">
        <v>74</v>
      </c>
      <c r="I80" s="79"/>
      <c r="J80" s="80">
        <v>21.402668510000002</v>
      </c>
      <c r="K80" s="80">
        <v>22.685070046225686</v>
      </c>
      <c r="L80" s="174">
        <v>23.748915917726517</v>
      </c>
    </row>
    <row r="81" spans="2:12" x14ac:dyDescent="0.25">
      <c r="B81" s="183" t="s">
        <v>75</v>
      </c>
      <c r="C81" s="85"/>
      <c r="D81" s="86">
        <v>0</v>
      </c>
      <c r="E81" s="86">
        <v>0</v>
      </c>
      <c r="F81" s="176">
        <v>0</v>
      </c>
      <c r="H81" s="183" t="s">
        <v>75</v>
      </c>
      <c r="I81" s="85"/>
      <c r="J81" s="86">
        <v>0</v>
      </c>
      <c r="K81" s="86">
        <v>0</v>
      </c>
      <c r="L81" s="176">
        <v>0</v>
      </c>
    </row>
    <row r="82" spans="2:12" x14ac:dyDescent="0.25">
      <c r="B82" s="183" t="s">
        <v>77</v>
      </c>
      <c r="C82" s="85"/>
      <c r="D82" s="86">
        <v>1.0722299999999943E-3</v>
      </c>
      <c r="E82" s="86">
        <v>0</v>
      </c>
      <c r="F82" s="176">
        <v>0</v>
      </c>
      <c r="H82" s="183" t="s">
        <v>77</v>
      </c>
      <c r="I82" s="85"/>
      <c r="J82" s="86">
        <v>8.3963800000001181E-3</v>
      </c>
      <c r="K82" s="86">
        <v>0</v>
      </c>
      <c r="L82" s="176">
        <v>0</v>
      </c>
    </row>
    <row r="83" spans="2:12" x14ac:dyDescent="0.25">
      <c r="B83" s="175" t="s">
        <v>78</v>
      </c>
      <c r="C83" s="85"/>
      <c r="D83" s="86">
        <v>3.79465348</v>
      </c>
      <c r="E83" s="86">
        <v>3.3869027477624312</v>
      </c>
      <c r="F83" s="176">
        <v>3.1825914227868801</v>
      </c>
      <c r="H83" s="175" t="s">
        <v>78</v>
      </c>
      <c r="I83" s="85"/>
      <c r="J83" s="86">
        <v>21.394272130000001</v>
      </c>
      <c r="K83" s="86">
        <v>22.685070046225686</v>
      </c>
      <c r="L83" s="176">
        <v>23.748915917726517</v>
      </c>
    </row>
    <row r="84" spans="2:12" x14ac:dyDescent="0.25">
      <c r="B84" s="175" t="s">
        <v>89</v>
      </c>
      <c r="C84" s="85"/>
      <c r="D84" s="86">
        <v>3.4423999600000004</v>
      </c>
      <c r="E84" s="86">
        <v>4.1338738799999994</v>
      </c>
      <c r="F84" s="176">
        <v>2.8036515558759998</v>
      </c>
      <c r="H84" s="175" t="s">
        <v>79</v>
      </c>
      <c r="I84" s="85"/>
      <c r="J84" s="86">
        <v>20.927996683469896</v>
      </c>
      <c r="K84" s="86">
        <v>22.817089185040391</v>
      </c>
      <c r="L84" s="176">
        <v>24.103164940931165</v>
      </c>
    </row>
    <row r="85" spans="2:12" x14ac:dyDescent="0.25">
      <c r="B85" s="177" t="s">
        <v>80</v>
      </c>
      <c r="C85" s="85"/>
      <c r="D85" s="184">
        <v>0.35225351999999965</v>
      </c>
      <c r="E85" s="184">
        <v>-0.74697113223756828</v>
      </c>
      <c r="F85" s="178">
        <v>0.37893986691088033</v>
      </c>
      <c r="H85" s="177" t="s">
        <v>80</v>
      </c>
      <c r="I85" s="85"/>
      <c r="J85" s="184">
        <v>0.46627544653010489</v>
      </c>
      <c r="K85" s="184">
        <v>-0.13201913881470517</v>
      </c>
      <c r="L85" s="178">
        <v>-0.35424902320464824</v>
      </c>
    </row>
    <row r="86" spans="2:12" x14ac:dyDescent="0.25">
      <c r="B86" s="175" t="s">
        <v>82</v>
      </c>
      <c r="C86" s="85"/>
      <c r="D86" s="86">
        <v>4.164322754069652E-2</v>
      </c>
      <c r="E86" s="86">
        <v>-0.2001589536970832</v>
      </c>
      <c r="F86" s="176">
        <v>0.3835828377590591</v>
      </c>
      <c r="H86" s="175" t="s">
        <v>82</v>
      </c>
      <c r="I86" s="85"/>
      <c r="J86" s="86">
        <v>0.18288716390394302</v>
      </c>
      <c r="K86" s="86">
        <v>-0.13093991145048922</v>
      </c>
      <c r="L86" s="176">
        <v>-0.35407015266727365</v>
      </c>
    </row>
    <row r="87" spans="2:12" x14ac:dyDescent="0.25">
      <c r="B87" s="177" t="s">
        <v>83</v>
      </c>
      <c r="C87" s="85"/>
      <c r="D87" s="184">
        <v>0.31061029245930305</v>
      </c>
      <c r="E87" s="184">
        <v>-0.54681217854048514</v>
      </c>
      <c r="F87" s="178">
        <v>-4.6429708481787735E-3</v>
      </c>
      <c r="H87" s="177" t="s">
        <v>83</v>
      </c>
      <c r="I87" s="85"/>
      <c r="J87" s="184">
        <v>0.28338828262616289</v>
      </c>
      <c r="K87" s="184">
        <v>-1.079227364215285E-3</v>
      </c>
      <c r="L87" s="178">
        <v>-1.788705373755306E-4</v>
      </c>
    </row>
    <row r="88" spans="2:12" x14ac:dyDescent="0.25">
      <c r="B88" s="164">
        <v>0</v>
      </c>
      <c r="C88" s="85"/>
      <c r="D88" s="86"/>
      <c r="E88" s="86"/>
      <c r="F88" s="176"/>
      <c r="H88" s="164">
        <v>0</v>
      </c>
      <c r="I88" s="85"/>
      <c r="J88" s="86">
        <v>0</v>
      </c>
      <c r="K88" s="86">
        <v>0</v>
      </c>
      <c r="L88" s="176">
        <v>2.4176557473277356E-3</v>
      </c>
    </row>
    <row r="89" spans="2:12" x14ac:dyDescent="0.25">
      <c r="B89" s="175" t="s">
        <v>84</v>
      </c>
      <c r="C89" s="85"/>
      <c r="D89" s="86">
        <v>1.1038257615767823E-2</v>
      </c>
      <c r="E89" s="86">
        <v>0.37468411090183334</v>
      </c>
      <c r="F89" s="176">
        <v>-0.37114885722447705</v>
      </c>
      <c r="H89" s="175" t="s">
        <v>84</v>
      </c>
      <c r="I89" s="85"/>
      <c r="J89" s="86">
        <v>-4.2764581081343442E-2</v>
      </c>
      <c r="K89" s="86">
        <v>0.43504855123404318</v>
      </c>
      <c r="L89" s="176">
        <v>0.34259283681064839</v>
      </c>
    </row>
    <row r="90" spans="2:12" x14ac:dyDescent="0.25">
      <c r="B90" s="175" t="s">
        <v>85</v>
      </c>
      <c r="C90" s="85"/>
      <c r="D90" s="86">
        <v>6.8147877546693254E-4</v>
      </c>
      <c r="E90" s="86">
        <v>3.9987337148878074E-2</v>
      </c>
      <c r="F90" s="176">
        <v>-2.5284515960617898E-2</v>
      </c>
      <c r="H90" s="175" t="s">
        <v>85</v>
      </c>
      <c r="I90" s="85"/>
      <c r="J90" s="86">
        <v>-2.640195161511736E-3</v>
      </c>
      <c r="K90" s="86">
        <v>4.6429599196119845E-2</v>
      </c>
      <c r="L90" s="176">
        <v>2.3339137065140153E-2</v>
      </c>
    </row>
    <row r="91" spans="2:12" x14ac:dyDescent="0.25">
      <c r="B91" s="186" t="s">
        <v>86</v>
      </c>
      <c r="C91" s="93"/>
      <c r="D91" s="94">
        <v>0.35225351999999954</v>
      </c>
      <c r="E91" s="94">
        <v>-0.74697113223756828</v>
      </c>
      <c r="F91" s="187">
        <v>0.37893986691088033</v>
      </c>
      <c r="H91" s="186" t="s">
        <v>86</v>
      </c>
      <c r="I91" s="93"/>
      <c r="J91" s="94">
        <v>0.46627544653010589</v>
      </c>
      <c r="K91" s="94">
        <v>-0.13201913881470451</v>
      </c>
      <c r="L91" s="187">
        <v>-0.35424902320464918</v>
      </c>
    </row>
    <row r="92" spans="2:12" x14ac:dyDescent="0.25">
      <c r="B92" s="186" t="s">
        <v>87</v>
      </c>
      <c r="C92" s="93"/>
      <c r="D92" s="94">
        <v>1.0710854510599062E-2</v>
      </c>
      <c r="E92" s="94">
        <v>-3.8849173037620206E-2</v>
      </c>
      <c r="F92" s="187">
        <v>1.2694989725099066E-2</v>
      </c>
      <c r="H92" s="186" t="s">
        <v>87</v>
      </c>
      <c r="I92" s="93"/>
      <c r="J92" s="94">
        <v>1.4177880946792476E-2</v>
      </c>
      <c r="K92" s="94">
        <v>-6.8661748048100902E-3</v>
      </c>
      <c r="L92" s="187">
        <v>-1.1867813609506169E-2</v>
      </c>
    </row>
    <row r="93" spans="2:12" x14ac:dyDescent="0.25">
      <c r="B93" s="98" t="s">
        <v>88</v>
      </c>
      <c r="C93" s="99"/>
      <c r="D93" s="100">
        <v>0.37468411090183334</v>
      </c>
      <c r="E93" s="100">
        <v>-0.37114885722447705</v>
      </c>
      <c r="F93" s="181">
        <v>-4.7985165491155769E-3</v>
      </c>
      <c r="H93" s="98" t="s">
        <v>88</v>
      </c>
      <c r="I93" s="99"/>
      <c r="J93" s="100">
        <v>0.43504855123404318</v>
      </c>
      <c r="K93" s="100">
        <v>0.34259283681064839</v>
      </c>
      <c r="L93" s="181">
        <v>-1.8486293836677756E-4</v>
      </c>
    </row>
    <row r="94" spans="2:12" x14ac:dyDescent="0.25"/>
    <row r="95" spans="2:12" x14ac:dyDescent="0.25"/>
    <row r="96" spans="2:12" x14ac:dyDescent="0.25">
      <c r="B96" s="71" t="s">
        <v>61</v>
      </c>
    </row>
    <row r="97" spans="2:9" x14ac:dyDescent="0.25">
      <c r="B97" t="s">
        <v>271</v>
      </c>
    </row>
    <row r="98" spans="2:9" x14ac:dyDescent="0.25">
      <c r="B98" t="s">
        <v>90</v>
      </c>
    </row>
    <row r="99" spans="2:9" x14ac:dyDescent="0.25">
      <c r="B99" t="s">
        <v>272</v>
      </c>
    </row>
    <row r="100" spans="2:9" x14ac:dyDescent="0.25">
      <c r="B100" t="s">
        <v>91</v>
      </c>
    </row>
    <row r="101" spans="2:9" x14ac:dyDescent="0.25"/>
    <row r="102" spans="2:9" s="191" customFormat="1" ht="30" x14ac:dyDescent="0.25">
      <c r="B102" s="188"/>
      <c r="C102" s="189"/>
      <c r="D102" s="190" t="s">
        <v>241</v>
      </c>
      <c r="E102" s="190" t="s">
        <v>240</v>
      </c>
      <c r="F102" s="159" t="s">
        <v>66</v>
      </c>
      <c r="H102" s="189"/>
      <c r="I102" s="192" t="s">
        <v>92</v>
      </c>
    </row>
    <row r="103" spans="2:9" x14ac:dyDescent="0.25">
      <c r="B103" s="160" t="s">
        <v>180</v>
      </c>
      <c r="C103" s="79"/>
      <c r="D103" s="80">
        <v>99.377683150558696</v>
      </c>
      <c r="E103" s="80">
        <v>107.10066848703288</v>
      </c>
      <c r="F103" s="83">
        <v>7.7713477429069755E-2</v>
      </c>
      <c r="H103" s="193" t="s">
        <v>273</v>
      </c>
      <c r="I103" s="194">
        <v>4.0519877675840865E-2</v>
      </c>
    </row>
    <row r="104" spans="2:9" x14ac:dyDescent="0.25">
      <c r="B104" s="164" t="s">
        <v>185</v>
      </c>
      <c r="C104" s="85"/>
      <c r="D104" s="86">
        <v>95.215344585897469</v>
      </c>
      <c r="E104" s="86">
        <v>102.38651504038627</v>
      </c>
      <c r="F104" s="89">
        <v>7.5315281225700081E-2</v>
      </c>
      <c r="H104" s="195" t="s">
        <v>274</v>
      </c>
      <c r="I104" s="196">
        <v>-9.1379053009476054E-3</v>
      </c>
    </row>
    <row r="105" spans="2:9" x14ac:dyDescent="0.25">
      <c r="B105" s="164" t="s">
        <v>200</v>
      </c>
      <c r="C105" s="85"/>
      <c r="D105" s="86">
        <v>116.62590001991732</v>
      </c>
      <c r="E105" s="86">
        <v>118.16311405606189</v>
      </c>
      <c r="F105" s="89">
        <v>1.3180726029827339E-2</v>
      </c>
      <c r="H105" s="195" t="s">
        <v>250</v>
      </c>
      <c r="I105" s="196">
        <v>0</v>
      </c>
    </row>
    <row r="106" spans="2:9" x14ac:dyDescent="0.25">
      <c r="B106" s="164" t="s">
        <v>205</v>
      </c>
      <c r="C106" s="85"/>
      <c r="D106" s="86">
        <v>18.130090762116147</v>
      </c>
      <c r="E106" s="86">
        <v>18.418217742818197</v>
      </c>
      <c r="F106" s="89">
        <v>1.589219736859282E-2</v>
      </c>
      <c r="H106" s="195" t="s">
        <v>275</v>
      </c>
      <c r="I106" s="196">
        <v>-2.2706066159097742E-2</v>
      </c>
    </row>
    <row r="107" spans="2:9" x14ac:dyDescent="0.25">
      <c r="B107" s="164" t="s">
        <v>210</v>
      </c>
      <c r="C107" s="85"/>
      <c r="D107" s="86">
        <v>0.71390495999999992</v>
      </c>
      <c r="E107" s="86">
        <v>0.75665375999999995</v>
      </c>
      <c r="F107" s="89">
        <v>5.9880239520958112E-2</v>
      </c>
      <c r="H107" s="195" t="s">
        <v>276</v>
      </c>
      <c r="I107" s="196">
        <v>0</v>
      </c>
    </row>
    <row r="108" spans="2:9" x14ac:dyDescent="0.25">
      <c r="B108" s="164">
        <v>0</v>
      </c>
      <c r="C108" s="85"/>
      <c r="D108" s="86">
        <v>0</v>
      </c>
      <c r="E108" s="86">
        <v>0</v>
      </c>
      <c r="F108" s="89">
        <v>0</v>
      </c>
      <c r="H108" s="195" t="s">
        <v>277</v>
      </c>
      <c r="I108" s="196">
        <v>3.0710695777648494E-2</v>
      </c>
    </row>
    <row r="109" spans="2:9" x14ac:dyDescent="0.25">
      <c r="B109" s="164">
        <v>0</v>
      </c>
      <c r="C109" s="85"/>
      <c r="D109" s="86">
        <v>0</v>
      </c>
      <c r="E109" s="86">
        <v>0</v>
      </c>
      <c r="F109" s="89">
        <v>0</v>
      </c>
      <c r="H109" s="195" t="s">
        <v>278</v>
      </c>
      <c r="I109" s="196">
        <v>0.02</v>
      </c>
    </row>
    <row r="110" spans="2:9" x14ac:dyDescent="0.25">
      <c r="B110" s="164">
        <v>0</v>
      </c>
      <c r="C110" s="85"/>
      <c r="D110" s="86">
        <v>0</v>
      </c>
      <c r="E110" s="86">
        <v>0</v>
      </c>
      <c r="F110" s="89">
        <v>0</v>
      </c>
      <c r="H110" s="195"/>
      <c r="I110" s="196"/>
    </row>
    <row r="111" spans="2:9" x14ac:dyDescent="0.25">
      <c r="B111" s="164">
        <v>0</v>
      </c>
      <c r="C111" s="85"/>
      <c r="D111" s="86">
        <v>0</v>
      </c>
      <c r="E111" s="86">
        <v>0</v>
      </c>
      <c r="F111" s="89">
        <v>0</v>
      </c>
      <c r="H111" s="195"/>
      <c r="I111" s="196"/>
    </row>
    <row r="112" spans="2:9" x14ac:dyDescent="0.25">
      <c r="B112" s="164">
        <v>0</v>
      </c>
      <c r="C112" s="85"/>
      <c r="D112" s="86">
        <v>0</v>
      </c>
      <c r="E112" s="86">
        <v>0</v>
      </c>
      <c r="F112" s="89">
        <v>0</v>
      </c>
      <c r="H112" s="195"/>
      <c r="I112" s="196"/>
    </row>
    <row r="113" spans="2:9" x14ac:dyDescent="0.25">
      <c r="B113" s="164">
        <v>0</v>
      </c>
      <c r="C113" s="85"/>
      <c r="D113" s="86">
        <v>0</v>
      </c>
      <c r="E113" s="86">
        <v>0</v>
      </c>
      <c r="F113" s="89">
        <v>0</v>
      </c>
      <c r="H113" s="195"/>
      <c r="I113" s="196"/>
    </row>
    <row r="114" spans="2:9" x14ac:dyDescent="0.25">
      <c r="B114" s="98" t="s">
        <v>67</v>
      </c>
      <c r="C114" s="99"/>
      <c r="D114" s="100">
        <v>330.06292347848961</v>
      </c>
      <c r="E114" s="100">
        <v>346.82516908629918</v>
      </c>
      <c r="F114" s="103">
        <v>5.0785000118021451E-2</v>
      </c>
      <c r="H114" s="197" t="s">
        <v>92</v>
      </c>
      <c r="I114" s="198">
        <v>7.9033240395983029E-2</v>
      </c>
    </row>
    <row r="115" spans="2:9" x14ac:dyDescent="0.25"/>
    <row r="116" spans="2:9" x14ac:dyDescent="0.25"/>
    <row r="117" spans="2:9" x14ac:dyDescent="0.25">
      <c r="B117" s="71" t="s">
        <v>62</v>
      </c>
    </row>
    <row r="118" spans="2:9" x14ac:dyDescent="0.25">
      <c r="B118" t="s">
        <v>279</v>
      </c>
    </row>
    <row r="119" spans="2:9" x14ac:dyDescent="0.25">
      <c r="B119" t="s">
        <v>280</v>
      </c>
    </row>
    <row r="120" spans="2:9" x14ac:dyDescent="0.25">
      <c r="B120" t="s">
        <v>281</v>
      </c>
    </row>
    <row r="121" spans="2:9" x14ac:dyDescent="0.25">
      <c r="B121" t="s">
        <v>93</v>
      </c>
    </row>
    <row r="122" spans="2:9" x14ac:dyDescent="0.25"/>
    <row r="123" spans="2:9" x14ac:dyDescent="0.25">
      <c r="B123" s="72"/>
      <c r="C123" s="73"/>
      <c r="D123" s="74" t="s">
        <v>219</v>
      </c>
      <c r="E123" s="74" t="s">
        <v>220</v>
      </c>
      <c r="F123" s="77" t="s">
        <v>159</v>
      </c>
    </row>
    <row r="124" spans="2:9" x14ac:dyDescent="0.25">
      <c r="B124" s="160" t="s">
        <v>282</v>
      </c>
      <c r="C124" s="79"/>
      <c r="D124" s="80">
        <v>1.5286603194935964E-5</v>
      </c>
      <c r="E124" s="80">
        <v>8.0412778007840703E-5</v>
      </c>
      <c r="F124" s="83">
        <v>1.1738635284438036E-4</v>
      </c>
    </row>
    <row r="125" spans="2:9" x14ac:dyDescent="0.25">
      <c r="B125" s="164" t="s">
        <v>283</v>
      </c>
      <c r="C125" s="85"/>
      <c r="D125" s="86">
        <v>-4.1169542707368112E-6</v>
      </c>
      <c r="E125" s="86">
        <v>1.193337947096826E-5</v>
      </c>
      <c r="F125" s="89">
        <v>-4.3102819025269051E-6</v>
      </c>
    </row>
    <row r="126" spans="2:9" x14ac:dyDescent="0.25">
      <c r="B126" s="164" t="s">
        <v>284</v>
      </c>
      <c r="C126" s="85"/>
      <c r="D126" s="86">
        <v>0</v>
      </c>
      <c r="E126" s="86">
        <v>0</v>
      </c>
      <c r="F126" s="89">
        <v>0</v>
      </c>
    </row>
    <row r="127" spans="2:9" x14ac:dyDescent="0.25">
      <c r="B127" s="164" t="s">
        <v>285</v>
      </c>
      <c r="C127" s="85"/>
      <c r="D127" s="86">
        <v>0</v>
      </c>
      <c r="E127" s="86">
        <v>0</v>
      </c>
      <c r="F127" s="89">
        <v>0</v>
      </c>
    </row>
    <row r="128" spans="2:9" x14ac:dyDescent="0.25">
      <c r="B128" s="164">
        <v>0</v>
      </c>
      <c r="C128" s="85"/>
      <c r="D128" s="86">
        <v>0</v>
      </c>
      <c r="E128" s="86">
        <v>0</v>
      </c>
      <c r="F128" s="89">
        <v>0</v>
      </c>
    </row>
    <row r="129" spans="2:6" x14ac:dyDescent="0.25">
      <c r="B129" s="164">
        <v>0</v>
      </c>
      <c r="C129" s="85"/>
      <c r="D129" s="86">
        <v>0</v>
      </c>
      <c r="E129" s="86">
        <v>0</v>
      </c>
      <c r="F129" s="89">
        <v>0</v>
      </c>
    </row>
    <row r="130" spans="2:6" x14ac:dyDescent="0.25">
      <c r="B130" s="164">
        <v>0</v>
      </c>
      <c r="C130" s="85"/>
      <c r="D130" s="86">
        <v>0</v>
      </c>
      <c r="E130" s="86">
        <v>0</v>
      </c>
      <c r="F130" s="89">
        <v>0</v>
      </c>
    </row>
    <row r="131" spans="2:6" x14ac:dyDescent="0.25">
      <c r="B131" s="164">
        <v>0</v>
      </c>
      <c r="C131" s="85"/>
      <c r="D131" s="86">
        <v>0</v>
      </c>
      <c r="E131" s="86">
        <v>0</v>
      </c>
      <c r="F131" s="89">
        <v>0</v>
      </c>
    </row>
    <row r="132" spans="2:6" x14ac:dyDescent="0.25">
      <c r="B132" s="164">
        <v>0</v>
      </c>
      <c r="C132" s="85"/>
      <c r="D132" s="86">
        <v>0</v>
      </c>
      <c r="E132" s="86">
        <v>0</v>
      </c>
      <c r="F132" s="89">
        <v>0</v>
      </c>
    </row>
    <row r="133" spans="2:6" x14ac:dyDescent="0.25">
      <c r="B133" s="164">
        <v>0</v>
      </c>
      <c r="C133" s="85"/>
      <c r="D133" s="86">
        <v>0</v>
      </c>
      <c r="E133" s="86">
        <v>0</v>
      </c>
      <c r="F133" s="89">
        <v>0</v>
      </c>
    </row>
    <row r="134" spans="2:6" x14ac:dyDescent="0.25">
      <c r="B134" s="164">
        <v>0</v>
      </c>
      <c r="C134" s="85"/>
      <c r="D134" s="86">
        <v>0</v>
      </c>
      <c r="E134" s="86">
        <v>0</v>
      </c>
      <c r="F134" s="89">
        <v>0</v>
      </c>
    </row>
    <row r="135" spans="2:6" x14ac:dyDescent="0.25">
      <c r="B135" s="164">
        <v>0</v>
      </c>
      <c r="C135" s="85"/>
      <c r="D135" s="86">
        <v>0</v>
      </c>
      <c r="E135" s="86">
        <v>0</v>
      </c>
      <c r="F135" s="89">
        <v>0</v>
      </c>
    </row>
    <row r="136" spans="2:6" x14ac:dyDescent="0.25">
      <c r="B136" s="164">
        <v>0</v>
      </c>
      <c r="C136" s="85"/>
      <c r="D136" s="86">
        <v>0</v>
      </c>
      <c r="E136" s="86">
        <v>0</v>
      </c>
      <c r="F136" s="89">
        <v>0</v>
      </c>
    </row>
    <row r="137" spans="2:6" x14ac:dyDescent="0.25">
      <c r="B137" s="164">
        <v>0</v>
      </c>
      <c r="C137" s="85"/>
      <c r="D137" s="86">
        <v>0</v>
      </c>
      <c r="E137" s="86">
        <v>0</v>
      </c>
      <c r="F137" s="89">
        <v>0</v>
      </c>
    </row>
    <row r="138" spans="2:6" x14ac:dyDescent="0.25">
      <c r="B138" s="164">
        <v>0</v>
      </c>
      <c r="C138" s="85"/>
      <c r="D138" s="86">
        <v>0</v>
      </c>
      <c r="E138" s="86">
        <v>0</v>
      </c>
      <c r="F138" s="89">
        <v>0</v>
      </c>
    </row>
    <row r="139" spans="2:6" x14ac:dyDescent="0.25">
      <c r="B139" s="164">
        <v>0</v>
      </c>
      <c r="C139" s="85"/>
      <c r="D139" s="86">
        <v>0</v>
      </c>
      <c r="E139" s="86">
        <v>0</v>
      </c>
      <c r="F139" s="89">
        <v>0</v>
      </c>
    </row>
    <row r="140" spans="2:6" x14ac:dyDescent="0.25">
      <c r="B140" s="164">
        <v>0</v>
      </c>
      <c r="C140" s="85"/>
      <c r="D140" s="86">
        <v>0</v>
      </c>
      <c r="E140" s="86">
        <v>0</v>
      </c>
      <c r="F140" s="89">
        <v>0</v>
      </c>
    </row>
    <row r="141" spans="2:6" x14ac:dyDescent="0.25">
      <c r="B141" s="164">
        <v>0</v>
      </c>
      <c r="C141" s="85"/>
      <c r="D141" s="86">
        <v>0</v>
      </c>
      <c r="E141" s="86">
        <v>0</v>
      </c>
      <c r="F141" s="89">
        <v>0</v>
      </c>
    </row>
    <row r="142" spans="2:6" x14ac:dyDescent="0.25">
      <c r="B142" s="164">
        <v>0</v>
      </c>
      <c r="C142" s="85"/>
      <c r="D142" s="86">
        <v>0</v>
      </c>
      <c r="E142" s="86">
        <v>0</v>
      </c>
      <c r="F142" s="89">
        <v>0</v>
      </c>
    </row>
    <row r="143" spans="2:6" x14ac:dyDescent="0.25">
      <c r="B143" s="164">
        <v>0</v>
      </c>
      <c r="C143" s="85"/>
      <c r="D143" s="86">
        <v>0</v>
      </c>
      <c r="E143" s="86">
        <v>0</v>
      </c>
      <c r="F143" s="89">
        <v>0</v>
      </c>
    </row>
    <row r="144" spans="2:6" x14ac:dyDescent="0.25">
      <c r="B144" s="98" t="s">
        <v>286</v>
      </c>
      <c r="C144" s="99"/>
      <c r="D144" s="100">
        <v>1.1169648924199153E-5</v>
      </c>
      <c r="E144" s="100">
        <v>9.2346157478808964E-5</v>
      </c>
      <c r="F144" s="103">
        <v>1.1307607094185345E-4</v>
      </c>
    </row>
    <row r="145" spans="2:6" x14ac:dyDescent="0.25"/>
    <row r="146" spans="2:6" x14ac:dyDescent="0.25"/>
    <row r="147" spans="2:6" x14ac:dyDescent="0.25">
      <c r="B147" s="71" t="s">
        <v>63</v>
      </c>
    </row>
    <row r="148" spans="2:6" x14ac:dyDescent="0.25">
      <c r="B148" t="s">
        <v>287</v>
      </c>
    </row>
    <row r="149" spans="2:6" x14ac:dyDescent="0.25">
      <c r="B149" t="s">
        <v>288</v>
      </c>
    </row>
    <row r="150" spans="2:6" x14ac:dyDescent="0.25">
      <c r="B150" t="s">
        <v>94</v>
      </c>
    </row>
    <row r="151" spans="2:6" x14ac:dyDescent="0.25"/>
    <row r="152" spans="2:6" x14ac:dyDescent="0.25">
      <c r="B152" s="72"/>
      <c r="C152" s="73"/>
      <c r="D152" s="74" t="s">
        <v>95</v>
      </c>
      <c r="E152" s="74" t="s">
        <v>96</v>
      </c>
      <c r="F152" s="77" t="s">
        <v>97</v>
      </c>
    </row>
    <row r="153" spans="2:6" x14ac:dyDescent="0.25">
      <c r="B153" s="160" t="s">
        <v>180</v>
      </c>
      <c r="C153" s="79"/>
      <c r="D153" s="80">
        <v>29.324426946654654</v>
      </c>
      <c r="E153" s="80">
        <v>107.10066848703288</v>
      </c>
      <c r="F153" s="302">
        <v>195.89423534179213</v>
      </c>
    </row>
    <row r="154" spans="2:6" x14ac:dyDescent="0.25">
      <c r="B154" s="164" t="s">
        <v>185</v>
      </c>
      <c r="C154" s="85"/>
      <c r="D154" s="86">
        <v>18.767633245858978</v>
      </c>
      <c r="E154" s="86">
        <v>102.38651504038627</v>
      </c>
      <c r="F154" s="303">
        <v>156.71538827343369</v>
      </c>
    </row>
    <row r="155" spans="2:6" x14ac:dyDescent="0.25">
      <c r="B155" s="164" t="s">
        <v>200</v>
      </c>
      <c r="C155" s="85"/>
      <c r="D155" s="86">
        <v>17.594656167992792</v>
      </c>
      <c r="E155" s="86">
        <v>118.16311405606189</v>
      </c>
      <c r="F155" s="303">
        <v>235.07308241015053</v>
      </c>
    </row>
    <row r="156" spans="2:6" x14ac:dyDescent="0.25">
      <c r="B156" s="164" t="s">
        <v>205</v>
      </c>
      <c r="C156" s="85"/>
      <c r="D156" s="86">
        <v>3.5189312335985585</v>
      </c>
      <c r="E156" s="86">
        <v>18.418217742818197</v>
      </c>
      <c r="F156" s="303">
        <v>117.53654120507527</v>
      </c>
    </row>
    <row r="157" spans="2:6" x14ac:dyDescent="0.25">
      <c r="B157" s="164" t="s">
        <v>210</v>
      </c>
      <c r="C157" s="85"/>
      <c r="D157" s="86">
        <v>0.32374363883729301</v>
      </c>
      <c r="E157" s="86">
        <v>0.75665375999999995</v>
      </c>
      <c r="F157" s="303">
        <v>108.13427435797817</v>
      </c>
    </row>
    <row r="158" spans="2:6" x14ac:dyDescent="0.25">
      <c r="B158" s="164">
        <v>0</v>
      </c>
      <c r="C158" s="85"/>
      <c r="D158" s="86">
        <v>0</v>
      </c>
      <c r="E158" s="86">
        <v>0</v>
      </c>
      <c r="F158" s="89">
        <v>0</v>
      </c>
    </row>
    <row r="159" spans="2:6" x14ac:dyDescent="0.25">
      <c r="B159" s="164">
        <v>0</v>
      </c>
      <c r="C159" s="85"/>
      <c r="D159" s="86">
        <v>0</v>
      </c>
      <c r="E159" s="86">
        <v>0</v>
      </c>
      <c r="F159" s="89">
        <v>0</v>
      </c>
    </row>
    <row r="160" spans="2:6" x14ac:dyDescent="0.25">
      <c r="B160" s="164">
        <v>0</v>
      </c>
      <c r="C160" s="85"/>
      <c r="D160" s="86">
        <v>0</v>
      </c>
      <c r="E160" s="86">
        <v>0</v>
      </c>
      <c r="F160" s="89">
        <v>0</v>
      </c>
    </row>
    <row r="161" spans="2:6" x14ac:dyDescent="0.25">
      <c r="B161" s="164">
        <v>0</v>
      </c>
      <c r="C161" s="85"/>
      <c r="D161" s="86">
        <v>0</v>
      </c>
      <c r="E161" s="86">
        <v>0</v>
      </c>
      <c r="F161" s="89">
        <v>0</v>
      </c>
    </row>
    <row r="162" spans="2:6" x14ac:dyDescent="0.25">
      <c r="B162" s="164">
        <v>0</v>
      </c>
      <c r="C162" s="85"/>
      <c r="D162" s="86">
        <v>0</v>
      </c>
      <c r="E162" s="86">
        <v>0</v>
      </c>
      <c r="F162" s="89">
        <v>0</v>
      </c>
    </row>
    <row r="163" spans="2:6" x14ac:dyDescent="0.25">
      <c r="B163" s="199">
        <v>0</v>
      </c>
      <c r="C163" s="99"/>
      <c r="D163" s="180">
        <v>0</v>
      </c>
      <c r="E163" s="180">
        <v>0</v>
      </c>
      <c r="F163" s="122">
        <v>0</v>
      </c>
    </row>
    <row r="164" spans="2:6" x14ac:dyDescent="0.25"/>
    <row r="165" spans="2:6" x14ac:dyDescent="0.25"/>
    <row r="166" spans="2:6" hidden="1" x14ac:dyDescent="0.25"/>
    <row r="167" spans="2:6" hidden="1" x14ac:dyDescent="0.25"/>
    <row r="168" spans="2:6" hidden="1" x14ac:dyDescent="0.25"/>
    <row r="169" spans="2:6" hidden="1" x14ac:dyDescent="0.25"/>
    <row r="170" spans="2:6" hidden="1" x14ac:dyDescent="0.25"/>
    <row r="171" spans="2:6" hidden="1" x14ac:dyDescent="0.25"/>
    <row r="172" spans="2:6" hidden="1" x14ac:dyDescent="0.25"/>
    <row r="173" spans="2:6" hidden="1" x14ac:dyDescent="0.25"/>
    <row r="174" spans="2:6" hidden="1" x14ac:dyDescent="0.25"/>
    <row r="175" spans="2:6" hidden="1" x14ac:dyDescent="0.25"/>
    <row r="176" spans="2:6" hidden="1" x14ac:dyDescent="0.25"/>
    <row r="177" customFormat="1" hidden="1" x14ac:dyDescent="0.25"/>
    <row r="178" customFormat="1" hidden="1" x14ac:dyDescent="0.25"/>
    <row r="179" customFormat="1" hidden="1" x14ac:dyDescent="0.25"/>
    <row r="180" customFormat="1" hidden="1" x14ac:dyDescent="0.25"/>
    <row r="181" customFormat="1" hidden="1" x14ac:dyDescent="0.25"/>
    <row r="182" customFormat="1" hidden="1" x14ac:dyDescent="0.25"/>
    <row r="183" customFormat="1" hidden="1" x14ac:dyDescent="0.25"/>
    <row r="184" customFormat="1" hidden="1" x14ac:dyDescent="0.25"/>
    <row r="185" customFormat="1" hidden="1" x14ac:dyDescent="0.25"/>
    <row r="186" customFormat="1" hidden="1" x14ac:dyDescent="0.25"/>
    <row r="187" customFormat="1" hidden="1" x14ac:dyDescent="0.25"/>
  </sheetData>
  <hyperlinks>
    <hyperlink ref="F6" location="'Proposal report'!A55" display="Revenues" xr:uid="{C715C1E8-8745-466C-B3E0-04F7C87EC61C}"/>
    <hyperlink ref="G6" location="'Proposal report'!A95" display="Unders/overs accounts" xr:uid="{35444F82-C118-40DD-A36E-BAC3FB718343}"/>
    <hyperlink ref="H6" location="'Proposal report'!A116" display="Side constraints" xr:uid="{DCF6194E-52B2-486B-AB45-75A4F6164655}"/>
    <hyperlink ref="I6" location="'Proposal report'!A146" display="Tariff trials" xr:uid="{61A08353-5E4D-434D-B4B2-21BC83CC9685}"/>
    <hyperlink ref="J6" location="'Proposal report'!A165" display="Standalone and avoidable costs" xr:uid="{78AA1813-88D5-42E8-92EF-844D0AF7121E}"/>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13CEF-FF70-4865-A607-AC3DA6F497C1}">
  <sheetPr codeName="Sheet40">
    <tabColor rgb="FFF06EA6"/>
  </sheetPr>
  <dimension ref="A1:AY1337"/>
  <sheetViews>
    <sheetView showGridLines="0" topLeftCell="A797" zoomScaleNormal="100" workbookViewId="0">
      <selection activeCell="A874" sqref="A874:AE1336"/>
    </sheetView>
  </sheetViews>
  <sheetFormatPr defaultColWidth="0" defaultRowHeight="0" customHeight="1" zeroHeight="1" outlineLevelRow="3" outlineLevelCol="1" x14ac:dyDescent="0.2"/>
  <cols>
    <col min="1" max="2" width="1.42578125" style="9" customWidth="1"/>
    <col min="3" max="3" width="40.5703125" style="9" customWidth="1"/>
    <col min="4" max="4" width="9.85546875" style="9" customWidth="1"/>
    <col min="5" max="5" width="8.85546875" style="9" customWidth="1"/>
    <col min="6" max="6" width="4.7109375" style="9" customWidth="1"/>
    <col min="7" max="7" width="10" style="9" customWidth="1"/>
    <col min="8" max="8" width="3.140625" style="9" customWidth="1"/>
    <col min="9" max="22" width="11.28515625" style="9" customWidth="1"/>
    <col min="23" max="30" width="11.28515625" style="9" hidden="1" customWidth="1" outlineLevel="1"/>
    <col min="31" max="31" width="11.28515625" style="9" customWidth="1" collapsed="1"/>
    <col min="32" max="32" width="1.5703125" style="9" hidden="1" customWidth="1"/>
    <col min="33" max="34" width="8" style="9" hidden="1" customWidth="1"/>
    <col min="35" max="44" width="9.28515625" style="9" hidden="1" customWidth="1"/>
    <col min="45" max="46" width="0" style="9" hidden="1" customWidth="1"/>
    <col min="47" max="47" width="1.5703125" style="9" hidden="1" customWidth="1"/>
    <col min="48" max="16384" width="8" style="9" hidden="1"/>
  </cols>
  <sheetData>
    <row r="1" spans="1:34" ht="15.75" x14ac:dyDescent="0.25">
      <c r="A1" s="1"/>
      <c r="B1" s="2" t="s">
        <v>155</v>
      </c>
      <c r="C1" s="2"/>
      <c r="D1" s="2"/>
      <c r="E1" s="2"/>
      <c r="F1" s="2"/>
      <c r="G1"/>
      <c r="H1" s="4"/>
      <c r="I1" s="5"/>
      <c r="J1" s="6"/>
      <c r="K1" s="7"/>
      <c r="L1" s="7"/>
      <c r="M1" s="8"/>
      <c r="P1" s="6"/>
      <c r="Q1" s="10"/>
      <c r="S1" s="11"/>
      <c r="T1" s="10"/>
      <c r="U1" s="10"/>
      <c r="V1" s="3"/>
      <c r="W1" s="3"/>
      <c r="X1" s="3"/>
      <c r="Y1" s="12"/>
      <c r="Z1" s="12"/>
      <c r="AA1" s="12"/>
      <c r="AB1" s="12"/>
      <c r="AC1" s="12"/>
      <c r="AD1" s="12"/>
      <c r="AE1" s="12"/>
    </row>
    <row r="2" spans="1:34" ht="13.5" thickBot="1" x14ac:dyDescent="0.25">
      <c r="A2" s="13"/>
      <c r="B2" s="14" t="s">
        <v>98</v>
      </c>
      <c r="C2" s="14"/>
      <c r="D2" s="14"/>
      <c r="E2" s="14"/>
      <c r="F2" s="14"/>
      <c r="G2" s="15"/>
      <c r="H2" s="15"/>
      <c r="I2" s="15"/>
      <c r="J2" s="15"/>
      <c r="K2" s="13"/>
      <c r="L2" s="13"/>
      <c r="M2" s="13"/>
      <c r="N2" s="13"/>
      <c r="O2" s="13"/>
      <c r="P2" s="13"/>
      <c r="Q2" s="13"/>
      <c r="R2" s="13"/>
      <c r="S2" s="13"/>
      <c r="T2" s="13"/>
      <c r="U2" s="13"/>
      <c r="V2" s="13"/>
      <c r="W2" s="13"/>
      <c r="X2" s="13"/>
      <c r="Y2" s="13"/>
      <c r="Z2" s="13"/>
      <c r="AA2" s="13"/>
      <c r="AB2" s="13"/>
      <c r="AC2" s="13"/>
      <c r="AD2" s="13"/>
      <c r="AE2" s="13"/>
    </row>
    <row r="3" spans="1:34" ht="11.25" x14ac:dyDescent="0.2">
      <c r="A3" s="17"/>
      <c r="B3" s="18" t="s">
        <v>99</v>
      </c>
      <c r="C3" s="17"/>
      <c r="D3" s="17"/>
      <c r="E3" s="19"/>
      <c r="F3" s="19"/>
      <c r="G3" s="19"/>
      <c r="H3" s="19"/>
      <c r="I3" s="19"/>
      <c r="J3" s="19"/>
      <c r="K3" s="20"/>
      <c r="L3" s="21"/>
      <c r="M3" s="21"/>
      <c r="N3" s="21"/>
      <c r="O3" s="21"/>
      <c r="P3" s="21"/>
      <c r="Q3" s="21"/>
      <c r="R3" s="21"/>
      <c r="S3" s="21"/>
      <c r="T3" s="21"/>
      <c r="U3" s="22"/>
      <c r="V3" s="22"/>
      <c r="W3" s="22"/>
      <c r="X3" s="22"/>
      <c r="Y3" s="22"/>
      <c r="Z3" s="22"/>
      <c r="AA3" s="22"/>
      <c r="AB3" s="22"/>
      <c r="AC3" s="22"/>
      <c r="AD3" s="22"/>
      <c r="AE3" s="22"/>
    </row>
    <row r="4" spans="1:34" ht="11.25" x14ac:dyDescent="0.2">
      <c r="A4" s="23"/>
      <c r="B4" s="23"/>
      <c r="C4" s="23"/>
      <c r="D4" s="23"/>
      <c r="E4" s="24"/>
      <c r="F4" s="24"/>
      <c r="G4" s="24"/>
      <c r="H4" s="24"/>
      <c r="I4" s="200">
        <v>1</v>
      </c>
      <c r="J4" s="201">
        <v>2</v>
      </c>
      <c r="K4" s="201">
        <v>3</v>
      </c>
      <c r="L4" s="200">
        <v>4</v>
      </c>
      <c r="M4" s="201">
        <v>5</v>
      </c>
      <c r="N4" s="201">
        <v>6</v>
      </c>
      <c r="O4" s="200">
        <v>7</v>
      </c>
      <c r="P4" s="201">
        <v>8</v>
      </c>
      <c r="Q4" s="201">
        <v>9</v>
      </c>
      <c r="R4" s="200">
        <v>10</v>
      </c>
      <c r="S4" s="201">
        <v>11</v>
      </c>
      <c r="T4" s="201">
        <v>12</v>
      </c>
      <c r="U4" s="200">
        <v>13</v>
      </c>
      <c r="V4" s="201">
        <v>14</v>
      </c>
      <c r="W4" s="201">
        <v>15</v>
      </c>
      <c r="X4" s="200">
        <v>16</v>
      </c>
      <c r="Y4" s="201">
        <v>17</v>
      </c>
      <c r="Z4" s="201">
        <v>18</v>
      </c>
      <c r="AA4" s="200">
        <v>19</v>
      </c>
      <c r="AB4" s="201">
        <v>20</v>
      </c>
      <c r="AC4" s="34"/>
      <c r="AD4" s="34"/>
      <c r="AE4" s="34"/>
      <c r="AF4" s="23"/>
      <c r="AG4" s="23"/>
      <c r="AH4" s="23"/>
    </row>
    <row r="5" spans="1:34" ht="12.75" x14ac:dyDescent="0.2">
      <c r="A5" s="26"/>
      <c r="B5" s="27" t="s">
        <v>100</v>
      </c>
      <c r="C5" s="26"/>
      <c r="D5" s="43"/>
      <c r="E5" s="43"/>
      <c r="F5" s="43"/>
      <c r="G5" s="44"/>
      <c r="H5" s="44"/>
      <c r="I5" s="44" t="s">
        <v>166</v>
      </c>
      <c r="J5" s="44" t="s">
        <v>130</v>
      </c>
      <c r="K5" s="44" t="s">
        <v>135</v>
      </c>
      <c r="L5" s="44" t="s">
        <v>137</v>
      </c>
      <c r="M5" s="44" t="s">
        <v>167</v>
      </c>
      <c r="N5" s="44" t="s">
        <v>168</v>
      </c>
      <c r="O5" s="44" t="s">
        <v>169</v>
      </c>
      <c r="P5" s="44" t="s">
        <v>170</v>
      </c>
      <c r="Q5" s="44" t="s">
        <v>171</v>
      </c>
      <c r="R5" s="44" t="s">
        <v>131</v>
      </c>
      <c r="S5" s="44" t="s">
        <v>172</v>
      </c>
      <c r="T5" s="44" t="s">
        <v>173</v>
      </c>
      <c r="U5" s="44">
        <v>0</v>
      </c>
      <c r="V5" s="44">
        <v>0</v>
      </c>
      <c r="W5" s="44">
        <v>0</v>
      </c>
      <c r="X5" s="44">
        <v>0</v>
      </c>
      <c r="Y5" s="44">
        <v>0</v>
      </c>
      <c r="Z5" s="44">
        <v>0</v>
      </c>
      <c r="AA5" s="44">
        <v>0</v>
      </c>
      <c r="AB5" s="44">
        <v>0</v>
      </c>
      <c r="AC5" s="44">
        <v>0</v>
      </c>
      <c r="AD5" s="44">
        <v>0</v>
      </c>
      <c r="AE5" s="54"/>
      <c r="AF5" s="33"/>
      <c r="AG5" s="33"/>
      <c r="AH5" s="33"/>
    </row>
    <row r="6" spans="1:34" ht="11.25" x14ac:dyDescent="0.2">
      <c r="A6" s="34"/>
      <c r="B6" s="34"/>
      <c r="C6" s="45"/>
      <c r="D6" s="45"/>
      <c r="E6" s="35"/>
      <c r="F6" s="35"/>
      <c r="G6" s="46"/>
      <c r="H6" s="46"/>
      <c r="I6" s="46" t="s">
        <v>228</v>
      </c>
      <c r="J6" s="46" t="s">
        <v>228</v>
      </c>
      <c r="K6" s="46" t="s">
        <v>228</v>
      </c>
      <c r="L6" s="46" t="s">
        <v>228</v>
      </c>
      <c r="M6" s="46" t="s">
        <v>228</v>
      </c>
      <c r="N6" s="46" t="s">
        <v>228</v>
      </c>
      <c r="O6" s="46" t="s">
        <v>228</v>
      </c>
      <c r="P6" s="46" t="s">
        <v>228</v>
      </c>
      <c r="Q6" s="46" t="s">
        <v>228</v>
      </c>
      <c r="R6" s="46" t="s">
        <v>228</v>
      </c>
      <c r="S6" s="46" t="s">
        <v>228</v>
      </c>
      <c r="T6" s="46" t="s">
        <v>228</v>
      </c>
      <c r="U6" s="46">
        <v>0</v>
      </c>
      <c r="V6" s="46">
        <v>0</v>
      </c>
      <c r="W6" s="46">
        <v>0</v>
      </c>
      <c r="X6" s="46">
        <v>0</v>
      </c>
      <c r="Y6" s="46">
        <v>0</v>
      </c>
      <c r="Z6" s="46">
        <v>0</v>
      </c>
      <c r="AA6" s="46">
        <v>0</v>
      </c>
      <c r="AB6" s="46">
        <v>0</v>
      </c>
      <c r="AC6" s="46">
        <v>0</v>
      </c>
      <c r="AD6" s="46">
        <v>0</v>
      </c>
      <c r="AE6" s="34"/>
      <c r="AF6" s="34"/>
      <c r="AG6" s="34"/>
      <c r="AH6" s="34"/>
    </row>
    <row r="7" spans="1:34" ht="11.25" x14ac:dyDescent="0.2">
      <c r="A7" s="34"/>
      <c r="B7" s="34"/>
      <c r="C7" s="47" t="s">
        <v>101</v>
      </c>
      <c r="D7" s="45"/>
      <c r="E7" s="35"/>
      <c r="F7" s="35"/>
      <c r="G7" s="46"/>
      <c r="H7" s="46"/>
      <c r="I7" s="202" t="s">
        <v>166</v>
      </c>
      <c r="J7" s="202" t="s">
        <v>130</v>
      </c>
      <c r="K7" s="202" t="s">
        <v>135</v>
      </c>
      <c r="L7" s="202" t="s">
        <v>137</v>
      </c>
      <c r="M7" s="202">
        <v>0</v>
      </c>
      <c r="N7" s="202">
        <v>0</v>
      </c>
      <c r="O7" s="202">
        <v>0</v>
      </c>
      <c r="P7" s="202">
        <v>0</v>
      </c>
      <c r="Q7" s="202" t="s">
        <v>136</v>
      </c>
      <c r="R7" s="202" t="s">
        <v>135</v>
      </c>
      <c r="S7" s="202" t="s">
        <v>135</v>
      </c>
      <c r="T7" s="202">
        <v>0</v>
      </c>
      <c r="U7" s="202">
        <v>0</v>
      </c>
      <c r="V7" s="202">
        <v>0</v>
      </c>
      <c r="W7" s="202">
        <v>0</v>
      </c>
      <c r="X7" s="202">
        <v>0</v>
      </c>
      <c r="Y7" s="202">
        <v>0</v>
      </c>
      <c r="Z7" s="202">
        <v>0</v>
      </c>
      <c r="AA7" s="202">
        <v>0</v>
      </c>
      <c r="AB7" s="202">
        <v>0</v>
      </c>
      <c r="AC7" s="202">
        <v>0</v>
      </c>
      <c r="AD7" s="202">
        <v>0</v>
      </c>
      <c r="AE7" s="203"/>
      <c r="AF7" s="34"/>
      <c r="AG7" s="34"/>
      <c r="AH7" s="34"/>
    </row>
    <row r="8" spans="1:34" ht="11.25" x14ac:dyDescent="0.2">
      <c r="A8" s="34"/>
      <c r="B8" s="34"/>
      <c r="C8" s="47" t="s">
        <v>102</v>
      </c>
      <c r="D8" s="45"/>
      <c r="E8" s="35"/>
      <c r="F8" s="35"/>
      <c r="G8" s="46"/>
      <c r="H8" s="46"/>
      <c r="I8" s="204">
        <v>3.65</v>
      </c>
      <c r="J8" s="204">
        <v>0.01</v>
      </c>
      <c r="K8" s="204">
        <v>0.01</v>
      </c>
      <c r="L8" s="204">
        <v>0.01</v>
      </c>
      <c r="M8" s="204">
        <v>1</v>
      </c>
      <c r="N8" s="204">
        <v>1</v>
      </c>
      <c r="O8" s="204">
        <v>12</v>
      </c>
      <c r="P8" s="204">
        <v>12</v>
      </c>
      <c r="Q8" s="204">
        <v>0.01</v>
      </c>
      <c r="R8" s="204">
        <v>0.01</v>
      </c>
      <c r="S8" s="204">
        <v>0.01</v>
      </c>
      <c r="T8" s="204">
        <v>12</v>
      </c>
      <c r="U8" s="204">
        <v>0</v>
      </c>
      <c r="V8" s="204">
        <v>0</v>
      </c>
      <c r="W8" s="204">
        <v>0</v>
      </c>
      <c r="X8" s="204">
        <v>0</v>
      </c>
      <c r="Y8" s="204">
        <v>0</v>
      </c>
      <c r="Z8" s="204">
        <v>0</v>
      </c>
      <c r="AA8" s="204">
        <v>0</v>
      </c>
      <c r="AB8" s="204">
        <v>0</v>
      </c>
      <c r="AC8" s="204">
        <v>0</v>
      </c>
      <c r="AD8" s="204">
        <v>0</v>
      </c>
      <c r="AF8" s="34"/>
      <c r="AG8" s="34"/>
      <c r="AH8" s="34"/>
    </row>
    <row r="9" spans="1:34" ht="11.25" x14ac:dyDescent="0.2">
      <c r="A9" s="34"/>
      <c r="B9" s="34"/>
      <c r="C9" s="47" t="s">
        <v>103</v>
      </c>
      <c r="D9" s="45"/>
      <c r="E9" s="35"/>
      <c r="F9" s="35"/>
      <c r="G9" s="46"/>
      <c r="H9" s="46"/>
      <c r="I9" s="204">
        <v>0</v>
      </c>
      <c r="J9" s="204">
        <v>0</v>
      </c>
      <c r="K9" s="204">
        <v>0</v>
      </c>
      <c r="L9" s="204" t="s">
        <v>179</v>
      </c>
      <c r="M9" s="204" t="s">
        <v>179</v>
      </c>
      <c r="N9" s="204" t="s">
        <v>179</v>
      </c>
      <c r="O9" s="204" t="s">
        <v>179</v>
      </c>
      <c r="P9" s="204" t="s">
        <v>179</v>
      </c>
      <c r="Q9" s="204" t="s">
        <v>179</v>
      </c>
      <c r="R9" s="204" t="s">
        <v>179</v>
      </c>
      <c r="S9" s="204" t="s">
        <v>179</v>
      </c>
      <c r="T9" s="204" t="s">
        <v>179</v>
      </c>
      <c r="U9" s="204">
        <v>0</v>
      </c>
      <c r="V9" s="204">
        <v>0</v>
      </c>
      <c r="W9" s="204">
        <v>0</v>
      </c>
      <c r="X9" s="204">
        <v>0</v>
      </c>
      <c r="Y9" s="204">
        <v>0</v>
      </c>
      <c r="Z9" s="204">
        <v>0</v>
      </c>
      <c r="AA9" s="204">
        <v>0</v>
      </c>
      <c r="AB9" s="204">
        <v>0</v>
      </c>
      <c r="AF9" s="34"/>
      <c r="AG9" s="34"/>
      <c r="AH9" s="34"/>
    </row>
    <row r="10" spans="1:34" ht="11.25" x14ac:dyDescent="0.2">
      <c r="A10" s="34"/>
      <c r="B10" s="34"/>
      <c r="C10" s="205"/>
      <c r="D10" s="45"/>
      <c r="E10" s="35"/>
      <c r="F10" s="35"/>
      <c r="G10" s="46"/>
      <c r="H10" s="46"/>
      <c r="I10" s="202"/>
      <c r="J10" s="202"/>
      <c r="K10" s="202"/>
      <c r="L10" s="202"/>
      <c r="M10" s="202"/>
      <c r="N10" s="202"/>
      <c r="O10" s="202"/>
      <c r="P10" s="202"/>
      <c r="Q10" s="202"/>
      <c r="R10" s="202"/>
      <c r="S10" s="202"/>
      <c r="T10" s="202"/>
      <c r="U10" s="202"/>
      <c r="V10" s="202"/>
      <c r="W10" s="202"/>
      <c r="X10" s="202"/>
      <c r="Y10" s="202"/>
      <c r="Z10" s="202"/>
      <c r="AA10" s="202"/>
      <c r="AB10" s="202"/>
      <c r="AC10" s="203"/>
      <c r="AD10" s="203"/>
      <c r="AE10" s="203"/>
      <c r="AF10" s="34"/>
      <c r="AG10" s="34"/>
      <c r="AH10" s="34"/>
    </row>
    <row r="11" spans="1:34" ht="11.25" outlineLevel="1" x14ac:dyDescent="0.2">
      <c r="A11" s="34"/>
      <c r="B11" s="34"/>
      <c r="C11" s="47" t="s">
        <v>104</v>
      </c>
      <c r="D11" s="206" t="s">
        <v>105</v>
      </c>
      <c r="E11" s="207" t="s">
        <v>106</v>
      </c>
      <c r="F11" s="35"/>
      <c r="G11" s="46"/>
      <c r="H11" s="46"/>
      <c r="I11" s="208" t="s">
        <v>132</v>
      </c>
      <c r="J11" s="208" t="s">
        <v>133</v>
      </c>
      <c r="K11" s="208" t="s">
        <v>134</v>
      </c>
      <c r="L11" s="202"/>
      <c r="M11" s="208" t="s">
        <v>107</v>
      </c>
      <c r="N11" s="208" t="s">
        <v>159</v>
      </c>
      <c r="O11" s="208" t="s">
        <v>220</v>
      </c>
      <c r="P11" s="208" t="s">
        <v>219</v>
      </c>
      <c r="R11" s="208" t="s">
        <v>108</v>
      </c>
      <c r="S11" s="208" t="s">
        <v>109</v>
      </c>
      <c r="T11" s="202"/>
      <c r="U11" s="202"/>
      <c r="V11" s="202"/>
      <c r="W11" s="202"/>
      <c r="X11" s="202"/>
      <c r="Y11" s="202"/>
      <c r="Z11" s="202"/>
      <c r="AA11" s="202"/>
      <c r="AB11" s="202"/>
      <c r="AC11" s="203"/>
      <c r="AD11" s="203"/>
      <c r="AE11" s="203"/>
      <c r="AF11" s="34"/>
      <c r="AG11" s="34"/>
      <c r="AH11" s="34"/>
    </row>
    <row r="12" spans="1:34" ht="11.25" outlineLevel="2" x14ac:dyDescent="0.2">
      <c r="A12" s="34"/>
      <c r="B12" s="203">
        <v>1</v>
      </c>
      <c r="C12" s="48" t="s">
        <v>51</v>
      </c>
      <c r="D12" s="48" t="s">
        <v>229</v>
      </c>
      <c r="E12" s="48" t="s">
        <v>229</v>
      </c>
      <c r="F12" s="209"/>
      <c r="G12" s="209"/>
      <c r="H12" s="46"/>
      <c r="I12" s="210">
        <v>0</v>
      </c>
      <c r="J12" s="210">
        <v>0</v>
      </c>
      <c r="K12" s="210">
        <v>0</v>
      </c>
      <c r="L12" s="211"/>
      <c r="M12" s="210" t="s">
        <v>160</v>
      </c>
      <c r="N12" s="212">
        <v>68.2</v>
      </c>
      <c r="O12" s="212">
        <v>66</v>
      </c>
      <c r="P12" s="212">
        <v>62.4</v>
      </c>
      <c r="R12" s="213">
        <v>230719.33150684932</v>
      </c>
      <c r="S12" s="214">
        <v>0.80306602656907311</v>
      </c>
      <c r="T12" s="215"/>
      <c r="U12" s="215"/>
      <c r="V12" s="215"/>
      <c r="W12" s="215"/>
      <c r="X12" s="215"/>
      <c r="Y12" s="215"/>
      <c r="Z12" s="215"/>
      <c r="AA12" s="215"/>
      <c r="AB12" s="215"/>
      <c r="AC12" s="55"/>
      <c r="AD12" s="55"/>
      <c r="AE12" s="55"/>
      <c r="AF12" s="34"/>
      <c r="AG12" s="34"/>
      <c r="AH12" s="34"/>
    </row>
    <row r="13" spans="1:34" s="57" customFormat="1" ht="11.25" outlineLevel="2" x14ac:dyDescent="0.2">
      <c r="A13" s="52"/>
      <c r="B13" s="216">
        <v>2</v>
      </c>
      <c r="C13" s="48" t="s">
        <v>52</v>
      </c>
      <c r="D13" s="48" t="s">
        <v>229</v>
      </c>
      <c r="E13" s="48" t="s">
        <v>230</v>
      </c>
      <c r="F13" s="217"/>
      <c r="G13" s="209"/>
      <c r="H13" s="217"/>
      <c r="I13" s="210">
        <v>0</v>
      </c>
      <c r="J13" s="210">
        <v>0</v>
      </c>
      <c r="K13" s="210">
        <v>0</v>
      </c>
      <c r="L13" s="211"/>
      <c r="M13" s="210" t="s">
        <v>160</v>
      </c>
      <c r="N13" s="212">
        <v>68.2</v>
      </c>
      <c r="O13" s="212">
        <v>66</v>
      </c>
      <c r="P13" s="212">
        <v>62.4</v>
      </c>
      <c r="R13" s="213">
        <v>56439.753424657538</v>
      </c>
      <c r="S13" s="214">
        <v>0.19645015537821292</v>
      </c>
      <c r="T13" s="215"/>
      <c r="U13" s="215"/>
      <c r="V13" s="215"/>
      <c r="W13" s="215"/>
      <c r="X13" s="215"/>
      <c r="Y13" s="215"/>
      <c r="Z13" s="215"/>
      <c r="AA13" s="215"/>
      <c r="AB13" s="215"/>
      <c r="AC13" s="55"/>
      <c r="AD13" s="55"/>
      <c r="AE13" s="55"/>
      <c r="AF13" s="52"/>
      <c r="AG13" s="52"/>
      <c r="AH13" s="52"/>
    </row>
    <row r="14" spans="1:34" ht="11.25" outlineLevel="2" x14ac:dyDescent="0.2">
      <c r="A14" s="34"/>
      <c r="B14" s="203">
        <v>3</v>
      </c>
      <c r="C14" s="48" t="s">
        <v>189</v>
      </c>
      <c r="D14" s="48" t="s">
        <v>229</v>
      </c>
      <c r="E14" s="48" t="s">
        <v>229</v>
      </c>
      <c r="F14" s="217"/>
      <c r="G14" s="209"/>
      <c r="H14" s="217"/>
      <c r="I14" s="210">
        <v>0</v>
      </c>
      <c r="J14" s="210">
        <v>0</v>
      </c>
      <c r="K14" s="210">
        <v>0</v>
      </c>
      <c r="L14" s="211"/>
      <c r="M14" s="210" t="s">
        <v>160</v>
      </c>
      <c r="N14" s="212">
        <v>68.2</v>
      </c>
      <c r="O14" s="212">
        <v>66</v>
      </c>
      <c r="P14" s="212">
        <v>62.4</v>
      </c>
      <c r="R14" s="213">
        <v>139</v>
      </c>
      <c r="S14" s="214">
        <v>4.8381805271391977E-4</v>
      </c>
      <c r="T14" s="215"/>
      <c r="U14" s="215"/>
      <c r="V14" s="215"/>
      <c r="W14" s="215"/>
      <c r="X14" s="215"/>
      <c r="Y14" s="215"/>
      <c r="Z14" s="215"/>
      <c r="AA14" s="215"/>
      <c r="AB14" s="215"/>
      <c r="AC14" s="55"/>
      <c r="AD14" s="55"/>
      <c r="AE14" s="55"/>
      <c r="AF14" s="34"/>
      <c r="AG14" s="34"/>
      <c r="AH14" s="34"/>
    </row>
    <row r="15" spans="1:34" ht="11.25" outlineLevel="2" x14ac:dyDescent="0.2">
      <c r="A15" s="34"/>
      <c r="B15" s="203">
        <v>4</v>
      </c>
      <c r="C15" s="48">
        <v>0</v>
      </c>
      <c r="D15" s="48">
        <v>0</v>
      </c>
      <c r="E15" s="48">
        <v>0</v>
      </c>
      <c r="F15" s="217"/>
      <c r="G15" s="209"/>
      <c r="H15" s="217"/>
      <c r="I15" s="210">
        <v>0</v>
      </c>
      <c r="J15" s="210">
        <v>0</v>
      </c>
      <c r="K15" s="210">
        <v>0</v>
      </c>
      <c r="L15" s="211"/>
      <c r="M15" s="210">
        <v>0</v>
      </c>
      <c r="N15" s="212">
        <v>0</v>
      </c>
      <c r="O15" s="212">
        <v>0</v>
      </c>
      <c r="P15" s="212">
        <v>0</v>
      </c>
      <c r="R15" s="213">
        <v>0</v>
      </c>
      <c r="S15" s="214">
        <v>0</v>
      </c>
      <c r="T15" s="215"/>
      <c r="U15" s="215"/>
      <c r="V15" s="215"/>
      <c r="W15" s="215"/>
      <c r="X15" s="215"/>
      <c r="Y15" s="215"/>
      <c r="Z15" s="215"/>
      <c r="AA15" s="215"/>
      <c r="AB15" s="215"/>
      <c r="AC15" s="55"/>
      <c r="AD15" s="55"/>
      <c r="AE15" s="55"/>
      <c r="AF15" s="34"/>
      <c r="AG15" s="34"/>
      <c r="AH15" s="34"/>
    </row>
    <row r="16" spans="1:34" ht="11.25" outlineLevel="2" x14ac:dyDescent="0.2">
      <c r="A16" s="34"/>
      <c r="B16" s="203">
        <v>5</v>
      </c>
      <c r="C16" s="48">
        <v>0</v>
      </c>
      <c r="D16" s="48">
        <v>0</v>
      </c>
      <c r="E16" s="48">
        <v>0</v>
      </c>
      <c r="F16" s="217"/>
      <c r="G16" s="209"/>
      <c r="H16" s="217"/>
      <c r="I16" s="210">
        <v>0</v>
      </c>
      <c r="J16" s="210">
        <v>0</v>
      </c>
      <c r="K16" s="210">
        <v>0</v>
      </c>
      <c r="L16" s="211"/>
      <c r="M16" s="210">
        <v>0</v>
      </c>
      <c r="N16" s="212">
        <v>0</v>
      </c>
      <c r="O16" s="212">
        <v>0</v>
      </c>
      <c r="P16" s="212">
        <v>0</v>
      </c>
      <c r="R16" s="213">
        <v>0</v>
      </c>
      <c r="S16" s="214">
        <v>0</v>
      </c>
      <c r="T16" s="215"/>
      <c r="U16" s="215"/>
      <c r="V16" s="215"/>
      <c r="W16" s="215"/>
      <c r="X16" s="215"/>
      <c r="Y16" s="215"/>
      <c r="Z16" s="215"/>
      <c r="AA16" s="215"/>
      <c r="AB16" s="215"/>
      <c r="AC16" s="55"/>
      <c r="AD16" s="55"/>
      <c r="AE16" s="55"/>
      <c r="AF16" s="34"/>
      <c r="AG16" s="34"/>
      <c r="AH16" s="34"/>
    </row>
    <row r="17" spans="1:34" ht="11.25" outlineLevel="2" x14ac:dyDescent="0.2">
      <c r="A17" s="34"/>
      <c r="B17" s="203">
        <v>6</v>
      </c>
      <c r="C17" s="48">
        <v>0</v>
      </c>
      <c r="D17" s="48">
        <v>0</v>
      </c>
      <c r="E17" s="48">
        <v>0</v>
      </c>
      <c r="F17" s="217"/>
      <c r="G17" s="209"/>
      <c r="H17" s="217"/>
      <c r="I17" s="210">
        <v>0</v>
      </c>
      <c r="J17" s="210">
        <v>0</v>
      </c>
      <c r="K17" s="210">
        <v>0</v>
      </c>
      <c r="L17" s="211"/>
      <c r="M17" s="210">
        <v>0</v>
      </c>
      <c r="N17" s="212">
        <v>0</v>
      </c>
      <c r="O17" s="212">
        <v>0</v>
      </c>
      <c r="P17" s="212">
        <v>0</v>
      </c>
      <c r="R17" s="213">
        <v>0</v>
      </c>
      <c r="S17" s="214">
        <v>0</v>
      </c>
      <c r="T17" s="215"/>
      <c r="U17" s="215"/>
      <c r="V17" s="215"/>
      <c r="W17" s="215"/>
      <c r="X17" s="215"/>
      <c r="Y17" s="215"/>
      <c r="Z17" s="215"/>
      <c r="AA17" s="215"/>
      <c r="AB17" s="215"/>
      <c r="AC17" s="55"/>
      <c r="AD17" s="55"/>
      <c r="AE17" s="55"/>
      <c r="AF17" s="34"/>
      <c r="AG17" s="34"/>
      <c r="AH17" s="34"/>
    </row>
    <row r="18" spans="1:34" ht="11.25" outlineLevel="2" x14ac:dyDescent="0.2">
      <c r="A18" s="34"/>
      <c r="B18" s="203">
        <v>7</v>
      </c>
      <c r="C18" s="48">
        <v>0</v>
      </c>
      <c r="D18" s="48">
        <v>0</v>
      </c>
      <c r="E18" s="48">
        <v>0</v>
      </c>
      <c r="F18" s="217"/>
      <c r="G18" s="209"/>
      <c r="H18" s="217"/>
      <c r="I18" s="210">
        <v>0</v>
      </c>
      <c r="J18" s="210">
        <v>0</v>
      </c>
      <c r="K18" s="210">
        <v>0</v>
      </c>
      <c r="L18" s="211"/>
      <c r="M18" s="210">
        <v>0</v>
      </c>
      <c r="N18" s="212">
        <v>0</v>
      </c>
      <c r="O18" s="212">
        <v>0</v>
      </c>
      <c r="P18" s="212">
        <v>0</v>
      </c>
      <c r="R18" s="213">
        <v>0</v>
      </c>
      <c r="S18" s="214">
        <v>0</v>
      </c>
      <c r="T18" s="215"/>
      <c r="U18" s="215"/>
      <c r="V18" s="215"/>
      <c r="W18" s="215"/>
      <c r="X18" s="215"/>
      <c r="Y18" s="215"/>
      <c r="Z18" s="215"/>
      <c r="AA18" s="215"/>
      <c r="AB18" s="215"/>
      <c r="AC18" s="55"/>
      <c r="AD18" s="55"/>
      <c r="AE18" s="55"/>
      <c r="AF18" s="34"/>
      <c r="AG18" s="34"/>
      <c r="AH18" s="34"/>
    </row>
    <row r="19" spans="1:34" ht="11.25" outlineLevel="2" x14ac:dyDescent="0.2">
      <c r="A19" s="34"/>
      <c r="B19" s="203">
        <v>8</v>
      </c>
      <c r="C19" s="48">
        <v>0</v>
      </c>
      <c r="D19" s="48">
        <v>0</v>
      </c>
      <c r="E19" s="48">
        <v>0</v>
      </c>
      <c r="F19" s="217"/>
      <c r="G19" s="209"/>
      <c r="H19" s="217"/>
      <c r="I19" s="210">
        <v>0</v>
      </c>
      <c r="J19" s="210">
        <v>0</v>
      </c>
      <c r="K19" s="210">
        <v>0</v>
      </c>
      <c r="L19" s="211"/>
      <c r="M19" s="210">
        <v>0</v>
      </c>
      <c r="N19" s="212">
        <v>0</v>
      </c>
      <c r="O19" s="212">
        <v>0</v>
      </c>
      <c r="P19" s="212">
        <v>0</v>
      </c>
      <c r="R19" s="213">
        <v>0</v>
      </c>
      <c r="S19" s="214">
        <v>0</v>
      </c>
      <c r="T19" s="215"/>
      <c r="U19" s="215"/>
      <c r="V19" s="215"/>
      <c r="W19" s="215"/>
      <c r="X19" s="215"/>
      <c r="Y19" s="215"/>
      <c r="Z19" s="215"/>
      <c r="AA19" s="215"/>
      <c r="AB19" s="215"/>
      <c r="AC19" s="55"/>
      <c r="AD19" s="55"/>
      <c r="AE19" s="55"/>
      <c r="AF19" s="34"/>
      <c r="AG19" s="34"/>
      <c r="AH19" s="34"/>
    </row>
    <row r="20" spans="1:34" ht="11.25" outlineLevel="2" x14ac:dyDescent="0.2">
      <c r="A20" s="34"/>
      <c r="B20" s="216">
        <v>9</v>
      </c>
      <c r="C20" s="48">
        <v>0</v>
      </c>
      <c r="D20" s="48">
        <v>0</v>
      </c>
      <c r="E20" s="48">
        <v>0</v>
      </c>
      <c r="F20" s="217"/>
      <c r="G20" s="209"/>
      <c r="H20" s="217"/>
      <c r="I20" s="210">
        <v>0</v>
      </c>
      <c r="J20" s="210">
        <v>0</v>
      </c>
      <c r="K20" s="210">
        <v>0</v>
      </c>
      <c r="L20" s="211"/>
      <c r="M20" s="210">
        <v>0</v>
      </c>
      <c r="N20" s="212">
        <v>0</v>
      </c>
      <c r="O20" s="212">
        <v>0</v>
      </c>
      <c r="P20" s="212">
        <v>0</v>
      </c>
      <c r="R20" s="213">
        <v>0</v>
      </c>
      <c r="S20" s="214">
        <v>0</v>
      </c>
      <c r="T20" s="215"/>
      <c r="U20" s="215"/>
      <c r="V20" s="215"/>
      <c r="W20" s="215"/>
      <c r="X20" s="215"/>
      <c r="Y20" s="215"/>
      <c r="Z20" s="215"/>
      <c r="AA20" s="215"/>
      <c r="AB20" s="215"/>
      <c r="AC20" s="55"/>
      <c r="AD20" s="55"/>
      <c r="AE20" s="55"/>
      <c r="AF20" s="34"/>
      <c r="AG20" s="34"/>
      <c r="AH20" s="34"/>
    </row>
    <row r="21" spans="1:34" ht="11.25" outlineLevel="2" x14ac:dyDescent="0.2">
      <c r="A21" s="34"/>
      <c r="B21" s="203">
        <v>10</v>
      </c>
      <c r="C21" s="48">
        <v>0</v>
      </c>
      <c r="D21" s="48">
        <v>0</v>
      </c>
      <c r="E21" s="48">
        <v>0</v>
      </c>
      <c r="F21" s="217"/>
      <c r="G21" s="209"/>
      <c r="H21" s="217"/>
      <c r="I21" s="210">
        <v>0</v>
      </c>
      <c r="J21" s="210">
        <v>0</v>
      </c>
      <c r="K21" s="210">
        <v>0</v>
      </c>
      <c r="L21" s="211"/>
      <c r="M21" s="210">
        <v>0</v>
      </c>
      <c r="N21" s="212">
        <v>0</v>
      </c>
      <c r="O21" s="212">
        <v>0</v>
      </c>
      <c r="P21" s="212">
        <v>0</v>
      </c>
      <c r="R21" s="213">
        <v>0</v>
      </c>
      <c r="S21" s="214">
        <v>0</v>
      </c>
      <c r="T21" s="215"/>
      <c r="U21" s="215"/>
      <c r="V21" s="215"/>
      <c r="W21" s="215"/>
      <c r="X21" s="215"/>
      <c r="Y21" s="215"/>
      <c r="Z21" s="215"/>
      <c r="AA21" s="215"/>
      <c r="AB21" s="215"/>
      <c r="AC21" s="55"/>
      <c r="AD21" s="55"/>
      <c r="AE21" s="55"/>
      <c r="AF21" s="34"/>
      <c r="AG21" s="34"/>
      <c r="AH21" s="34"/>
    </row>
    <row r="22" spans="1:34" ht="11.25" outlineLevel="2" x14ac:dyDescent="0.2">
      <c r="A22" s="34"/>
      <c r="B22" s="203">
        <v>11</v>
      </c>
      <c r="C22" s="48">
        <v>0</v>
      </c>
      <c r="D22" s="48">
        <v>0</v>
      </c>
      <c r="E22" s="48">
        <v>0</v>
      </c>
      <c r="F22" s="217"/>
      <c r="G22" s="209"/>
      <c r="H22" s="217"/>
      <c r="I22" s="210">
        <v>0</v>
      </c>
      <c r="J22" s="210">
        <v>0</v>
      </c>
      <c r="K22" s="210">
        <v>0</v>
      </c>
      <c r="L22" s="211"/>
      <c r="M22" s="210">
        <v>0</v>
      </c>
      <c r="N22" s="212">
        <v>0</v>
      </c>
      <c r="O22" s="212">
        <v>0</v>
      </c>
      <c r="P22" s="212">
        <v>0</v>
      </c>
      <c r="R22" s="213">
        <v>0</v>
      </c>
      <c r="S22" s="214">
        <v>0</v>
      </c>
      <c r="T22" s="215"/>
      <c r="U22" s="215"/>
      <c r="V22" s="215"/>
      <c r="W22" s="215"/>
      <c r="X22" s="215"/>
      <c r="Y22" s="215"/>
      <c r="Z22" s="215"/>
      <c r="AA22" s="215"/>
      <c r="AB22" s="215"/>
      <c r="AC22" s="55"/>
      <c r="AD22" s="55"/>
      <c r="AE22" s="55"/>
      <c r="AF22" s="34"/>
      <c r="AG22" s="34"/>
      <c r="AH22" s="34"/>
    </row>
    <row r="23" spans="1:34" ht="11.25" outlineLevel="2" x14ac:dyDescent="0.2">
      <c r="A23" s="34"/>
      <c r="B23" s="203">
        <v>12</v>
      </c>
      <c r="C23" s="48">
        <v>0</v>
      </c>
      <c r="D23" s="48">
        <v>0</v>
      </c>
      <c r="E23" s="48">
        <v>0</v>
      </c>
      <c r="F23" s="217"/>
      <c r="G23" s="209"/>
      <c r="H23" s="217"/>
      <c r="I23" s="210">
        <v>0</v>
      </c>
      <c r="J23" s="210">
        <v>0</v>
      </c>
      <c r="K23" s="210">
        <v>0</v>
      </c>
      <c r="L23" s="211"/>
      <c r="M23" s="210">
        <v>0</v>
      </c>
      <c r="N23" s="212">
        <v>0</v>
      </c>
      <c r="O23" s="212">
        <v>0</v>
      </c>
      <c r="P23" s="212">
        <v>0</v>
      </c>
      <c r="R23" s="213">
        <v>0</v>
      </c>
      <c r="S23" s="214">
        <v>0</v>
      </c>
      <c r="T23" s="215"/>
      <c r="U23" s="215"/>
      <c r="V23" s="215"/>
      <c r="W23" s="215"/>
      <c r="X23" s="215"/>
      <c r="Y23" s="215"/>
      <c r="Z23" s="215"/>
      <c r="AA23" s="215"/>
      <c r="AB23" s="215"/>
      <c r="AC23" s="55"/>
      <c r="AD23" s="55"/>
      <c r="AE23" s="55"/>
      <c r="AF23" s="34"/>
      <c r="AG23" s="34"/>
      <c r="AH23" s="34"/>
    </row>
    <row r="24" spans="1:34" ht="11.25" hidden="1" outlineLevel="3" x14ac:dyDescent="0.2">
      <c r="A24" s="34"/>
      <c r="B24" s="203">
        <v>13</v>
      </c>
      <c r="C24" s="48">
        <v>0</v>
      </c>
      <c r="D24" s="48">
        <v>0</v>
      </c>
      <c r="E24" s="48">
        <v>0</v>
      </c>
      <c r="F24" s="217"/>
      <c r="G24" s="209"/>
      <c r="H24" s="217"/>
      <c r="I24" s="210">
        <v>0</v>
      </c>
      <c r="J24" s="210">
        <v>0</v>
      </c>
      <c r="K24" s="210">
        <v>0</v>
      </c>
      <c r="L24" s="211"/>
      <c r="M24" s="210">
        <v>0</v>
      </c>
      <c r="N24" s="212">
        <v>0</v>
      </c>
      <c r="O24" s="212">
        <v>0</v>
      </c>
      <c r="P24" s="212">
        <v>0</v>
      </c>
      <c r="R24" s="213">
        <v>0</v>
      </c>
      <c r="S24" s="214">
        <v>0</v>
      </c>
      <c r="T24" s="215"/>
      <c r="U24" s="215"/>
      <c r="V24" s="215"/>
      <c r="W24" s="215"/>
      <c r="X24" s="215"/>
      <c r="Y24" s="215"/>
      <c r="Z24" s="215"/>
      <c r="AA24" s="215"/>
      <c r="AB24" s="215"/>
      <c r="AC24" s="55"/>
      <c r="AD24" s="55"/>
      <c r="AE24" s="55"/>
      <c r="AF24" s="34"/>
      <c r="AG24" s="34"/>
      <c r="AH24" s="34"/>
    </row>
    <row r="25" spans="1:34" ht="11.25" hidden="1" outlineLevel="3" x14ac:dyDescent="0.2">
      <c r="A25" s="34"/>
      <c r="B25" s="203">
        <v>14</v>
      </c>
      <c r="C25" s="48">
        <v>0</v>
      </c>
      <c r="D25" s="48">
        <v>0</v>
      </c>
      <c r="E25" s="48">
        <v>0</v>
      </c>
      <c r="F25" s="217"/>
      <c r="G25" s="209"/>
      <c r="H25" s="217"/>
      <c r="I25" s="210">
        <v>0</v>
      </c>
      <c r="J25" s="210">
        <v>0</v>
      </c>
      <c r="K25" s="210">
        <v>0</v>
      </c>
      <c r="L25" s="211"/>
      <c r="M25" s="210">
        <v>0</v>
      </c>
      <c r="N25" s="212">
        <v>0</v>
      </c>
      <c r="O25" s="212">
        <v>0</v>
      </c>
      <c r="P25" s="212">
        <v>0</v>
      </c>
      <c r="R25" s="213">
        <v>0</v>
      </c>
      <c r="S25" s="214">
        <v>0</v>
      </c>
      <c r="T25" s="215"/>
      <c r="U25" s="215"/>
      <c r="V25" s="215"/>
      <c r="W25" s="215"/>
      <c r="X25" s="215"/>
      <c r="Y25" s="215"/>
      <c r="Z25" s="215"/>
      <c r="AA25" s="215"/>
      <c r="AB25" s="215"/>
      <c r="AC25" s="55"/>
      <c r="AD25" s="55"/>
      <c r="AE25" s="55"/>
      <c r="AF25" s="34"/>
      <c r="AG25" s="34"/>
      <c r="AH25" s="34"/>
    </row>
    <row r="26" spans="1:34" ht="11.25" hidden="1" outlineLevel="3" x14ac:dyDescent="0.2">
      <c r="A26" s="34"/>
      <c r="B26" s="203">
        <v>15</v>
      </c>
      <c r="C26" s="48">
        <v>0</v>
      </c>
      <c r="D26" s="48">
        <v>0</v>
      </c>
      <c r="E26" s="48">
        <v>0</v>
      </c>
      <c r="F26" s="217"/>
      <c r="G26" s="209"/>
      <c r="H26" s="217"/>
      <c r="I26" s="210">
        <v>0</v>
      </c>
      <c r="J26" s="210">
        <v>0</v>
      </c>
      <c r="K26" s="210">
        <v>0</v>
      </c>
      <c r="L26" s="211"/>
      <c r="M26" s="210">
        <v>0</v>
      </c>
      <c r="N26" s="212">
        <v>0</v>
      </c>
      <c r="O26" s="212">
        <v>0</v>
      </c>
      <c r="P26" s="212">
        <v>0</v>
      </c>
      <c r="R26" s="213">
        <v>0</v>
      </c>
      <c r="S26" s="214">
        <v>0</v>
      </c>
      <c r="T26" s="215"/>
      <c r="U26" s="215"/>
      <c r="V26" s="215"/>
      <c r="W26" s="215"/>
      <c r="X26" s="215"/>
      <c r="Y26" s="215"/>
      <c r="Z26" s="215"/>
      <c r="AA26" s="215"/>
      <c r="AB26" s="215"/>
      <c r="AC26" s="55"/>
      <c r="AD26" s="55"/>
      <c r="AE26" s="55"/>
      <c r="AF26" s="34"/>
      <c r="AG26" s="34"/>
      <c r="AH26" s="34"/>
    </row>
    <row r="27" spans="1:34" ht="11.25" hidden="1" outlineLevel="3" x14ac:dyDescent="0.2">
      <c r="A27" s="34"/>
      <c r="B27" s="216">
        <v>16</v>
      </c>
      <c r="C27" s="48">
        <v>0</v>
      </c>
      <c r="D27" s="48">
        <v>0</v>
      </c>
      <c r="E27" s="48">
        <v>0</v>
      </c>
      <c r="F27" s="217"/>
      <c r="G27" s="209"/>
      <c r="H27" s="217"/>
      <c r="I27" s="210">
        <v>0</v>
      </c>
      <c r="J27" s="210">
        <v>0</v>
      </c>
      <c r="K27" s="210">
        <v>0</v>
      </c>
      <c r="L27" s="211"/>
      <c r="M27" s="210">
        <v>0</v>
      </c>
      <c r="N27" s="212">
        <v>0</v>
      </c>
      <c r="O27" s="212">
        <v>0</v>
      </c>
      <c r="P27" s="212">
        <v>0</v>
      </c>
      <c r="R27" s="213">
        <v>0</v>
      </c>
      <c r="S27" s="214">
        <v>0</v>
      </c>
      <c r="T27" s="215"/>
      <c r="U27" s="215"/>
      <c r="V27" s="215"/>
      <c r="W27" s="215"/>
      <c r="X27" s="215"/>
      <c r="Y27" s="215"/>
      <c r="Z27" s="215"/>
      <c r="AA27" s="215"/>
      <c r="AB27" s="215"/>
      <c r="AC27" s="55"/>
      <c r="AD27" s="55"/>
      <c r="AE27" s="55"/>
      <c r="AF27" s="34"/>
      <c r="AG27" s="34"/>
      <c r="AH27" s="34"/>
    </row>
    <row r="28" spans="1:34" ht="11.25" hidden="1" outlineLevel="3" x14ac:dyDescent="0.2">
      <c r="A28" s="34"/>
      <c r="B28" s="203">
        <v>17</v>
      </c>
      <c r="C28" s="48">
        <v>0</v>
      </c>
      <c r="D28" s="48">
        <v>0</v>
      </c>
      <c r="E28" s="48">
        <v>0</v>
      </c>
      <c r="F28" s="217"/>
      <c r="G28" s="209"/>
      <c r="H28" s="217"/>
      <c r="I28" s="210">
        <v>0</v>
      </c>
      <c r="J28" s="210">
        <v>0</v>
      </c>
      <c r="K28" s="210">
        <v>0</v>
      </c>
      <c r="L28" s="211"/>
      <c r="M28" s="210">
        <v>0</v>
      </c>
      <c r="N28" s="212">
        <v>0</v>
      </c>
      <c r="O28" s="212">
        <v>0</v>
      </c>
      <c r="P28" s="212">
        <v>0</v>
      </c>
      <c r="R28" s="213">
        <v>0</v>
      </c>
      <c r="S28" s="214">
        <v>0</v>
      </c>
      <c r="T28" s="215"/>
      <c r="U28" s="215"/>
      <c r="V28" s="215"/>
      <c r="W28" s="215"/>
      <c r="X28" s="215"/>
      <c r="Y28" s="215"/>
      <c r="Z28" s="215"/>
      <c r="AA28" s="215"/>
      <c r="AB28" s="215"/>
      <c r="AC28" s="55"/>
      <c r="AD28" s="55"/>
      <c r="AE28" s="55"/>
      <c r="AF28" s="34"/>
      <c r="AG28" s="34"/>
      <c r="AH28" s="34"/>
    </row>
    <row r="29" spans="1:34" ht="11.25" hidden="1" outlineLevel="3" x14ac:dyDescent="0.2">
      <c r="A29" s="34"/>
      <c r="B29" s="203">
        <v>18</v>
      </c>
      <c r="C29" s="48">
        <v>0</v>
      </c>
      <c r="D29" s="48">
        <v>0</v>
      </c>
      <c r="E29" s="48">
        <v>0</v>
      </c>
      <c r="F29" s="217"/>
      <c r="G29" s="209"/>
      <c r="H29" s="217"/>
      <c r="I29" s="210">
        <v>0</v>
      </c>
      <c r="J29" s="210">
        <v>0</v>
      </c>
      <c r="K29" s="210">
        <v>0</v>
      </c>
      <c r="L29" s="211"/>
      <c r="M29" s="210">
        <v>0</v>
      </c>
      <c r="N29" s="212">
        <v>0</v>
      </c>
      <c r="O29" s="212">
        <v>0</v>
      </c>
      <c r="P29" s="212">
        <v>0</v>
      </c>
      <c r="R29" s="213">
        <v>0</v>
      </c>
      <c r="S29" s="214">
        <v>0</v>
      </c>
      <c r="T29" s="215"/>
      <c r="U29" s="215"/>
      <c r="V29" s="215"/>
      <c r="W29" s="215"/>
      <c r="X29" s="215"/>
      <c r="Y29" s="215"/>
      <c r="Z29" s="215"/>
      <c r="AA29" s="215"/>
      <c r="AB29" s="215"/>
      <c r="AC29" s="55"/>
      <c r="AD29" s="55"/>
      <c r="AE29" s="55"/>
      <c r="AF29" s="34"/>
      <c r="AG29" s="34"/>
      <c r="AH29" s="34"/>
    </row>
    <row r="30" spans="1:34" ht="11.25" hidden="1" outlineLevel="3" x14ac:dyDescent="0.2">
      <c r="A30" s="34"/>
      <c r="B30" s="203">
        <v>19</v>
      </c>
      <c r="C30" s="48">
        <v>0</v>
      </c>
      <c r="D30" s="48">
        <v>0</v>
      </c>
      <c r="E30" s="48">
        <v>0</v>
      </c>
      <c r="F30" s="217"/>
      <c r="G30" s="209"/>
      <c r="H30" s="217"/>
      <c r="I30" s="210">
        <v>0</v>
      </c>
      <c r="J30" s="210">
        <v>0</v>
      </c>
      <c r="K30" s="210">
        <v>0</v>
      </c>
      <c r="L30" s="211"/>
      <c r="M30" s="210">
        <v>0</v>
      </c>
      <c r="N30" s="212">
        <v>0</v>
      </c>
      <c r="O30" s="212">
        <v>0</v>
      </c>
      <c r="P30" s="212">
        <v>0</v>
      </c>
      <c r="R30" s="213">
        <v>0</v>
      </c>
      <c r="S30" s="214">
        <v>0</v>
      </c>
      <c r="T30" s="215"/>
      <c r="U30" s="215"/>
      <c r="V30" s="215"/>
      <c r="W30" s="215"/>
      <c r="X30" s="215"/>
      <c r="Y30" s="215"/>
      <c r="Z30" s="215"/>
      <c r="AA30" s="215"/>
      <c r="AB30" s="215"/>
      <c r="AC30" s="55"/>
      <c r="AD30" s="55"/>
      <c r="AE30" s="55"/>
      <c r="AF30" s="34"/>
      <c r="AG30" s="34"/>
      <c r="AH30" s="34"/>
    </row>
    <row r="31" spans="1:34" ht="11.25" hidden="1" outlineLevel="3" x14ac:dyDescent="0.2">
      <c r="A31" s="34"/>
      <c r="B31" s="203">
        <v>20</v>
      </c>
      <c r="C31" s="48">
        <v>0</v>
      </c>
      <c r="D31" s="48">
        <v>0</v>
      </c>
      <c r="E31" s="48">
        <v>0</v>
      </c>
      <c r="F31" s="217"/>
      <c r="G31" s="209"/>
      <c r="H31" s="217"/>
      <c r="I31" s="210">
        <v>0</v>
      </c>
      <c r="J31" s="210">
        <v>0</v>
      </c>
      <c r="K31" s="210">
        <v>0</v>
      </c>
      <c r="L31" s="211"/>
      <c r="M31" s="210">
        <v>0</v>
      </c>
      <c r="N31" s="212">
        <v>0</v>
      </c>
      <c r="O31" s="212">
        <v>0</v>
      </c>
      <c r="P31" s="212">
        <v>0</v>
      </c>
      <c r="R31" s="213">
        <v>0</v>
      </c>
      <c r="S31" s="214">
        <v>0</v>
      </c>
      <c r="T31" s="215"/>
      <c r="U31" s="215"/>
      <c r="V31" s="215"/>
      <c r="W31" s="215"/>
      <c r="X31" s="215"/>
      <c r="Y31" s="215"/>
      <c r="Z31" s="215"/>
      <c r="AA31" s="215"/>
      <c r="AB31" s="215"/>
      <c r="AC31" s="55"/>
      <c r="AD31" s="55"/>
      <c r="AE31" s="55"/>
      <c r="AF31" s="34"/>
      <c r="AG31" s="34"/>
      <c r="AH31" s="34"/>
    </row>
    <row r="32" spans="1:34" ht="11.25" hidden="1" outlineLevel="3" x14ac:dyDescent="0.2">
      <c r="A32" s="34"/>
      <c r="B32" s="203">
        <v>21</v>
      </c>
      <c r="C32" s="48">
        <v>0</v>
      </c>
      <c r="D32" s="48">
        <v>0</v>
      </c>
      <c r="E32" s="48">
        <v>0</v>
      </c>
      <c r="F32" s="217"/>
      <c r="G32" s="209"/>
      <c r="H32" s="217"/>
      <c r="I32" s="210">
        <v>0</v>
      </c>
      <c r="J32" s="210">
        <v>0</v>
      </c>
      <c r="K32" s="210">
        <v>0</v>
      </c>
      <c r="L32" s="211"/>
      <c r="M32" s="210">
        <v>0</v>
      </c>
      <c r="N32" s="212">
        <v>0</v>
      </c>
      <c r="O32" s="212">
        <v>0</v>
      </c>
      <c r="P32" s="212">
        <v>0</v>
      </c>
      <c r="R32" s="213">
        <v>0</v>
      </c>
      <c r="S32" s="214">
        <v>0</v>
      </c>
      <c r="T32" s="215"/>
      <c r="U32" s="215"/>
      <c r="V32" s="215"/>
      <c r="W32" s="215"/>
      <c r="X32" s="215"/>
      <c r="Y32" s="215"/>
      <c r="Z32" s="215"/>
      <c r="AA32" s="215"/>
      <c r="AB32" s="215"/>
      <c r="AC32" s="55"/>
      <c r="AD32" s="55"/>
      <c r="AE32" s="55"/>
      <c r="AF32" s="34"/>
      <c r="AG32" s="34"/>
      <c r="AH32" s="34"/>
    </row>
    <row r="33" spans="1:34" ht="11.25" hidden="1" outlineLevel="3" x14ac:dyDescent="0.2">
      <c r="A33" s="34"/>
      <c r="B33" s="203">
        <v>22</v>
      </c>
      <c r="C33" s="48">
        <v>0</v>
      </c>
      <c r="D33" s="48">
        <v>0</v>
      </c>
      <c r="E33" s="48">
        <v>0</v>
      </c>
      <c r="F33" s="217"/>
      <c r="G33" s="209"/>
      <c r="H33" s="217"/>
      <c r="I33" s="210">
        <v>0</v>
      </c>
      <c r="J33" s="210">
        <v>0</v>
      </c>
      <c r="K33" s="210">
        <v>0</v>
      </c>
      <c r="L33" s="211"/>
      <c r="M33" s="210">
        <v>0</v>
      </c>
      <c r="N33" s="212">
        <v>0</v>
      </c>
      <c r="O33" s="212">
        <v>0</v>
      </c>
      <c r="P33" s="212">
        <v>0</v>
      </c>
      <c r="R33" s="213">
        <v>0</v>
      </c>
      <c r="S33" s="214">
        <v>0</v>
      </c>
      <c r="T33" s="215"/>
      <c r="U33" s="215"/>
      <c r="V33" s="215"/>
      <c r="W33" s="215"/>
      <c r="X33" s="215"/>
      <c r="Y33" s="215"/>
      <c r="Z33" s="215"/>
      <c r="AA33" s="215"/>
      <c r="AB33" s="215"/>
      <c r="AC33" s="55"/>
      <c r="AD33" s="55"/>
      <c r="AE33" s="55"/>
      <c r="AF33" s="34"/>
      <c r="AG33" s="34"/>
      <c r="AH33" s="34"/>
    </row>
    <row r="34" spans="1:34" ht="11.25" hidden="1" outlineLevel="3" x14ac:dyDescent="0.2">
      <c r="A34" s="34"/>
      <c r="B34" s="216">
        <v>23</v>
      </c>
      <c r="C34" s="48">
        <v>0</v>
      </c>
      <c r="D34" s="48">
        <v>0</v>
      </c>
      <c r="E34" s="48">
        <v>0</v>
      </c>
      <c r="F34" s="217"/>
      <c r="G34" s="209"/>
      <c r="H34" s="217"/>
      <c r="I34" s="210">
        <v>0</v>
      </c>
      <c r="J34" s="210">
        <v>0</v>
      </c>
      <c r="K34" s="210">
        <v>0</v>
      </c>
      <c r="L34" s="211"/>
      <c r="M34" s="210">
        <v>0</v>
      </c>
      <c r="N34" s="212">
        <v>0</v>
      </c>
      <c r="O34" s="212">
        <v>0</v>
      </c>
      <c r="P34" s="212">
        <v>0</v>
      </c>
      <c r="R34" s="213">
        <v>0</v>
      </c>
      <c r="S34" s="214">
        <v>0</v>
      </c>
      <c r="T34" s="215"/>
      <c r="U34" s="215"/>
      <c r="V34" s="215"/>
      <c r="W34" s="215"/>
      <c r="X34" s="215"/>
      <c r="Y34" s="215"/>
      <c r="Z34" s="215"/>
      <c r="AA34" s="215"/>
      <c r="AB34" s="215"/>
      <c r="AC34" s="55"/>
      <c r="AD34" s="55"/>
      <c r="AE34" s="55"/>
      <c r="AF34" s="34"/>
      <c r="AG34" s="34"/>
      <c r="AH34" s="34"/>
    </row>
    <row r="35" spans="1:34" ht="11.25" hidden="1" outlineLevel="3" x14ac:dyDescent="0.2">
      <c r="A35" s="34"/>
      <c r="B35" s="203">
        <v>24</v>
      </c>
      <c r="C35" s="48">
        <v>0</v>
      </c>
      <c r="D35" s="48">
        <v>0</v>
      </c>
      <c r="E35" s="48">
        <v>0</v>
      </c>
      <c r="F35" s="217"/>
      <c r="G35" s="209"/>
      <c r="H35" s="217"/>
      <c r="I35" s="210">
        <v>0</v>
      </c>
      <c r="J35" s="210">
        <v>0</v>
      </c>
      <c r="K35" s="210">
        <v>0</v>
      </c>
      <c r="L35" s="211"/>
      <c r="M35" s="210">
        <v>0</v>
      </c>
      <c r="N35" s="212">
        <v>0</v>
      </c>
      <c r="O35" s="212">
        <v>0</v>
      </c>
      <c r="P35" s="212">
        <v>0</v>
      </c>
      <c r="R35" s="213">
        <v>0</v>
      </c>
      <c r="S35" s="214">
        <v>0</v>
      </c>
      <c r="T35" s="215"/>
      <c r="U35" s="215"/>
      <c r="V35" s="215"/>
      <c r="W35" s="215"/>
      <c r="X35" s="215"/>
      <c r="Y35" s="215"/>
      <c r="Z35" s="215"/>
      <c r="AA35" s="215"/>
      <c r="AB35" s="215"/>
      <c r="AC35" s="55"/>
      <c r="AD35" s="55"/>
      <c r="AE35" s="55"/>
      <c r="AF35" s="34"/>
      <c r="AG35" s="34"/>
      <c r="AH35" s="34"/>
    </row>
    <row r="36" spans="1:34" ht="11.25" hidden="1" outlineLevel="3" x14ac:dyDescent="0.2">
      <c r="A36" s="34"/>
      <c r="B36" s="203">
        <v>25</v>
      </c>
      <c r="C36" s="48">
        <v>0</v>
      </c>
      <c r="D36" s="48">
        <v>0</v>
      </c>
      <c r="E36" s="48">
        <v>0</v>
      </c>
      <c r="F36" s="217"/>
      <c r="G36" s="209"/>
      <c r="H36" s="217"/>
      <c r="I36" s="210">
        <v>0</v>
      </c>
      <c r="J36" s="210">
        <v>0</v>
      </c>
      <c r="K36" s="210">
        <v>0</v>
      </c>
      <c r="L36" s="211"/>
      <c r="M36" s="210">
        <v>0</v>
      </c>
      <c r="N36" s="212">
        <v>0</v>
      </c>
      <c r="O36" s="212">
        <v>0</v>
      </c>
      <c r="P36" s="212">
        <v>0</v>
      </c>
      <c r="R36" s="213">
        <v>0</v>
      </c>
      <c r="S36" s="214">
        <v>0</v>
      </c>
      <c r="T36" s="215"/>
      <c r="U36" s="215"/>
      <c r="V36" s="215"/>
      <c r="W36" s="215"/>
      <c r="X36" s="215"/>
      <c r="Y36" s="215"/>
      <c r="Z36" s="215"/>
      <c r="AA36" s="215"/>
      <c r="AB36" s="215"/>
      <c r="AC36" s="55"/>
      <c r="AD36" s="55"/>
      <c r="AE36" s="55"/>
      <c r="AF36" s="34"/>
      <c r="AG36" s="34"/>
      <c r="AH36" s="34"/>
    </row>
    <row r="37" spans="1:34" ht="11.25" hidden="1" outlineLevel="3" x14ac:dyDescent="0.2">
      <c r="A37" s="34"/>
      <c r="B37" s="203">
        <v>26</v>
      </c>
      <c r="C37" s="48">
        <v>0</v>
      </c>
      <c r="D37" s="48">
        <v>0</v>
      </c>
      <c r="E37" s="48">
        <v>0</v>
      </c>
      <c r="F37" s="217"/>
      <c r="G37" s="209"/>
      <c r="H37" s="217"/>
      <c r="I37" s="210">
        <v>0</v>
      </c>
      <c r="J37" s="210">
        <v>0</v>
      </c>
      <c r="K37" s="210">
        <v>0</v>
      </c>
      <c r="L37" s="211"/>
      <c r="M37" s="210">
        <v>0</v>
      </c>
      <c r="N37" s="212">
        <v>0</v>
      </c>
      <c r="O37" s="212">
        <v>0</v>
      </c>
      <c r="P37" s="212">
        <v>0</v>
      </c>
      <c r="R37" s="213">
        <v>0</v>
      </c>
      <c r="S37" s="214">
        <v>0</v>
      </c>
      <c r="T37" s="215"/>
      <c r="U37" s="215"/>
      <c r="V37" s="215"/>
      <c r="W37" s="215"/>
      <c r="X37" s="215"/>
      <c r="Y37" s="215"/>
      <c r="Z37" s="215"/>
      <c r="AA37" s="215"/>
      <c r="AB37" s="215"/>
      <c r="AC37" s="55"/>
      <c r="AD37" s="55"/>
      <c r="AE37" s="55"/>
      <c r="AF37" s="34"/>
      <c r="AG37" s="34"/>
      <c r="AH37" s="34"/>
    </row>
    <row r="38" spans="1:34" ht="11.25" hidden="1" outlineLevel="3" x14ac:dyDescent="0.2">
      <c r="A38" s="34"/>
      <c r="B38" s="203">
        <v>27</v>
      </c>
      <c r="C38" s="48">
        <v>0</v>
      </c>
      <c r="D38" s="48">
        <v>0</v>
      </c>
      <c r="E38" s="48">
        <v>0</v>
      </c>
      <c r="F38" s="217"/>
      <c r="G38" s="209"/>
      <c r="H38" s="217"/>
      <c r="I38" s="210">
        <v>0</v>
      </c>
      <c r="J38" s="210">
        <v>0</v>
      </c>
      <c r="K38" s="210">
        <v>0</v>
      </c>
      <c r="L38" s="211"/>
      <c r="M38" s="210">
        <v>0</v>
      </c>
      <c r="N38" s="212">
        <v>0</v>
      </c>
      <c r="O38" s="212">
        <v>0</v>
      </c>
      <c r="P38" s="212">
        <v>0</v>
      </c>
      <c r="R38" s="213">
        <v>0</v>
      </c>
      <c r="S38" s="214">
        <v>0</v>
      </c>
      <c r="T38" s="215"/>
      <c r="U38" s="215"/>
      <c r="V38" s="215"/>
      <c r="W38" s="215"/>
      <c r="X38" s="215"/>
      <c r="Y38" s="215"/>
      <c r="Z38" s="215"/>
      <c r="AA38" s="215"/>
      <c r="AB38" s="215"/>
      <c r="AC38" s="55"/>
      <c r="AD38" s="55"/>
      <c r="AE38" s="55"/>
      <c r="AF38" s="34"/>
      <c r="AG38" s="34"/>
      <c r="AH38" s="34"/>
    </row>
    <row r="39" spans="1:34" ht="11.25" hidden="1" outlineLevel="3" x14ac:dyDescent="0.2">
      <c r="A39" s="34"/>
      <c r="B39" s="203">
        <v>28</v>
      </c>
      <c r="C39" s="48">
        <v>0</v>
      </c>
      <c r="D39" s="48">
        <v>0</v>
      </c>
      <c r="E39" s="48">
        <v>0</v>
      </c>
      <c r="F39" s="217"/>
      <c r="G39" s="209"/>
      <c r="H39" s="217"/>
      <c r="I39" s="210">
        <v>0</v>
      </c>
      <c r="J39" s="210">
        <v>0</v>
      </c>
      <c r="K39" s="210">
        <v>0</v>
      </c>
      <c r="L39" s="211"/>
      <c r="M39" s="210">
        <v>0</v>
      </c>
      <c r="N39" s="212">
        <v>0</v>
      </c>
      <c r="O39" s="212">
        <v>0</v>
      </c>
      <c r="P39" s="212">
        <v>0</v>
      </c>
      <c r="R39" s="213">
        <v>0</v>
      </c>
      <c r="S39" s="214">
        <v>0</v>
      </c>
      <c r="T39" s="215"/>
      <c r="U39" s="215"/>
      <c r="V39" s="215"/>
      <c r="W39" s="215"/>
      <c r="X39" s="215"/>
      <c r="Y39" s="215"/>
      <c r="Z39" s="215"/>
      <c r="AA39" s="215"/>
      <c r="AB39" s="215"/>
      <c r="AC39" s="55"/>
      <c r="AD39" s="55"/>
      <c r="AE39" s="55"/>
      <c r="AF39" s="34"/>
      <c r="AG39" s="34"/>
      <c r="AH39" s="34"/>
    </row>
    <row r="40" spans="1:34" ht="11.25" hidden="1" outlineLevel="3" x14ac:dyDescent="0.2">
      <c r="A40" s="34"/>
      <c r="B40" s="203">
        <v>29</v>
      </c>
      <c r="C40" s="48">
        <v>0</v>
      </c>
      <c r="D40" s="48">
        <v>0</v>
      </c>
      <c r="E40" s="48">
        <v>0</v>
      </c>
      <c r="F40" s="217"/>
      <c r="G40" s="209"/>
      <c r="H40" s="217"/>
      <c r="I40" s="210">
        <v>0</v>
      </c>
      <c r="J40" s="210">
        <v>0</v>
      </c>
      <c r="K40" s="210">
        <v>0</v>
      </c>
      <c r="L40" s="211"/>
      <c r="M40" s="210">
        <v>0</v>
      </c>
      <c r="N40" s="212">
        <v>0</v>
      </c>
      <c r="O40" s="212">
        <v>0</v>
      </c>
      <c r="P40" s="212">
        <v>0</v>
      </c>
      <c r="R40" s="213">
        <v>0</v>
      </c>
      <c r="S40" s="214">
        <v>0</v>
      </c>
      <c r="T40" s="215"/>
      <c r="U40" s="215"/>
      <c r="V40" s="215"/>
      <c r="W40" s="215"/>
      <c r="X40" s="215"/>
      <c r="Y40" s="215"/>
      <c r="Z40" s="215"/>
      <c r="AA40" s="215"/>
      <c r="AB40" s="215"/>
      <c r="AC40" s="55"/>
      <c r="AD40" s="55"/>
      <c r="AE40" s="55"/>
      <c r="AF40" s="34"/>
      <c r="AG40" s="34"/>
      <c r="AH40" s="34"/>
    </row>
    <row r="41" spans="1:34" ht="11.25" hidden="1" outlineLevel="3" x14ac:dyDescent="0.2">
      <c r="A41" s="34"/>
      <c r="B41" s="216">
        <v>30</v>
      </c>
      <c r="C41" s="48">
        <v>0</v>
      </c>
      <c r="D41" s="48">
        <v>0</v>
      </c>
      <c r="E41" s="48">
        <v>0</v>
      </c>
      <c r="F41" s="217"/>
      <c r="G41" s="209"/>
      <c r="H41" s="217"/>
      <c r="I41" s="210">
        <v>0</v>
      </c>
      <c r="J41" s="210">
        <v>0</v>
      </c>
      <c r="K41" s="210">
        <v>0</v>
      </c>
      <c r="L41" s="211"/>
      <c r="M41" s="210">
        <v>0</v>
      </c>
      <c r="N41" s="212">
        <v>0</v>
      </c>
      <c r="O41" s="212">
        <v>0</v>
      </c>
      <c r="P41" s="212">
        <v>0</v>
      </c>
      <c r="R41" s="213">
        <v>0</v>
      </c>
      <c r="S41" s="214">
        <v>0</v>
      </c>
      <c r="T41" s="215"/>
      <c r="U41" s="215"/>
      <c r="V41" s="215"/>
      <c r="W41" s="215"/>
      <c r="X41" s="215"/>
      <c r="Y41" s="215"/>
      <c r="Z41" s="215"/>
      <c r="AA41" s="215"/>
      <c r="AB41" s="215"/>
      <c r="AC41" s="55"/>
      <c r="AD41" s="55"/>
      <c r="AE41" s="55"/>
      <c r="AF41" s="34"/>
      <c r="AG41" s="34"/>
      <c r="AH41" s="34"/>
    </row>
    <row r="42" spans="1:34" ht="11.25" outlineLevel="2" collapsed="1" x14ac:dyDescent="0.2">
      <c r="A42" s="34"/>
      <c r="B42" s="203"/>
      <c r="C42" s="218"/>
      <c r="D42" s="219"/>
      <c r="E42" s="220"/>
      <c r="F42" s="217"/>
      <c r="G42" s="217"/>
      <c r="H42" s="217"/>
      <c r="I42" s="221"/>
      <c r="J42" s="221"/>
      <c r="K42" s="222"/>
      <c r="L42" s="211"/>
      <c r="M42" s="223"/>
      <c r="N42" s="224"/>
      <c r="O42" s="224"/>
      <c r="P42" s="224"/>
      <c r="R42" s="223"/>
      <c r="S42" s="223"/>
      <c r="T42" s="41"/>
      <c r="U42" s="41"/>
      <c r="V42" s="55"/>
      <c r="W42" s="55"/>
      <c r="X42" s="55"/>
      <c r="Y42" s="55"/>
      <c r="Z42" s="55"/>
      <c r="AA42" s="55"/>
      <c r="AB42" s="55"/>
      <c r="AC42" s="55"/>
      <c r="AD42" s="55"/>
      <c r="AE42" s="55"/>
      <c r="AF42" s="34"/>
      <c r="AG42" s="34"/>
      <c r="AH42" s="34"/>
    </row>
    <row r="43" spans="1:34" ht="11.25" outlineLevel="2" x14ac:dyDescent="0.2">
      <c r="A43" s="34"/>
      <c r="B43" s="203">
        <v>1</v>
      </c>
      <c r="C43" s="48" t="s">
        <v>183</v>
      </c>
      <c r="D43" s="48" t="s">
        <v>229</v>
      </c>
      <c r="E43" s="48" t="s">
        <v>230</v>
      </c>
      <c r="F43" s="209"/>
      <c r="G43" s="209"/>
      <c r="H43" s="46"/>
      <c r="I43" s="210">
        <v>0</v>
      </c>
      <c r="J43" s="210">
        <v>0</v>
      </c>
      <c r="K43" s="210">
        <v>0</v>
      </c>
      <c r="L43" s="211"/>
      <c r="M43" s="210" t="s">
        <v>160</v>
      </c>
      <c r="N43" s="212">
        <v>68.2</v>
      </c>
      <c r="O43" s="212">
        <v>66</v>
      </c>
      <c r="P43" s="212">
        <v>62.4</v>
      </c>
      <c r="R43" s="213">
        <v>35965.989041095891</v>
      </c>
      <c r="S43" s="214">
        <v>1</v>
      </c>
      <c r="T43" s="41"/>
      <c r="U43" s="41"/>
      <c r="V43" s="55"/>
      <c r="W43" s="55"/>
      <c r="X43" s="55"/>
      <c r="Y43" s="55"/>
      <c r="Z43" s="55"/>
      <c r="AA43" s="55"/>
      <c r="AB43" s="55"/>
      <c r="AC43" s="55"/>
      <c r="AD43" s="55"/>
      <c r="AE43" s="55"/>
      <c r="AF43" s="34"/>
      <c r="AG43" s="34"/>
      <c r="AH43" s="34"/>
    </row>
    <row r="44" spans="1:34" ht="11.25" outlineLevel="2" x14ac:dyDescent="0.2">
      <c r="A44" s="34"/>
      <c r="B44" s="203">
        <v>2</v>
      </c>
      <c r="C44" s="48">
        <v>0</v>
      </c>
      <c r="D44" s="48">
        <v>0</v>
      </c>
      <c r="E44" s="48">
        <v>0</v>
      </c>
      <c r="F44" s="217"/>
      <c r="G44" s="209"/>
      <c r="H44" s="217"/>
      <c r="I44" s="210">
        <v>0</v>
      </c>
      <c r="J44" s="210">
        <v>0</v>
      </c>
      <c r="K44" s="210">
        <v>0</v>
      </c>
      <c r="L44" s="211"/>
      <c r="M44" s="210">
        <v>0</v>
      </c>
      <c r="N44" s="212">
        <v>0</v>
      </c>
      <c r="O44" s="212">
        <v>0</v>
      </c>
      <c r="P44" s="212">
        <v>0</v>
      </c>
      <c r="R44" s="213">
        <v>0</v>
      </c>
      <c r="S44" s="214">
        <v>0</v>
      </c>
      <c r="T44" s="41"/>
      <c r="U44" s="41"/>
      <c r="V44" s="55"/>
      <c r="W44" s="55"/>
      <c r="X44" s="55"/>
      <c r="Y44" s="55"/>
      <c r="Z44" s="55"/>
      <c r="AA44" s="55"/>
      <c r="AB44" s="55"/>
      <c r="AC44" s="55"/>
      <c r="AD44" s="55"/>
      <c r="AE44" s="55"/>
      <c r="AF44" s="34"/>
      <c r="AG44" s="34"/>
      <c r="AH44" s="34"/>
    </row>
    <row r="45" spans="1:34" ht="11.25" outlineLevel="2" x14ac:dyDescent="0.2">
      <c r="A45" s="34"/>
      <c r="B45" s="203">
        <v>3</v>
      </c>
      <c r="C45" s="48">
        <v>0</v>
      </c>
      <c r="D45" s="48">
        <v>0</v>
      </c>
      <c r="E45" s="48">
        <v>0</v>
      </c>
      <c r="F45" s="217"/>
      <c r="G45" s="209"/>
      <c r="H45" s="217"/>
      <c r="I45" s="210">
        <v>0</v>
      </c>
      <c r="J45" s="210">
        <v>0</v>
      </c>
      <c r="K45" s="210">
        <v>0</v>
      </c>
      <c r="L45" s="211"/>
      <c r="M45" s="210">
        <v>0</v>
      </c>
      <c r="N45" s="212">
        <v>0</v>
      </c>
      <c r="O45" s="212">
        <v>0</v>
      </c>
      <c r="P45" s="212">
        <v>0</v>
      </c>
      <c r="R45" s="213">
        <v>0</v>
      </c>
      <c r="S45" s="214">
        <v>0</v>
      </c>
      <c r="T45" s="41"/>
      <c r="U45" s="41"/>
      <c r="V45" s="55"/>
      <c r="W45" s="55"/>
      <c r="X45" s="55"/>
      <c r="Y45" s="55"/>
      <c r="Z45" s="55"/>
      <c r="AA45" s="55"/>
      <c r="AB45" s="55"/>
      <c r="AC45" s="55"/>
      <c r="AD45" s="55"/>
      <c r="AE45" s="55"/>
      <c r="AF45" s="34"/>
      <c r="AG45" s="34"/>
      <c r="AH45" s="34"/>
    </row>
    <row r="46" spans="1:34" ht="11.25" outlineLevel="2" x14ac:dyDescent="0.2">
      <c r="A46" s="34"/>
      <c r="B46" s="203"/>
      <c r="C46" s="218"/>
      <c r="D46" s="219"/>
      <c r="E46" s="220"/>
      <c r="F46" s="217"/>
      <c r="G46" s="217"/>
      <c r="H46" s="217"/>
      <c r="I46" s="221"/>
      <c r="J46" s="221"/>
      <c r="K46" s="222"/>
      <c r="L46" s="211"/>
      <c r="M46" s="223"/>
      <c r="N46" s="224"/>
      <c r="O46" s="224"/>
      <c r="P46" s="224"/>
      <c r="R46" s="223"/>
      <c r="S46" s="223"/>
      <c r="T46" s="41"/>
      <c r="U46" s="41"/>
      <c r="V46" s="55"/>
      <c r="W46" s="55"/>
      <c r="X46" s="55"/>
      <c r="Y46" s="55"/>
      <c r="Z46" s="55"/>
      <c r="AA46" s="55"/>
      <c r="AB46" s="55"/>
      <c r="AC46" s="55"/>
      <c r="AD46" s="55"/>
      <c r="AE46" s="55"/>
      <c r="AF46" s="34"/>
      <c r="AG46" s="34"/>
      <c r="AH46" s="34"/>
    </row>
    <row r="47" spans="1:34" ht="11.25" outlineLevel="2" x14ac:dyDescent="0.2">
      <c r="A47" s="34"/>
      <c r="B47" s="203">
        <v>1</v>
      </c>
      <c r="C47" s="48" t="s">
        <v>53</v>
      </c>
      <c r="D47" s="48" t="s">
        <v>229</v>
      </c>
      <c r="E47" s="48" t="s">
        <v>229</v>
      </c>
      <c r="F47" s="209"/>
      <c r="G47" s="209"/>
      <c r="H47" s="46"/>
      <c r="I47" s="210">
        <v>0</v>
      </c>
      <c r="J47" s="210">
        <v>0</v>
      </c>
      <c r="K47" s="210">
        <v>0</v>
      </c>
      <c r="L47" s="211"/>
      <c r="M47" s="210" t="s">
        <v>161</v>
      </c>
      <c r="N47" s="212">
        <v>84</v>
      </c>
      <c r="O47" s="212">
        <v>80.5</v>
      </c>
      <c r="P47" s="212">
        <v>77.400000000000006</v>
      </c>
      <c r="R47" s="213">
        <v>24037.128767123289</v>
      </c>
      <c r="S47" s="214">
        <v>0.4462380097928153</v>
      </c>
      <c r="T47" s="41"/>
      <c r="U47" s="41"/>
      <c r="V47" s="41"/>
      <c r="W47" s="41"/>
      <c r="X47" s="41"/>
      <c r="Y47" s="41"/>
      <c r="Z47" s="41"/>
      <c r="AA47" s="41"/>
      <c r="AB47" s="41"/>
      <c r="AC47" s="55"/>
      <c r="AD47" s="55"/>
      <c r="AE47" s="55"/>
      <c r="AF47" s="34"/>
      <c r="AG47" s="34"/>
      <c r="AH47" s="34"/>
    </row>
    <row r="48" spans="1:34" s="57" customFormat="1" ht="11.25" outlineLevel="2" x14ac:dyDescent="0.2">
      <c r="A48" s="52"/>
      <c r="B48" s="216">
        <v>2</v>
      </c>
      <c r="C48" s="48" t="s">
        <v>54</v>
      </c>
      <c r="D48" s="48" t="s">
        <v>229</v>
      </c>
      <c r="E48" s="48" t="s">
        <v>230</v>
      </c>
      <c r="F48" s="217"/>
      <c r="G48" s="209"/>
      <c r="H48" s="217"/>
      <c r="I48" s="210">
        <v>0</v>
      </c>
      <c r="J48" s="210">
        <v>0</v>
      </c>
      <c r="K48" s="210">
        <v>0</v>
      </c>
      <c r="L48" s="211"/>
      <c r="M48" s="210" t="s">
        <v>161</v>
      </c>
      <c r="N48" s="212">
        <v>84</v>
      </c>
      <c r="O48" s="212">
        <v>80.5</v>
      </c>
      <c r="P48" s="212">
        <v>77.400000000000006</v>
      </c>
      <c r="R48" s="213">
        <v>17737.8</v>
      </c>
      <c r="S48" s="214">
        <v>0.32929392885431058</v>
      </c>
      <c r="T48" s="41"/>
      <c r="U48" s="41"/>
      <c r="V48" s="41"/>
      <c r="W48" s="41"/>
      <c r="X48" s="41"/>
      <c r="Y48" s="41"/>
      <c r="Z48" s="41"/>
      <c r="AA48" s="41"/>
      <c r="AB48" s="41"/>
      <c r="AC48" s="55"/>
      <c r="AD48" s="55"/>
      <c r="AE48" s="55"/>
      <c r="AF48" s="52"/>
      <c r="AG48" s="52"/>
      <c r="AH48" s="52"/>
    </row>
    <row r="49" spans="1:34" ht="11.25" outlineLevel="2" x14ac:dyDescent="0.2">
      <c r="A49" s="34"/>
      <c r="B49" s="203">
        <v>3</v>
      </c>
      <c r="C49" s="48" t="s">
        <v>191</v>
      </c>
      <c r="D49" s="48" t="s">
        <v>229</v>
      </c>
      <c r="E49" s="48" t="s">
        <v>229</v>
      </c>
      <c r="F49" s="217"/>
      <c r="G49" s="209"/>
      <c r="H49" s="217"/>
      <c r="I49" s="210">
        <v>0</v>
      </c>
      <c r="J49" s="210">
        <v>0</v>
      </c>
      <c r="K49" s="210">
        <v>0</v>
      </c>
      <c r="L49" s="211"/>
      <c r="M49" s="210" t="s">
        <v>161</v>
      </c>
      <c r="N49" s="212">
        <v>84</v>
      </c>
      <c r="O49" s="212">
        <v>80.5</v>
      </c>
      <c r="P49" s="212">
        <v>77.400000000000006</v>
      </c>
      <c r="R49" s="213">
        <v>694</v>
      </c>
      <c r="S49" s="214">
        <v>1.288378415727382E-2</v>
      </c>
      <c r="T49" s="41"/>
      <c r="U49" s="41"/>
      <c r="V49" s="41"/>
      <c r="W49" s="41"/>
      <c r="X49" s="41"/>
      <c r="Y49" s="41"/>
      <c r="Z49" s="41"/>
      <c r="AA49" s="41"/>
      <c r="AB49" s="41"/>
      <c r="AC49" s="55"/>
      <c r="AD49" s="55"/>
      <c r="AE49" s="55"/>
      <c r="AF49" s="34"/>
      <c r="AG49" s="34"/>
      <c r="AH49" s="34"/>
    </row>
    <row r="50" spans="1:34" ht="11.25" outlineLevel="2" x14ac:dyDescent="0.2">
      <c r="A50" s="34"/>
      <c r="B50" s="203">
        <v>4</v>
      </c>
      <c r="C50" s="48" t="s">
        <v>193</v>
      </c>
      <c r="D50" s="48" t="s">
        <v>229</v>
      </c>
      <c r="E50" s="48" t="s">
        <v>229</v>
      </c>
      <c r="F50" s="217"/>
      <c r="G50" s="209"/>
      <c r="H50" s="217"/>
      <c r="I50" s="210">
        <v>0</v>
      </c>
      <c r="J50" s="210">
        <v>0</v>
      </c>
      <c r="K50" s="210">
        <v>0</v>
      </c>
      <c r="L50" s="211"/>
      <c r="M50" s="210" t="s">
        <v>161</v>
      </c>
      <c r="N50" s="212">
        <v>84</v>
      </c>
      <c r="O50" s="212">
        <v>80.5</v>
      </c>
      <c r="P50" s="212">
        <v>77.400000000000006</v>
      </c>
      <c r="R50" s="213">
        <v>5694.139726027397</v>
      </c>
      <c r="S50" s="214">
        <v>0.10570903053529578</v>
      </c>
      <c r="T50" s="41"/>
      <c r="U50" s="41"/>
      <c r="V50" s="41"/>
      <c r="W50" s="41"/>
      <c r="X50" s="41"/>
      <c r="Y50" s="41"/>
      <c r="Z50" s="41"/>
      <c r="AA50" s="41"/>
      <c r="AB50" s="41"/>
      <c r="AC50" s="55"/>
      <c r="AD50" s="55"/>
      <c r="AE50" s="55"/>
      <c r="AF50" s="34"/>
      <c r="AG50" s="34"/>
      <c r="AH50" s="34"/>
    </row>
    <row r="51" spans="1:34" ht="11.25" outlineLevel="2" x14ac:dyDescent="0.2">
      <c r="A51" s="34"/>
      <c r="B51" s="203">
        <v>5</v>
      </c>
      <c r="C51" s="48" t="s">
        <v>195</v>
      </c>
      <c r="D51" s="48" t="s">
        <v>229</v>
      </c>
      <c r="E51" s="48" t="s">
        <v>230</v>
      </c>
      <c r="F51" s="217"/>
      <c r="G51" s="209"/>
      <c r="H51" s="217"/>
      <c r="I51" s="210">
        <v>0</v>
      </c>
      <c r="J51" s="210">
        <v>0</v>
      </c>
      <c r="K51" s="210">
        <v>0</v>
      </c>
      <c r="L51" s="211"/>
      <c r="M51" s="210" t="s">
        <v>161</v>
      </c>
      <c r="N51" s="212">
        <v>84</v>
      </c>
      <c r="O51" s="212">
        <v>80.5</v>
      </c>
      <c r="P51" s="212">
        <v>77.400000000000006</v>
      </c>
      <c r="R51" s="213">
        <v>554.86027397260273</v>
      </c>
      <c r="S51" s="214">
        <v>1.0300720471626557E-2</v>
      </c>
      <c r="T51" s="41"/>
      <c r="U51" s="41"/>
      <c r="V51" s="41"/>
      <c r="W51" s="41"/>
      <c r="X51" s="41"/>
      <c r="Y51" s="41"/>
      <c r="Z51" s="41"/>
      <c r="AA51" s="41"/>
      <c r="AB51" s="41"/>
      <c r="AC51" s="55"/>
      <c r="AD51" s="55"/>
      <c r="AE51" s="55"/>
      <c r="AF51" s="34"/>
      <c r="AG51" s="34"/>
      <c r="AH51" s="34"/>
    </row>
    <row r="52" spans="1:34" ht="11.25" outlineLevel="2" x14ac:dyDescent="0.2">
      <c r="A52" s="34"/>
      <c r="B52" s="203">
        <v>6</v>
      </c>
      <c r="C52" s="48" t="s">
        <v>197</v>
      </c>
      <c r="D52" s="48" t="s">
        <v>229</v>
      </c>
      <c r="E52" s="48" t="s">
        <v>230</v>
      </c>
      <c r="F52" s="217"/>
      <c r="G52" s="209"/>
      <c r="H52" s="217"/>
      <c r="I52" s="210">
        <v>0</v>
      </c>
      <c r="J52" s="210">
        <v>0</v>
      </c>
      <c r="K52" s="210">
        <v>0</v>
      </c>
      <c r="L52" s="211"/>
      <c r="M52" s="210" t="s">
        <v>161</v>
      </c>
      <c r="N52" s="212">
        <v>84</v>
      </c>
      <c r="O52" s="212">
        <v>80.5</v>
      </c>
      <c r="P52" s="212">
        <v>77.400000000000006</v>
      </c>
      <c r="R52" s="213">
        <v>5148.232876712329</v>
      </c>
      <c r="S52" s="214">
        <v>9.5574526188677997E-2</v>
      </c>
      <c r="T52" s="41"/>
      <c r="U52" s="41"/>
      <c r="V52" s="41"/>
      <c r="W52" s="41"/>
      <c r="X52" s="41"/>
      <c r="Y52" s="41"/>
      <c r="Z52" s="41"/>
      <c r="AA52" s="41"/>
      <c r="AB52" s="41"/>
      <c r="AC52" s="55"/>
      <c r="AD52" s="55"/>
      <c r="AE52" s="55"/>
      <c r="AF52" s="34"/>
      <c r="AG52" s="34"/>
      <c r="AH52" s="34"/>
    </row>
    <row r="53" spans="1:34" ht="11.25" outlineLevel="2" x14ac:dyDescent="0.2">
      <c r="A53" s="34"/>
      <c r="B53" s="203">
        <v>7</v>
      </c>
      <c r="C53" s="48">
        <v>0</v>
      </c>
      <c r="D53" s="48">
        <v>0</v>
      </c>
      <c r="E53" s="48">
        <v>0</v>
      </c>
      <c r="F53" s="217"/>
      <c r="G53" s="209"/>
      <c r="H53" s="217"/>
      <c r="I53" s="210">
        <v>0</v>
      </c>
      <c r="J53" s="210">
        <v>0</v>
      </c>
      <c r="K53" s="210">
        <v>0</v>
      </c>
      <c r="L53" s="211"/>
      <c r="M53" s="210">
        <v>0</v>
      </c>
      <c r="N53" s="212">
        <v>0</v>
      </c>
      <c r="O53" s="212">
        <v>0</v>
      </c>
      <c r="P53" s="212">
        <v>0</v>
      </c>
      <c r="R53" s="213">
        <v>0</v>
      </c>
      <c r="S53" s="214">
        <v>0</v>
      </c>
      <c r="T53" s="41"/>
      <c r="U53" s="41"/>
      <c r="V53" s="41"/>
      <c r="W53" s="41"/>
      <c r="X53" s="41"/>
      <c r="Y53" s="41"/>
      <c r="Z53" s="41"/>
      <c r="AA53" s="41"/>
      <c r="AB53" s="41"/>
      <c r="AC53" s="55"/>
      <c r="AD53" s="55"/>
      <c r="AE53" s="55"/>
      <c r="AF53" s="34"/>
      <c r="AG53" s="34"/>
      <c r="AH53" s="34"/>
    </row>
    <row r="54" spans="1:34" ht="11.25" outlineLevel="2" x14ac:dyDescent="0.2">
      <c r="A54" s="34"/>
      <c r="B54" s="203">
        <v>8</v>
      </c>
      <c r="C54" s="48">
        <v>0</v>
      </c>
      <c r="D54" s="48">
        <v>0</v>
      </c>
      <c r="E54" s="48">
        <v>0</v>
      </c>
      <c r="F54" s="217"/>
      <c r="G54" s="209"/>
      <c r="H54" s="217"/>
      <c r="I54" s="210">
        <v>0</v>
      </c>
      <c r="J54" s="210">
        <v>0</v>
      </c>
      <c r="K54" s="210">
        <v>0</v>
      </c>
      <c r="L54" s="211"/>
      <c r="M54" s="210">
        <v>0</v>
      </c>
      <c r="N54" s="212">
        <v>0</v>
      </c>
      <c r="O54" s="212">
        <v>0</v>
      </c>
      <c r="P54" s="212">
        <v>0</v>
      </c>
      <c r="R54" s="213">
        <v>0</v>
      </c>
      <c r="S54" s="214">
        <v>0</v>
      </c>
      <c r="T54" s="41"/>
      <c r="U54" s="41"/>
      <c r="V54" s="41"/>
      <c r="W54" s="41"/>
      <c r="X54" s="41"/>
      <c r="Y54" s="41"/>
      <c r="Z54" s="41"/>
      <c r="AA54" s="41"/>
      <c r="AB54" s="41"/>
      <c r="AC54" s="55"/>
      <c r="AD54" s="55"/>
      <c r="AE54" s="55"/>
      <c r="AF54" s="34"/>
      <c r="AG54" s="34"/>
      <c r="AH54" s="34"/>
    </row>
    <row r="55" spans="1:34" ht="11.25" outlineLevel="2" x14ac:dyDescent="0.2">
      <c r="A55" s="34"/>
      <c r="B55" s="216">
        <v>9</v>
      </c>
      <c r="C55" s="48">
        <v>0</v>
      </c>
      <c r="D55" s="48">
        <v>0</v>
      </c>
      <c r="E55" s="48">
        <v>0</v>
      </c>
      <c r="F55" s="217"/>
      <c r="G55" s="209"/>
      <c r="H55" s="217"/>
      <c r="I55" s="210">
        <v>0</v>
      </c>
      <c r="J55" s="210">
        <v>0</v>
      </c>
      <c r="K55" s="210">
        <v>0</v>
      </c>
      <c r="L55" s="211"/>
      <c r="M55" s="210">
        <v>0</v>
      </c>
      <c r="N55" s="212">
        <v>0</v>
      </c>
      <c r="O55" s="212">
        <v>0</v>
      </c>
      <c r="P55" s="212">
        <v>0</v>
      </c>
      <c r="R55" s="213">
        <v>0</v>
      </c>
      <c r="S55" s="214">
        <v>0</v>
      </c>
      <c r="T55" s="41"/>
      <c r="U55" s="41"/>
      <c r="V55" s="41"/>
      <c r="W55" s="41"/>
      <c r="X55" s="41"/>
      <c r="Y55" s="41"/>
      <c r="Z55" s="41"/>
      <c r="AA55" s="41"/>
      <c r="AB55" s="41"/>
      <c r="AC55" s="55"/>
      <c r="AD55" s="55"/>
      <c r="AE55" s="55"/>
      <c r="AF55" s="34"/>
      <c r="AG55" s="34"/>
      <c r="AH55" s="34"/>
    </row>
    <row r="56" spans="1:34" ht="11.25" outlineLevel="2" x14ac:dyDescent="0.2">
      <c r="A56" s="34"/>
      <c r="B56" s="203">
        <v>10</v>
      </c>
      <c r="C56" s="48">
        <v>0</v>
      </c>
      <c r="D56" s="48">
        <v>0</v>
      </c>
      <c r="E56" s="48">
        <v>0</v>
      </c>
      <c r="F56" s="217"/>
      <c r="G56" s="209"/>
      <c r="H56" s="217"/>
      <c r="I56" s="210">
        <v>0</v>
      </c>
      <c r="J56" s="210">
        <v>0</v>
      </c>
      <c r="K56" s="210">
        <v>0</v>
      </c>
      <c r="L56" s="211"/>
      <c r="M56" s="210">
        <v>0</v>
      </c>
      <c r="N56" s="212">
        <v>0</v>
      </c>
      <c r="O56" s="212">
        <v>0</v>
      </c>
      <c r="P56" s="212">
        <v>0</v>
      </c>
      <c r="R56" s="213">
        <v>0</v>
      </c>
      <c r="S56" s="214">
        <v>0</v>
      </c>
      <c r="T56" s="41"/>
      <c r="U56" s="41"/>
      <c r="V56" s="41"/>
      <c r="W56" s="41"/>
      <c r="X56" s="41"/>
      <c r="Y56" s="41"/>
      <c r="Z56" s="41"/>
      <c r="AA56" s="41"/>
      <c r="AB56" s="41"/>
      <c r="AC56" s="55"/>
      <c r="AD56" s="55"/>
      <c r="AE56" s="55"/>
      <c r="AF56" s="34"/>
      <c r="AG56" s="34"/>
      <c r="AH56" s="34"/>
    </row>
    <row r="57" spans="1:34" ht="11.25" hidden="1" outlineLevel="3" x14ac:dyDescent="0.2">
      <c r="A57" s="34"/>
      <c r="B57" s="203">
        <v>11</v>
      </c>
      <c r="C57" s="48">
        <v>0</v>
      </c>
      <c r="D57" s="48">
        <v>0</v>
      </c>
      <c r="E57" s="48">
        <v>0</v>
      </c>
      <c r="F57" s="217"/>
      <c r="G57" s="209"/>
      <c r="H57" s="217"/>
      <c r="I57" s="210">
        <v>0</v>
      </c>
      <c r="J57" s="210">
        <v>0</v>
      </c>
      <c r="K57" s="210">
        <v>0</v>
      </c>
      <c r="L57" s="211"/>
      <c r="M57" s="210">
        <v>0</v>
      </c>
      <c r="N57" s="212">
        <v>0</v>
      </c>
      <c r="O57" s="212">
        <v>0</v>
      </c>
      <c r="P57" s="212">
        <v>0</v>
      </c>
      <c r="R57" s="213">
        <v>0</v>
      </c>
      <c r="S57" s="214">
        <v>0</v>
      </c>
      <c r="T57" s="41"/>
      <c r="U57" s="41"/>
      <c r="V57" s="41"/>
      <c r="W57" s="41"/>
      <c r="X57" s="41"/>
      <c r="Y57" s="41"/>
      <c r="Z57" s="41"/>
      <c r="AA57" s="41"/>
      <c r="AB57" s="41"/>
      <c r="AC57" s="55"/>
      <c r="AD57" s="55"/>
      <c r="AE57" s="55"/>
      <c r="AF57" s="34"/>
      <c r="AG57" s="34"/>
      <c r="AH57" s="34"/>
    </row>
    <row r="58" spans="1:34" ht="11.25" hidden="1" outlineLevel="3" x14ac:dyDescent="0.2">
      <c r="A58" s="34"/>
      <c r="B58" s="203">
        <v>12</v>
      </c>
      <c r="C58" s="48">
        <v>0</v>
      </c>
      <c r="D58" s="48">
        <v>0</v>
      </c>
      <c r="E58" s="48">
        <v>0</v>
      </c>
      <c r="F58" s="217"/>
      <c r="G58" s="209"/>
      <c r="H58" s="217"/>
      <c r="I58" s="210">
        <v>0</v>
      </c>
      <c r="J58" s="210">
        <v>0</v>
      </c>
      <c r="K58" s="210">
        <v>0</v>
      </c>
      <c r="L58" s="211"/>
      <c r="M58" s="210">
        <v>0</v>
      </c>
      <c r="N58" s="212">
        <v>0</v>
      </c>
      <c r="O58" s="212">
        <v>0</v>
      </c>
      <c r="P58" s="212">
        <v>0</v>
      </c>
      <c r="R58" s="213">
        <v>0</v>
      </c>
      <c r="S58" s="214">
        <v>0</v>
      </c>
      <c r="T58" s="41"/>
      <c r="U58" s="41"/>
      <c r="V58" s="41"/>
      <c r="W58" s="41"/>
      <c r="X58" s="41"/>
      <c r="Y58" s="41"/>
      <c r="Z58" s="41"/>
      <c r="AA58" s="41"/>
      <c r="AB58" s="41"/>
      <c r="AC58" s="55"/>
      <c r="AD58" s="55"/>
      <c r="AE58" s="55"/>
      <c r="AF58" s="34"/>
      <c r="AG58" s="34"/>
      <c r="AH58" s="34"/>
    </row>
    <row r="59" spans="1:34" ht="11.25" hidden="1" outlineLevel="3" x14ac:dyDescent="0.2">
      <c r="A59" s="34"/>
      <c r="B59" s="203">
        <v>13</v>
      </c>
      <c r="C59" s="48">
        <v>0</v>
      </c>
      <c r="D59" s="48">
        <v>0</v>
      </c>
      <c r="E59" s="48">
        <v>0</v>
      </c>
      <c r="F59" s="217"/>
      <c r="G59" s="209"/>
      <c r="H59" s="217"/>
      <c r="I59" s="210">
        <v>0</v>
      </c>
      <c r="J59" s="210">
        <v>0</v>
      </c>
      <c r="K59" s="210">
        <v>0</v>
      </c>
      <c r="L59" s="211"/>
      <c r="M59" s="210">
        <v>0</v>
      </c>
      <c r="N59" s="212">
        <v>0</v>
      </c>
      <c r="O59" s="212">
        <v>0</v>
      </c>
      <c r="P59" s="212">
        <v>0</v>
      </c>
      <c r="R59" s="213">
        <v>0</v>
      </c>
      <c r="S59" s="214">
        <v>0</v>
      </c>
      <c r="T59" s="41"/>
      <c r="U59" s="41"/>
      <c r="V59" s="41"/>
      <c r="W59" s="41"/>
      <c r="X59" s="41"/>
      <c r="Y59" s="41"/>
      <c r="Z59" s="41"/>
      <c r="AA59" s="41"/>
      <c r="AB59" s="41"/>
      <c r="AC59" s="55"/>
      <c r="AD59" s="55"/>
      <c r="AE59" s="55"/>
      <c r="AF59" s="34"/>
      <c r="AG59" s="34"/>
      <c r="AH59" s="34"/>
    </row>
    <row r="60" spans="1:34" ht="11.25" hidden="1" outlineLevel="3" x14ac:dyDescent="0.2">
      <c r="A60" s="34"/>
      <c r="B60" s="203">
        <v>14</v>
      </c>
      <c r="C60" s="48">
        <v>0</v>
      </c>
      <c r="D60" s="48">
        <v>0</v>
      </c>
      <c r="E60" s="48">
        <v>0</v>
      </c>
      <c r="F60" s="217"/>
      <c r="G60" s="209"/>
      <c r="H60" s="217"/>
      <c r="I60" s="210">
        <v>0</v>
      </c>
      <c r="J60" s="210">
        <v>0</v>
      </c>
      <c r="K60" s="210">
        <v>0</v>
      </c>
      <c r="L60" s="211"/>
      <c r="M60" s="210">
        <v>0</v>
      </c>
      <c r="N60" s="212">
        <v>0</v>
      </c>
      <c r="O60" s="212">
        <v>0</v>
      </c>
      <c r="P60" s="212">
        <v>0</v>
      </c>
      <c r="R60" s="213">
        <v>0</v>
      </c>
      <c r="S60" s="214">
        <v>0</v>
      </c>
      <c r="T60" s="41"/>
      <c r="U60" s="41"/>
      <c r="V60" s="41"/>
      <c r="W60" s="41"/>
      <c r="X60" s="41"/>
      <c r="Y60" s="41"/>
      <c r="Z60" s="41"/>
      <c r="AA60" s="41"/>
      <c r="AB60" s="41"/>
      <c r="AC60" s="55"/>
      <c r="AD60" s="55"/>
      <c r="AE60" s="55"/>
      <c r="AF60" s="34"/>
      <c r="AG60" s="34"/>
      <c r="AH60" s="34"/>
    </row>
    <row r="61" spans="1:34" ht="11.25" hidden="1" outlineLevel="3" x14ac:dyDescent="0.2">
      <c r="A61" s="34"/>
      <c r="B61" s="203">
        <v>15</v>
      </c>
      <c r="C61" s="48">
        <v>0</v>
      </c>
      <c r="D61" s="48">
        <v>0</v>
      </c>
      <c r="E61" s="48">
        <v>0</v>
      </c>
      <c r="F61" s="217"/>
      <c r="G61" s="209"/>
      <c r="H61" s="217"/>
      <c r="I61" s="210">
        <v>0</v>
      </c>
      <c r="J61" s="210">
        <v>0</v>
      </c>
      <c r="K61" s="210">
        <v>0</v>
      </c>
      <c r="L61" s="211"/>
      <c r="M61" s="210">
        <v>0</v>
      </c>
      <c r="N61" s="212">
        <v>0</v>
      </c>
      <c r="O61" s="212">
        <v>0</v>
      </c>
      <c r="P61" s="212">
        <v>0</v>
      </c>
      <c r="R61" s="213">
        <v>0</v>
      </c>
      <c r="S61" s="214">
        <v>0</v>
      </c>
      <c r="T61" s="41"/>
      <c r="U61" s="41"/>
      <c r="V61" s="41"/>
      <c r="W61" s="41"/>
      <c r="X61" s="41"/>
      <c r="Y61" s="41"/>
      <c r="Z61" s="41"/>
      <c r="AA61" s="41"/>
      <c r="AB61" s="41"/>
      <c r="AC61" s="55"/>
      <c r="AD61" s="55"/>
      <c r="AE61" s="55"/>
      <c r="AF61" s="34"/>
      <c r="AG61" s="34"/>
      <c r="AH61" s="34"/>
    </row>
    <row r="62" spans="1:34" ht="11.25" hidden="1" outlineLevel="3" x14ac:dyDescent="0.2">
      <c r="A62" s="34"/>
      <c r="B62" s="216">
        <v>16</v>
      </c>
      <c r="C62" s="48">
        <v>0</v>
      </c>
      <c r="D62" s="48">
        <v>0</v>
      </c>
      <c r="E62" s="48">
        <v>0</v>
      </c>
      <c r="F62" s="217"/>
      <c r="G62" s="209"/>
      <c r="H62" s="217"/>
      <c r="I62" s="210">
        <v>0</v>
      </c>
      <c r="J62" s="210">
        <v>0</v>
      </c>
      <c r="K62" s="210">
        <v>0</v>
      </c>
      <c r="L62" s="211"/>
      <c r="M62" s="210">
        <v>0</v>
      </c>
      <c r="N62" s="212">
        <v>0</v>
      </c>
      <c r="O62" s="212">
        <v>0</v>
      </c>
      <c r="P62" s="212">
        <v>0</v>
      </c>
      <c r="R62" s="213">
        <v>0</v>
      </c>
      <c r="S62" s="214">
        <v>0</v>
      </c>
      <c r="T62" s="41"/>
      <c r="U62" s="41"/>
      <c r="V62" s="41"/>
      <c r="W62" s="41"/>
      <c r="X62" s="41"/>
      <c r="Y62" s="41"/>
      <c r="Z62" s="41"/>
      <c r="AA62" s="41"/>
      <c r="AB62" s="41"/>
      <c r="AC62" s="55"/>
      <c r="AD62" s="55"/>
      <c r="AE62" s="55"/>
      <c r="AF62" s="34"/>
      <c r="AG62" s="34"/>
      <c r="AH62" s="34"/>
    </row>
    <row r="63" spans="1:34" ht="11.25" hidden="1" outlineLevel="3" x14ac:dyDescent="0.2">
      <c r="A63" s="34"/>
      <c r="B63" s="203">
        <v>17</v>
      </c>
      <c r="C63" s="48">
        <v>0</v>
      </c>
      <c r="D63" s="48">
        <v>0</v>
      </c>
      <c r="E63" s="48">
        <v>0</v>
      </c>
      <c r="F63" s="217"/>
      <c r="G63" s="209"/>
      <c r="H63" s="217"/>
      <c r="I63" s="210">
        <v>0</v>
      </c>
      <c r="J63" s="210">
        <v>0</v>
      </c>
      <c r="K63" s="210">
        <v>0</v>
      </c>
      <c r="L63" s="211"/>
      <c r="M63" s="210">
        <v>0</v>
      </c>
      <c r="N63" s="212">
        <v>0</v>
      </c>
      <c r="O63" s="212">
        <v>0</v>
      </c>
      <c r="P63" s="212">
        <v>0</v>
      </c>
      <c r="R63" s="213">
        <v>0</v>
      </c>
      <c r="S63" s="214">
        <v>0</v>
      </c>
      <c r="T63" s="41"/>
      <c r="U63" s="41"/>
      <c r="V63" s="41"/>
      <c r="W63" s="41"/>
      <c r="X63" s="41"/>
      <c r="Y63" s="41"/>
      <c r="Z63" s="41"/>
      <c r="AA63" s="41"/>
      <c r="AB63" s="41"/>
      <c r="AC63" s="55"/>
      <c r="AD63" s="55"/>
      <c r="AE63" s="55"/>
      <c r="AF63" s="34"/>
      <c r="AG63" s="34"/>
      <c r="AH63" s="34"/>
    </row>
    <row r="64" spans="1:34" ht="11.25" hidden="1" outlineLevel="3" x14ac:dyDescent="0.2">
      <c r="A64" s="34"/>
      <c r="B64" s="203">
        <v>18</v>
      </c>
      <c r="C64" s="48">
        <v>0</v>
      </c>
      <c r="D64" s="48">
        <v>0</v>
      </c>
      <c r="E64" s="48">
        <v>0</v>
      </c>
      <c r="F64" s="217"/>
      <c r="G64" s="209"/>
      <c r="H64" s="217"/>
      <c r="I64" s="210">
        <v>0</v>
      </c>
      <c r="J64" s="210">
        <v>0</v>
      </c>
      <c r="K64" s="210">
        <v>0</v>
      </c>
      <c r="L64" s="211"/>
      <c r="M64" s="210">
        <v>0</v>
      </c>
      <c r="N64" s="212">
        <v>0</v>
      </c>
      <c r="O64" s="212">
        <v>0</v>
      </c>
      <c r="P64" s="212">
        <v>0</v>
      </c>
      <c r="R64" s="213">
        <v>0</v>
      </c>
      <c r="S64" s="214">
        <v>0</v>
      </c>
      <c r="T64" s="41"/>
      <c r="U64" s="41"/>
      <c r="V64" s="41"/>
      <c r="W64" s="41"/>
      <c r="X64" s="41"/>
      <c r="Y64" s="41"/>
      <c r="Z64" s="41"/>
      <c r="AA64" s="41"/>
      <c r="AB64" s="41"/>
      <c r="AC64" s="55"/>
      <c r="AD64" s="55"/>
      <c r="AE64" s="55"/>
      <c r="AF64" s="34"/>
      <c r="AG64" s="34"/>
      <c r="AH64" s="34"/>
    </row>
    <row r="65" spans="1:34" ht="11.25" hidden="1" outlineLevel="3" x14ac:dyDescent="0.2">
      <c r="A65" s="34"/>
      <c r="B65" s="203">
        <v>19</v>
      </c>
      <c r="C65" s="48">
        <v>0</v>
      </c>
      <c r="D65" s="48">
        <v>0</v>
      </c>
      <c r="E65" s="48">
        <v>0</v>
      </c>
      <c r="F65" s="217"/>
      <c r="G65" s="209"/>
      <c r="H65" s="217"/>
      <c r="I65" s="210">
        <v>0</v>
      </c>
      <c r="J65" s="210">
        <v>0</v>
      </c>
      <c r="K65" s="210">
        <v>0</v>
      </c>
      <c r="L65" s="211"/>
      <c r="M65" s="210">
        <v>0</v>
      </c>
      <c r="N65" s="212">
        <v>0</v>
      </c>
      <c r="O65" s="212">
        <v>0</v>
      </c>
      <c r="P65" s="212">
        <v>0</v>
      </c>
      <c r="R65" s="213">
        <v>0</v>
      </c>
      <c r="S65" s="214">
        <v>0</v>
      </c>
      <c r="T65" s="41"/>
      <c r="U65" s="41"/>
      <c r="V65" s="41"/>
      <c r="W65" s="41"/>
      <c r="X65" s="41"/>
      <c r="Y65" s="41"/>
      <c r="Z65" s="41"/>
      <c r="AA65" s="41"/>
      <c r="AB65" s="41"/>
      <c r="AC65" s="55"/>
      <c r="AD65" s="55"/>
      <c r="AE65" s="55"/>
      <c r="AF65" s="34"/>
      <c r="AG65" s="34"/>
      <c r="AH65" s="34"/>
    </row>
    <row r="66" spans="1:34" ht="11.25" hidden="1" outlineLevel="3" x14ac:dyDescent="0.2">
      <c r="A66" s="34"/>
      <c r="B66" s="203">
        <v>20</v>
      </c>
      <c r="C66" s="48">
        <v>0</v>
      </c>
      <c r="D66" s="48">
        <v>0</v>
      </c>
      <c r="E66" s="48">
        <v>0</v>
      </c>
      <c r="F66" s="217"/>
      <c r="G66" s="209"/>
      <c r="H66" s="217"/>
      <c r="I66" s="210">
        <v>0</v>
      </c>
      <c r="J66" s="210">
        <v>0</v>
      </c>
      <c r="K66" s="210">
        <v>0</v>
      </c>
      <c r="L66" s="211"/>
      <c r="M66" s="210">
        <v>0</v>
      </c>
      <c r="N66" s="212">
        <v>0</v>
      </c>
      <c r="O66" s="212">
        <v>0</v>
      </c>
      <c r="P66" s="212">
        <v>0</v>
      </c>
      <c r="R66" s="213">
        <v>0</v>
      </c>
      <c r="S66" s="214">
        <v>0</v>
      </c>
      <c r="T66" s="41"/>
      <c r="U66" s="41"/>
      <c r="V66" s="41"/>
      <c r="W66" s="41"/>
      <c r="X66" s="41"/>
      <c r="Y66" s="41"/>
      <c r="Z66" s="41"/>
      <c r="AA66" s="41"/>
      <c r="AB66" s="41"/>
      <c r="AC66" s="55"/>
      <c r="AD66" s="55"/>
      <c r="AE66" s="55"/>
      <c r="AF66" s="34"/>
      <c r="AG66" s="34"/>
      <c r="AH66" s="34"/>
    </row>
    <row r="67" spans="1:34" ht="11.25" hidden="1" outlineLevel="3" x14ac:dyDescent="0.2">
      <c r="A67" s="34"/>
      <c r="B67" s="203">
        <v>21</v>
      </c>
      <c r="C67" s="48">
        <v>0</v>
      </c>
      <c r="D67" s="48">
        <v>0</v>
      </c>
      <c r="E67" s="48">
        <v>0</v>
      </c>
      <c r="F67" s="217"/>
      <c r="G67" s="209"/>
      <c r="H67" s="217"/>
      <c r="I67" s="210">
        <v>0</v>
      </c>
      <c r="J67" s="210">
        <v>0</v>
      </c>
      <c r="K67" s="210">
        <v>0</v>
      </c>
      <c r="L67" s="211"/>
      <c r="M67" s="210">
        <v>0</v>
      </c>
      <c r="N67" s="212">
        <v>0</v>
      </c>
      <c r="O67" s="212">
        <v>0</v>
      </c>
      <c r="P67" s="212">
        <v>0</v>
      </c>
      <c r="R67" s="213">
        <v>0</v>
      </c>
      <c r="S67" s="214">
        <v>0</v>
      </c>
      <c r="T67" s="41"/>
      <c r="U67" s="41"/>
      <c r="V67" s="41"/>
      <c r="W67" s="41"/>
      <c r="X67" s="41"/>
      <c r="Y67" s="41"/>
      <c r="Z67" s="41"/>
      <c r="AA67" s="41"/>
      <c r="AB67" s="41"/>
      <c r="AC67" s="55"/>
      <c r="AD67" s="55"/>
      <c r="AE67" s="55"/>
      <c r="AF67" s="34"/>
      <c r="AG67" s="34"/>
      <c r="AH67" s="34"/>
    </row>
    <row r="68" spans="1:34" ht="11.25" hidden="1" outlineLevel="3" x14ac:dyDescent="0.2">
      <c r="A68" s="34"/>
      <c r="B68" s="203">
        <v>22</v>
      </c>
      <c r="C68" s="48">
        <v>0</v>
      </c>
      <c r="D68" s="48">
        <v>0</v>
      </c>
      <c r="E68" s="48">
        <v>0</v>
      </c>
      <c r="F68" s="217"/>
      <c r="G68" s="209"/>
      <c r="H68" s="217"/>
      <c r="I68" s="210">
        <v>0</v>
      </c>
      <c r="J68" s="210">
        <v>0</v>
      </c>
      <c r="K68" s="210">
        <v>0</v>
      </c>
      <c r="L68" s="211"/>
      <c r="M68" s="210">
        <v>0</v>
      </c>
      <c r="N68" s="212">
        <v>0</v>
      </c>
      <c r="O68" s="212">
        <v>0</v>
      </c>
      <c r="P68" s="212">
        <v>0</v>
      </c>
      <c r="R68" s="213">
        <v>0</v>
      </c>
      <c r="S68" s="214">
        <v>0</v>
      </c>
      <c r="T68" s="41"/>
      <c r="U68" s="41"/>
      <c r="V68" s="41"/>
      <c r="W68" s="41"/>
      <c r="X68" s="41"/>
      <c r="Y68" s="41"/>
      <c r="Z68" s="41"/>
      <c r="AA68" s="41"/>
      <c r="AB68" s="41"/>
      <c r="AC68" s="55"/>
      <c r="AD68" s="55"/>
      <c r="AE68" s="55"/>
      <c r="AF68" s="34"/>
      <c r="AG68" s="34"/>
      <c r="AH68" s="34"/>
    </row>
    <row r="69" spans="1:34" ht="11.25" hidden="1" outlineLevel="3" x14ac:dyDescent="0.2">
      <c r="A69" s="34"/>
      <c r="B69" s="216">
        <v>23</v>
      </c>
      <c r="C69" s="48">
        <v>0</v>
      </c>
      <c r="D69" s="48">
        <v>0</v>
      </c>
      <c r="E69" s="48">
        <v>0</v>
      </c>
      <c r="F69" s="217"/>
      <c r="G69" s="209"/>
      <c r="H69" s="217"/>
      <c r="I69" s="210">
        <v>0</v>
      </c>
      <c r="J69" s="210">
        <v>0</v>
      </c>
      <c r="K69" s="210">
        <v>0</v>
      </c>
      <c r="L69" s="211"/>
      <c r="M69" s="210">
        <v>0</v>
      </c>
      <c r="N69" s="212">
        <v>0</v>
      </c>
      <c r="O69" s="212">
        <v>0</v>
      </c>
      <c r="P69" s="212">
        <v>0</v>
      </c>
      <c r="R69" s="213">
        <v>0</v>
      </c>
      <c r="S69" s="214">
        <v>0</v>
      </c>
      <c r="T69" s="41"/>
      <c r="U69" s="41"/>
      <c r="V69" s="41"/>
      <c r="W69" s="41"/>
      <c r="X69" s="41"/>
      <c r="Y69" s="41"/>
      <c r="Z69" s="41"/>
      <c r="AA69" s="41"/>
      <c r="AB69" s="41"/>
      <c r="AC69" s="55"/>
      <c r="AD69" s="55"/>
      <c r="AE69" s="55"/>
      <c r="AF69" s="34"/>
      <c r="AG69" s="34"/>
      <c r="AH69" s="34"/>
    </row>
    <row r="70" spans="1:34" ht="11.25" hidden="1" outlineLevel="3" x14ac:dyDescent="0.2">
      <c r="A70" s="34"/>
      <c r="B70" s="203">
        <v>24</v>
      </c>
      <c r="C70" s="48">
        <v>0</v>
      </c>
      <c r="D70" s="48">
        <v>0</v>
      </c>
      <c r="E70" s="48">
        <v>0</v>
      </c>
      <c r="F70" s="217"/>
      <c r="G70" s="209"/>
      <c r="H70" s="217"/>
      <c r="I70" s="210">
        <v>0</v>
      </c>
      <c r="J70" s="210">
        <v>0</v>
      </c>
      <c r="K70" s="210">
        <v>0</v>
      </c>
      <c r="L70" s="211"/>
      <c r="M70" s="210">
        <v>0</v>
      </c>
      <c r="N70" s="212">
        <v>0</v>
      </c>
      <c r="O70" s="212">
        <v>0</v>
      </c>
      <c r="P70" s="212">
        <v>0</v>
      </c>
      <c r="R70" s="213">
        <v>0</v>
      </c>
      <c r="S70" s="214">
        <v>0</v>
      </c>
      <c r="T70" s="41"/>
      <c r="U70" s="41"/>
      <c r="V70" s="41"/>
      <c r="W70" s="41"/>
      <c r="X70" s="41"/>
      <c r="Y70" s="41"/>
      <c r="Z70" s="41"/>
      <c r="AA70" s="41"/>
      <c r="AB70" s="41"/>
      <c r="AC70" s="55"/>
      <c r="AD70" s="55"/>
      <c r="AE70" s="55"/>
      <c r="AF70" s="34"/>
      <c r="AG70" s="34"/>
      <c r="AH70" s="34"/>
    </row>
    <row r="71" spans="1:34" ht="11.25" hidden="1" outlineLevel="3" x14ac:dyDescent="0.2">
      <c r="A71" s="34"/>
      <c r="B71" s="203">
        <v>25</v>
      </c>
      <c r="C71" s="48">
        <v>0</v>
      </c>
      <c r="D71" s="48">
        <v>0</v>
      </c>
      <c r="E71" s="48">
        <v>0</v>
      </c>
      <c r="F71" s="217"/>
      <c r="G71" s="209"/>
      <c r="H71" s="217"/>
      <c r="I71" s="210">
        <v>0</v>
      </c>
      <c r="J71" s="210">
        <v>0</v>
      </c>
      <c r="K71" s="210">
        <v>0</v>
      </c>
      <c r="L71" s="211"/>
      <c r="M71" s="210">
        <v>0</v>
      </c>
      <c r="N71" s="212">
        <v>0</v>
      </c>
      <c r="O71" s="212">
        <v>0</v>
      </c>
      <c r="P71" s="212">
        <v>0</v>
      </c>
      <c r="R71" s="213">
        <v>0</v>
      </c>
      <c r="S71" s="214">
        <v>0</v>
      </c>
      <c r="T71" s="41"/>
      <c r="U71" s="41"/>
      <c r="V71" s="41"/>
      <c r="W71" s="41"/>
      <c r="X71" s="41"/>
      <c r="Y71" s="41"/>
      <c r="Z71" s="41"/>
      <c r="AA71" s="41"/>
      <c r="AB71" s="41"/>
      <c r="AC71" s="55"/>
      <c r="AD71" s="55"/>
      <c r="AE71" s="55"/>
      <c r="AF71" s="34"/>
      <c r="AG71" s="34"/>
      <c r="AH71" s="34"/>
    </row>
    <row r="72" spans="1:34" ht="11.25" hidden="1" outlineLevel="3" x14ac:dyDescent="0.2">
      <c r="A72" s="34"/>
      <c r="B72" s="203">
        <v>26</v>
      </c>
      <c r="C72" s="48">
        <v>0</v>
      </c>
      <c r="D72" s="48">
        <v>0</v>
      </c>
      <c r="E72" s="48">
        <v>0</v>
      </c>
      <c r="F72" s="217"/>
      <c r="G72" s="209"/>
      <c r="H72" s="217"/>
      <c r="I72" s="210">
        <v>0</v>
      </c>
      <c r="J72" s="210">
        <v>0</v>
      </c>
      <c r="K72" s="210">
        <v>0</v>
      </c>
      <c r="L72" s="211"/>
      <c r="M72" s="210">
        <v>0</v>
      </c>
      <c r="N72" s="212">
        <v>0</v>
      </c>
      <c r="O72" s="212">
        <v>0</v>
      </c>
      <c r="P72" s="212">
        <v>0</v>
      </c>
      <c r="R72" s="213">
        <v>0</v>
      </c>
      <c r="S72" s="214">
        <v>0</v>
      </c>
      <c r="T72" s="41"/>
      <c r="U72" s="41"/>
      <c r="V72" s="41"/>
      <c r="W72" s="41"/>
      <c r="X72" s="41"/>
      <c r="Y72" s="41"/>
      <c r="Z72" s="41"/>
      <c r="AA72" s="41"/>
      <c r="AB72" s="41"/>
      <c r="AC72" s="55"/>
      <c r="AD72" s="55"/>
      <c r="AE72" s="55"/>
      <c r="AF72" s="34"/>
      <c r="AG72" s="34"/>
      <c r="AH72" s="34"/>
    </row>
    <row r="73" spans="1:34" ht="11.25" hidden="1" outlineLevel="3" x14ac:dyDescent="0.2">
      <c r="A73" s="34"/>
      <c r="B73" s="203">
        <v>27</v>
      </c>
      <c r="C73" s="48">
        <v>0</v>
      </c>
      <c r="D73" s="48">
        <v>0</v>
      </c>
      <c r="E73" s="48">
        <v>0</v>
      </c>
      <c r="F73" s="217"/>
      <c r="G73" s="209"/>
      <c r="H73" s="217"/>
      <c r="I73" s="210">
        <v>0</v>
      </c>
      <c r="J73" s="210">
        <v>0</v>
      </c>
      <c r="K73" s="210">
        <v>0</v>
      </c>
      <c r="L73" s="211"/>
      <c r="M73" s="210">
        <v>0</v>
      </c>
      <c r="N73" s="212">
        <v>0</v>
      </c>
      <c r="O73" s="212">
        <v>0</v>
      </c>
      <c r="P73" s="212">
        <v>0</v>
      </c>
      <c r="R73" s="213">
        <v>0</v>
      </c>
      <c r="S73" s="214">
        <v>0</v>
      </c>
      <c r="T73" s="41"/>
      <c r="U73" s="41"/>
      <c r="V73" s="41"/>
      <c r="W73" s="41"/>
      <c r="X73" s="41"/>
      <c r="Y73" s="41"/>
      <c r="Z73" s="41"/>
      <c r="AA73" s="41"/>
      <c r="AB73" s="41"/>
      <c r="AC73" s="55"/>
      <c r="AD73" s="55"/>
      <c r="AE73" s="55"/>
      <c r="AF73" s="34"/>
      <c r="AG73" s="34"/>
      <c r="AH73" s="34"/>
    </row>
    <row r="74" spans="1:34" ht="11.25" hidden="1" outlineLevel="3" x14ac:dyDescent="0.2">
      <c r="A74" s="34"/>
      <c r="B74" s="203">
        <v>28</v>
      </c>
      <c r="C74" s="48">
        <v>0</v>
      </c>
      <c r="D74" s="48">
        <v>0</v>
      </c>
      <c r="E74" s="48">
        <v>0</v>
      </c>
      <c r="F74" s="217"/>
      <c r="G74" s="209"/>
      <c r="H74" s="217"/>
      <c r="I74" s="210">
        <v>0</v>
      </c>
      <c r="J74" s="210">
        <v>0</v>
      </c>
      <c r="K74" s="210">
        <v>0</v>
      </c>
      <c r="L74" s="211"/>
      <c r="M74" s="210">
        <v>0</v>
      </c>
      <c r="N74" s="212">
        <v>0</v>
      </c>
      <c r="O74" s="212">
        <v>0</v>
      </c>
      <c r="P74" s="212">
        <v>0</v>
      </c>
      <c r="R74" s="213">
        <v>0</v>
      </c>
      <c r="S74" s="214">
        <v>0</v>
      </c>
      <c r="T74" s="41"/>
      <c r="U74" s="41"/>
      <c r="V74" s="41"/>
      <c r="W74" s="41"/>
      <c r="X74" s="41"/>
      <c r="Y74" s="41"/>
      <c r="Z74" s="41"/>
      <c r="AA74" s="41"/>
      <c r="AB74" s="41"/>
      <c r="AC74" s="55"/>
      <c r="AD74" s="55"/>
      <c r="AE74" s="55"/>
      <c r="AF74" s="34"/>
      <c r="AG74" s="34"/>
      <c r="AH74" s="34"/>
    </row>
    <row r="75" spans="1:34" ht="11.25" hidden="1" outlineLevel="3" x14ac:dyDescent="0.2">
      <c r="A75" s="34"/>
      <c r="B75" s="203">
        <v>29</v>
      </c>
      <c r="C75" s="48">
        <v>0</v>
      </c>
      <c r="D75" s="48">
        <v>0</v>
      </c>
      <c r="E75" s="48">
        <v>0</v>
      </c>
      <c r="F75" s="217"/>
      <c r="G75" s="209"/>
      <c r="H75" s="217"/>
      <c r="I75" s="210">
        <v>0</v>
      </c>
      <c r="J75" s="210">
        <v>0</v>
      </c>
      <c r="K75" s="210">
        <v>0</v>
      </c>
      <c r="L75" s="211"/>
      <c r="M75" s="210">
        <v>0</v>
      </c>
      <c r="N75" s="212">
        <v>0</v>
      </c>
      <c r="O75" s="212">
        <v>0</v>
      </c>
      <c r="P75" s="212">
        <v>0</v>
      </c>
      <c r="R75" s="213">
        <v>0</v>
      </c>
      <c r="S75" s="214">
        <v>0</v>
      </c>
      <c r="T75" s="41"/>
      <c r="U75" s="41"/>
      <c r="V75" s="41"/>
      <c r="W75" s="41"/>
      <c r="X75" s="41"/>
      <c r="Y75" s="41"/>
      <c r="Z75" s="41"/>
      <c r="AA75" s="41"/>
      <c r="AB75" s="41"/>
      <c r="AC75" s="55"/>
      <c r="AD75" s="55"/>
      <c r="AE75" s="55"/>
      <c r="AF75" s="34"/>
      <c r="AG75" s="34"/>
      <c r="AH75" s="34"/>
    </row>
    <row r="76" spans="1:34" ht="11.25" hidden="1" outlineLevel="3" x14ac:dyDescent="0.2">
      <c r="A76" s="34"/>
      <c r="B76" s="216">
        <v>30</v>
      </c>
      <c r="C76" s="48">
        <v>0</v>
      </c>
      <c r="D76" s="48">
        <v>0</v>
      </c>
      <c r="E76" s="48">
        <v>0</v>
      </c>
      <c r="F76" s="217"/>
      <c r="G76" s="209"/>
      <c r="H76" s="217"/>
      <c r="I76" s="210">
        <v>0</v>
      </c>
      <c r="J76" s="210">
        <v>0</v>
      </c>
      <c r="K76" s="210">
        <v>0</v>
      </c>
      <c r="L76" s="211"/>
      <c r="M76" s="210">
        <v>0</v>
      </c>
      <c r="N76" s="212">
        <v>0</v>
      </c>
      <c r="O76" s="212">
        <v>0</v>
      </c>
      <c r="P76" s="212">
        <v>0</v>
      </c>
      <c r="R76" s="213">
        <v>0</v>
      </c>
      <c r="S76" s="214">
        <v>0</v>
      </c>
      <c r="T76" s="41"/>
      <c r="U76" s="41"/>
      <c r="V76" s="41"/>
      <c r="W76" s="41"/>
      <c r="X76" s="41"/>
      <c r="Y76" s="41"/>
      <c r="Z76" s="41"/>
      <c r="AA76" s="41"/>
      <c r="AB76" s="41"/>
      <c r="AC76" s="55"/>
      <c r="AD76" s="55"/>
      <c r="AE76" s="55"/>
      <c r="AF76" s="34"/>
      <c r="AG76" s="34"/>
      <c r="AH76" s="34"/>
    </row>
    <row r="77" spans="1:34" ht="11.25" outlineLevel="2" collapsed="1" x14ac:dyDescent="0.2">
      <c r="A77" s="34"/>
      <c r="B77" s="203"/>
      <c r="C77" s="218"/>
      <c r="D77" s="219"/>
      <c r="E77" s="220"/>
      <c r="F77" s="217"/>
      <c r="G77" s="217"/>
      <c r="H77" s="217"/>
      <c r="I77" s="221"/>
      <c r="J77" s="221"/>
      <c r="K77" s="222"/>
      <c r="L77" s="211"/>
      <c r="M77" s="211"/>
      <c r="N77" s="41"/>
      <c r="O77" s="41"/>
      <c r="P77" s="41"/>
      <c r="R77" s="211"/>
      <c r="S77" s="211"/>
      <c r="T77" s="41"/>
      <c r="U77" s="41"/>
      <c r="V77" s="55"/>
      <c r="W77" s="55"/>
      <c r="X77" s="55"/>
      <c r="Y77" s="55"/>
      <c r="Z77" s="55"/>
      <c r="AA77" s="55"/>
      <c r="AB77" s="55"/>
      <c r="AC77" s="55"/>
      <c r="AD77" s="55"/>
      <c r="AE77" s="55"/>
      <c r="AF77" s="34"/>
      <c r="AG77" s="34"/>
      <c r="AH77" s="34"/>
    </row>
    <row r="78" spans="1:34" ht="11.25" outlineLevel="2" x14ac:dyDescent="0.2">
      <c r="A78" s="34"/>
      <c r="B78" s="203">
        <v>1</v>
      </c>
      <c r="C78" s="48">
        <v>0</v>
      </c>
      <c r="D78" s="48">
        <v>0</v>
      </c>
      <c r="E78" s="48">
        <v>0</v>
      </c>
      <c r="F78" s="209"/>
      <c r="G78" s="209"/>
      <c r="H78" s="46"/>
      <c r="I78" s="210">
        <v>0</v>
      </c>
      <c r="J78" s="210">
        <v>0</v>
      </c>
      <c r="K78" s="210">
        <v>0</v>
      </c>
      <c r="L78" s="211"/>
      <c r="M78" s="210">
        <v>0</v>
      </c>
      <c r="N78" s="212">
        <v>0</v>
      </c>
      <c r="O78" s="212">
        <v>0</v>
      </c>
      <c r="P78" s="212">
        <v>0</v>
      </c>
      <c r="R78" s="213">
        <v>0</v>
      </c>
      <c r="S78" s="214">
        <v>0</v>
      </c>
      <c r="T78" s="41"/>
      <c r="U78" s="41"/>
      <c r="V78" s="55"/>
      <c r="W78" s="55"/>
      <c r="X78" s="55"/>
      <c r="Y78" s="55"/>
      <c r="Z78" s="55"/>
      <c r="AA78" s="55"/>
      <c r="AB78" s="55"/>
      <c r="AC78" s="55"/>
      <c r="AD78" s="55"/>
      <c r="AE78" s="55"/>
      <c r="AF78" s="34"/>
      <c r="AG78" s="34"/>
      <c r="AH78" s="34"/>
    </row>
    <row r="79" spans="1:34" ht="11.25" outlineLevel="2" x14ac:dyDescent="0.2">
      <c r="A79" s="34"/>
      <c r="B79" s="203">
        <v>2</v>
      </c>
      <c r="C79" s="48">
        <v>0</v>
      </c>
      <c r="D79" s="48">
        <v>0</v>
      </c>
      <c r="E79" s="48">
        <v>0</v>
      </c>
      <c r="F79" s="217"/>
      <c r="G79" s="209"/>
      <c r="H79" s="217"/>
      <c r="I79" s="210">
        <v>0</v>
      </c>
      <c r="J79" s="210">
        <v>0</v>
      </c>
      <c r="K79" s="210">
        <v>0</v>
      </c>
      <c r="L79" s="211"/>
      <c r="M79" s="210">
        <v>0</v>
      </c>
      <c r="N79" s="212">
        <v>0</v>
      </c>
      <c r="O79" s="212">
        <v>0</v>
      </c>
      <c r="P79" s="212">
        <v>0</v>
      </c>
      <c r="R79" s="213">
        <v>0</v>
      </c>
      <c r="S79" s="214">
        <v>0</v>
      </c>
      <c r="T79" s="41"/>
      <c r="U79" s="41"/>
      <c r="V79" s="55"/>
      <c r="W79" s="55"/>
      <c r="X79" s="55"/>
      <c r="Y79" s="55"/>
      <c r="Z79" s="55"/>
      <c r="AA79" s="55"/>
      <c r="AB79" s="55"/>
      <c r="AC79" s="55"/>
      <c r="AD79" s="55"/>
      <c r="AE79" s="55"/>
      <c r="AF79" s="34"/>
      <c r="AG79" s="34"/>
      <c r="AH79" s="34"/>
    </row>
    <row r="80" spans="1:34" ht="11.25" outlineLevel="2" x14ac:dyDescent="0.2">
      <c r="A80" s="34"/>
      <c r="B80" s="203">
        <v>3</v>
      </c>
      <c r="C80" s="48">
        <v>0</v>
      </c>
      <c r="D80" s="48">
        <v>0</v>
      </c>
      <c r="E80" s="48">
        <v>0</v>
      </c>
      <c r="F80" s="217"/>
      <c r="G80" s="209"/>
      <c r="H80" s="217"/>
      <c r="I80" s="210">
        <v>0</v>
      </c>
      <c r="J80" s="210">
        <v>0</v>
      </c>
      <c r="K80" s="210">
        <v>0</v>
      </c>
      <c r="L80" s="211"/>
      <c r="M80" s="210">
        <v>0</v>
      </c>
      <c r="N80" s="212">
        <v>0</v>
      </c>
      <c r="O80" s="212">
        <v>0</v>
      </c>
      <c r="P80" s="212">
        <v>0</v>
      </c>
      <c r="R80" s="213">
        <v>0</v>
      </c>
      <c r="S80" s="214">
        <v>0</v>
      </c>
      <c r="T80" s="41"/>
      <c r="U80" s="41"/>
      <c r="V80" s="55"/>
      <c r="W80" s="55"/>
      <c r="X80" s="55"/>
      <c r="Y80" s="55"/>
      <c r="Z80" s="55"/>
      <c r="AA80" s="55"/>
      <c r="AB80" s="55"/>
      <c r="AC80" s="55"/>
      <c r="AD80" s="55"/>
      <c r="AE80" s="55"/>
      <c r="AF80" s="34"/>
      <c r="AG80" s="34"/>
      <c r="AH80" s="34"/>
    </row>
    <row r="81" spans="1:34" ht="11.25" x14ac:dyDescent="0.2">
      <c r="A81" s="34"/>
      <c r="B81" s="34"/>
      <c r="C81" s="45"/>
      <c r="D81" s="45"/>
      <c r="E81" s="35"/>
      <c r="F81" s="35"/>
      <c r="G81" s="46"/>
      <c r="H81" s="46"/>
      <c r="I81" s="202"/>
      <c r="J81" s="202"/>
      <c r="K81" s="202"/>
      <c r="L81" s="202"/>
      <c r="M81" s="202"/>
      <c r="N81" s="202"/>
      <c r="O81" s="202"/>
      <c r="P81" s="202"/>
      <c r="Q81" s="202"/>
      <c r="R81" s="202"/>
      <c r="S81" s="202"/>
      <c r="T81" s="202"/>
      <c r="U81" s="202"/>
      <c r="V81" s="202"/>
      <c r="W81" s="202"/>
      <c r="X81" s="202"/>
      <c r="Y81" s="202"/>
      <c r="Z81" s="202"/>
      <c r="AA81" s="202"/>
      <c r="AB81" s="202"/>
      <c r="AC81" s="203"/>
      <c r="AD81" s="203"/>
      <c r="AE81" s="203"/>
      <c r="AF81" s="34"/>
      <c r="AG81" s="34"/>
      <c r="AH81" s="34"/>
    </row>
    <row r="82" spans="1:34" ht="11.25" x14ac:dyDescent="0.2">
      <c r="A82" s="34"/>
      <c r="B82" s="34"/>
      <c r="C82" s="45"/>
      <c r="D82" s="45"/>
      <c r="E82" s="35"/>
      <c r="F82" s="35"/>
      <c r="G82" s="46"/>
      <c r="H82" s="46"/>
      <c r="I82" s="202"/>
      <c r="J82" s="202"/>
      <c r="K82" s="202"/>
      <c r="L82" s="202"/>
      <c r="M82" s="202"/>
      <c r="N82" s="202"/>
      <c r="O82" s="202"/>
      <c r="P82" s="202"/>
      <c r="Q82" s="202"/>
      <c r="R82" s="202"/>
      <c r="S82" s="202"/>
      <c r="T82" s="202"/>
      <c r="U82" s="202"/>
      <c r="V82" s="202"/>
      <c r="W82" s="202"/>
      <c r="X82" s="202"/>
      <c r="Y82" s="202"/>
      <c r="Z82" s="202"/>
      <c r="AA82" s="202"/>
      <c r="AB82" s="202"/>
      <c r="AC82" s="203"/>
      <c r="AD82" s="203"/>
      <c r="AE82" s="203"/>
      <c r="AF82" s="34"/>
      <c r="AG82" s="34"/>
      <c r="AH82" s="34"/>
    </row>
    <row r="83" spans="1:34" ht="12.75" x14ac:dyDescent="0.2">
      <c r="A83" s="26"/>
      <c r="B83" s="27" t="s">
        <v>110</v>
      </c>
      <c r="C83" s="26"/>
      <c r="D83" s="43"/>
      <c r="E83" s="43"/>
      <c r="F83" s="43"/>
      <c r="G83" s="44"/>
      <c r="H83" s="44"/>
      <c r="I83" s="44"/>
      <c r="J83" s="44"/>
      <c r="K83" s="44"/>
      <c r="L83" s="44"/>
      <c r="M83" s="44"/>
      <c r="N83" s="44"/>
      <c r="O83" s="44"/>
      <c r="P83" s="44"/>
      <c r="Q83" s="44"/>
      <c r="R83" s="44"/>
      <c r="S83" s="44"/>
      <c r="T83" s="44"/>
      <c r="U83" s="44"/>
      <c r="V83" s="44"/>
      <c r="W83" s="44"/>
      <c r="X83" s="44"/>
      <c r="Y83" s="44"/>
      <c r="Z83" s="44"/>
      <c r="AA83" s="44"/>
      <c r="AB83" s="44"/>
      <c r="AC83" s="54"/>
      <c r="AD83" s="54"/>
      <c r="AE83" s="54"/>
      <c r="AF83" s="33"/>
      <c r="AG83" s="33"/>
      <c r="AH83" s="33"/>
    </row>
    <row r="84" spans="1:34" ht="11.25" x14ac:dyDescent="0.2">
      <c r="A84" s="34"/>
      <c r="B84" s="34"/>
      <c r="C84" s="45"/>
      <c r="D84" s="45"/>
      <c r="E84" s="35"/>
      <c r="F84" s="35"/>
      <c r="G84" s="46"/>
      <c r="H84" s="46"/>
      <c r="I84" s="202"/>
      <c r="J84" s="202"/>
      <c r="K84" s="202"/>
      <c r="L84" s="202"/>
      <c r="M84" s="202"/>
      <c r="N84" s="202"/>
      <c r="O84" s="202"/>
      <c r="P84" s="202"/>
      <c r="Q84" s="202"/>
      <c r="R84" s="202"/>
      <c r="S84" s="202"/>
      <c r="T84" s="202"/>
      <c r="U84" s="202"/>
      <c r="V84" s="202"/>
      <c r="W84" s="202"/>
      <c r="X84" s="202"/>
      <c r="Y84" s="202"/>
      <c r="Z84" s="202"/>
      <c r="AA84" s="202"/>
      <c r="AB84" s="202"/>
      <c r="AC84" s="203"/>
      <c r="AD84" s="203"/>
      <c r="AE84" s="203"/>
      <c r="AF84" s="34"/>
      <c r="AG84" s="34"/>
      <c r="AH84" s="34"/>
    </row>
    <row r="85" spans="1:34" s="57" customFormat="1" ht="22.5" x14ac:dyDescent="0.2">
      <c r="A85" s="52"/>
      <c r="B85" s="52"/>
      <c r="C85" s="62"/>
      <c r="H85" s="225"/>
      <c r="I85" s="62" t="s">
        <v>111</v>
      </c>
      <c r="J85" s="56" t="s">
        <v>112</v>
      </c>
      <c r="K85" s="226" t="s">
        <v>113</v>
      </c>
      <c r="L85" s="226" t="s">
        <v>114</v>
      </c>
      <c r="M85" s="227"/>
      <c r="N85" s="227"/>
      <c r="O85" s="227"/>
      <c r="P85" s="227"/>
      <c r="Q85" s="227"/>
      <c r="R85" s="227"/>
      <c r="S85" s="227"/>
      <c r="T85" s="227"/>
      <c r="U85" s="227"/>
      <c r="V85" s="227"/>
      <c r="W85" s="227"/>
      <c r="X85" s="227"/>
      <c r="Y85" s="227"/>
      <c r="Z85" s="227"/>
      <c r="AA85" s="227"/>
      <c r="AB85" s="227"/>
      <c r="AC85" s="216"/>
      <c r="AD85" s="216"/>
      <c r="AE85" s="216"/>
      <c r="AF85" s="52"/>
      <c r="AG85" s="52"/>
      <c r="AH85" s="52"/>
    </row>
    <row r="86" spans="1:34" ht="11.25" x14ac:dyDescent="0.2">
      <c r="A86" s="34"/>
      <c r="B86" s="34"/>
      <c r="C86" s="48" t="s">
        <v>115</v>
      </c>
      <c r="D86" s="57"/>
      <c r="E86" s="57"/>
      <c r="F86" s="57"/>
      <c r="G86" s="57"/>
      <c r="H86" s="225"/>
      <c r="I86" s="229">
        <v>2.6457282311507124E-2</v>
      </c>
      <c r="J86" s="229">
        <v>-2.1363303954852031E-2</v>
      </c>
      <c r="K86" s="229">
        <v>1.8012382041736048E-3</v>
      </c>
      <c r="L86" s="229">
        <v>3.9724314149509637E-2</v>
      </c>
      <c r="M86" s="202"/>
      <c r="N86" s="202"/>
      <c r="O86" s="202"/>
      <c r="P86" s="202"/>
      <c r="Q86" s="202"/>
      <c r="R86" s="202" t="s">
        <v>231</v>
      </c>
      <c r="S86" s="202" t="s">
        <v>219</v>
      </c>
      <c r="T86" s="202" t="s">
        <v>220</v>
      </c>
      <c r="U86" s="202" t="s">
        <v>159</v>
      </c>
      <c r="V86" s="202"/>
      <c r="W86" s="202"/>
      <c r="X86" s="202"/>
      <c r="Y86" s="202"/>
      <c r="Z86" s="202"/>
      <c r="AA86" s="202"/>
      <c r="AB86" s="202"/>
      <c r="AC86" s="203"/>
      <c r="AD86" s="203"/>
      <c r="AE86" s="203"/>
      <c r="AF86" s="34"/>
      <c r="AG86" s="34"/>
      <c r="AH86" s="34"/>
    </row>
    <row r="87" spans="1:34" ht="11.25" x14ac:dyDescent="0.2">
      <c r="A87" s="34"/>
      <c r="B87" s="34"/>
      <c r="C87" s="45"/>
      <c r="D87" s="57"/>
      <c r="E87" s="57"/>
      <c r="F87" s="57"/>
      <c r="G87" s="57"/>
      <c r="H87" s="225"/>
      <c r="I87" s="202"/>
      <c r="J87" s="202"/>
      <c r="K87" s="202"/>
      <c r="L87" s="202"/>
      <c r="M87" s="202"/>
      <c r="N87" s="202"/>
      <c r="O87" s="202"/>
      <c r="P87" s="202"/>
      <c r="Q87" s="202"/>
      <c r="R87" s="202"/>
      <c r="S87" s="202"/>
      <c r="T87" s="202"/>
      <c r="U87" s="202"/>
      <c r="V87" s="202"/>
      <c r="W87" s="202"/>
      <c r="X87" s="202"/>
      <c r="Y87" s="202"/>
      <c r="Z87" s="202"/>
      <c r="AA87" s="202"/>
      <c r="AB87" s="202"/>
      <c r="AC87" s="203"/>
      <c r="AD87" s="203"/>
      <c r="AE87" s="203"/>
      <c r="AF87" s="34"/>
      <c r="AG87" s="34"/>
      <c r="AH87" s="34"/>
    </row>
    <row r="88" spans="1:34" ht="11.25" x14ac:dyDescent="0.2">
      <c r="A88" s="34"/>
      <c r="B88" s="34"/>
      <c r="C88" s="45"/>
      <c r="D88" s="45"/>
      <c r="E88" s="35"/>
      <c r="F88" s="35"/>
      <c r="G88" s="46"/>
      <c r="H88" s="46"/>
      <c r="I88" s="202"/>
      <c r="J88" s="202"/>
      <c r="K88" s="202"/>
      <c r="L88" s="202"/>
      <c r="M88" s="202"/>
      <c r="N88" s="202"/>
      <c r="O88" s="202"/>
      <c r="P88" s="202"/>
      <c r="Q88" s="202"/>
      <c r="R88" s="202"/>
      <c r="S88" s="202"/>
      <c r="T88" s="202"/>
      <c r="U88" s="202"/>
      <c r="V88" s="202"/>
      <c r="W88" s="202"/>
      <c r="X88" s="202"/>
      <c r="Y88" s="202"/>
      <c r="Z88" s="202"/>
      <c r="AA88" s="202"/>
      <c r="AB88" s="202"/>
      <c r="AC88" s="203"/>
      <c r="AD88" s="203"/>
      <c r="AE88" s="203"/>
      <c r="AF88" s="34"/>
      <c r="AG88" s="34"/>
      <c r="AH88" s="34"/>
    </row>
    <row r="89" spans="1:34" ht="56.25" x14ac:dyDescent="0.2">
      <c r="A89" s="34"/>
      <c r="B89" s="34"/>
      <c r="C89" s="8" t="str">
        <f>R86&amp;" - "&amp;R90&amp;" ($)"</f>
        <v>CitiPower - Residential Single Rate ($)</v>
      </c>
      <c r="D89" s="8"/>
      <c r="E89" s="8"/>
      <c r="F89" s="8"/>
      <c r="G89" s="8"/>
      <c r="H89" s="8"/>
      <c r="I89" s="230" t="str">
        <f>T86</f>
        <v>2023–24</v>
      </c>
      <c r="J89" s="231" t="s">
        <v>116</v>
      </c>
      <c r="K89" s="231" t="s">
        <v>117</v>
      </c>
      <c r="L89" s="231" t="s">
        <v>112</v>
      </c>
      <c r="M89" s="231" t="s">
        <v>113</v>
      </c>
      <c r="N89" s="231" t="s">
        <v>118</v>
      </c>
      <c r="O89" s="231" t="s">
        <v>119</v>
      </c>
      <c r="P89" s="209" t="str">
        <f>U86</f>
        <v>2024–25</v>
      </c>
      <c r="Q89" s="202"/>
      <c r="R89" s="202"/>
      <c r="S89" s="202"/>
      <c r="T89" s="202"/>
      <c r="U89" s="202"/>
      <c r="V89" s="202"/>
      <c r="W89" s="202"/>
      <c r="X89" s="202"/>
      <c r="Y89" s="202"/>
      <c r="Z89" s="202"/>
      <c r="AA89" s="202"/>
      <c r="AB89" s="202"/>
      <c r="AC89" s="203"/>
      <c r="AD89" s="203"/>
      <c r="AE89" s="203"/>
      <c r="AF89" s="34"/>
      <c r="AG89" s="34"/>
      <c r="AH89" s="34"/>
    </row>
    <row r="90" spans="1:34" ht="11.25" x14ac:dyDescent="0.2">
      <c r="A90" s="34"/>
      <c r="B90" s="34"/>
      <c r="C90" s="232" t="s">
        <v>120</v>
      </c>
      <c r="D90" s="45"/>
      <c r="E90" s="35"/>
      <c r="F90" s="35"/>
      <c r="G90" s="46"/>
      <c r="H90" s="8"/>
      <c r="I90" s="233"/>
      <c r="J90" s="233">
        <f>IF(J91&lt;0,I92+(J91),I92)</f>
        <v>394.45978524370145</v>
      </c>
      <c r="K90" s="233">
        <f>IF(K91&lt;0,IF(J91&lt;0,J90+(K91),J90+(J91)+(K91)),IF(J91&lt;0,J90,J90+(J91)))</f>
        <v>421.39194113508648</v>
      </c>
      <c r="L90" s="233">
        <f>IF(L91&lt;0,IF(K91&lt;0,K90+(L91),K90+(K91)+(L91)),IF(K91&lt;0,K90,K90+(K91)))</f>
        <v>423.40131074368867</v>
      </c>
      <c r="M90" s="233">
        <f>IF(M91&lt;0,IF(L91&lt;0,L90+(M91),L90+(L91)+(M91)),IF(L91&lt;0,L90,L90+(L91)))</f>
        <v>423.40131074368867</v>
      </c>
      <c r="N90" s="233">
        <f>IF(N91&lt;0,I98+J91+K91+L91+(N91),I98+J91+K91+L91)</f>
        <v>470.70374293837415</v>
      </c>
      <c r="O90" s="233">
        <f>IF(O91&lt;0,IF(N91&lt;0,N90+(O91),N90+(N91)+(O91)),IF(N91&lt;0,N90,N90+(N91)))</f>
        <v>474.64055907265856</v>
      </c>
      <c r="P90" s="233"/>
      <c r="Q90" s="202"/>
      <c r="R90" s="202" t="str">
        <f>'Stakeholder report'!B89</f>
        <v>Residential Single Rate</v>
      </c>
      <c r="S90" s="202"/>
      <c r="T90" s="202"/>
      <c r="U90" s="202"/>
      <c r="V90" s="202"/>
      <c r="W90" s="202"/>
      <c r="X90" s="202"/>
      <c r="Y90" s="202"/>
      <c r="Z90" s="202"/>
      <c r="AA90" s="202"/>
      <c r="AB90" s="202"/>
      <c r="AC90" s="203"/>
      <c r="AD90" s="203"/>
      <c r="AE90" s="203"/>
      <c r="AF90" s="34"/>
      <c r="AG90" s="34"/>
      <c r="AH90" s="34"/>
    </row>
    <row r="91" spans="1:34" ht="11.25" x14ac:dyDescent="0.2">
      <c r="A91" s="34"/>
      <c r="B91" s="34"/>
      <c r="C91" s="232" t="s">
        <v>121</v>
      </c>
      <c r="D91" s="45"/>
      <c r="E91" s="35"/>
      <c r="F91" s="35"/>
      <c r="G91" s="46"/>
      <c r="H91" s="8"/>
      <c r="I91" s="234"/>
      <c r="J91" s="234">
        <f>(P92-I92)-M91-L91-K91</f>
        <v>26.932155891385044</v>
      </c>
      <c r="K91" s="234">
        <f>I92*$I$86</f>
        <v>10.436333898729082</v>
      </c>
      <c r="L91" s="234">
        <f>I92*$J$86</f>
        <v>-8.4269642901268504</v>
      </c>
      <c r="M91" s="234">
        <f>I92*$K$86</f>
        <v>0.71051603519107065</v>
      </c>
      <c r="N91" s="234">
        <f>(P96-I96)-O91</f>
        <v>3.9368161342844212</v>
      </c>
      <c r="O91" s="234">
        <f>I96*$L$86</f>
        <v>1.8790566765375649</v>
      </c>
      <c r="P91" s="235"/>
      <c r="Q91" s="202"/>
      <c r="R91" s="202"/>
      <c r="S91" s="202"/>
      <c r="T91" s="202"/>
      <c r="U91" s="202"/>
      <c r="V91" s="202"/>
      <c r="W91" s="202"/>
      <c r="X91" s="202"/>
      <c r="Y91" s="202"/>
      <c r="Z91" s="202"/>
      <c r="AA91" s="202"/>
      <c r="AB91" s="202"/>
      <c r="AC91" s="203"/>
      <c r="AD91" s="203"/>
      <c r="AE91" s="203"/>
      <c r="AF91" s="34"/>
      <c r="AG91" s="34"/>
      <c r="AH91" s="34"/>
    </row>
    <row r="92" spans="1:34" ht="11.25" x14ac:dyDescent="0.2">
      <c r="A92" s="34"/>
      <c r="B92" s="34"/>
      <c r="C92" s="232" t="s">
        <v>116</v>
      </c>
      <c r="D92" s="45"/>
      <c r="E92" s="35"/>
      <c r="F92" s="35"/>
      <c r="G92" s="46"/>
      <c r="H92" s="8"/>
      <c r="I92" s="236">
        <f>_xlfn.IFNA(INDEX($K$139:$K$204,MATCH(R90,$C$139:$C$204,0)),0)</f>
        <v>394.45978524370145</v>
      </c>
      <c r="J92" s="233">
        <f>ABS(J91)</f>
        <v>26.932155891385044</v>
      </c>
      <c r="K92" s="233"/>
      <c r="L92" s="237"/>
      <c r="M92" s="233"/>
      <c r="N92" s="237"/>
      <c r="O92" s="233"/>
      <c r="P92" s="236">
        <f>_xlfn.IFNA(INDEX($G$139:$G$204,MATCH(R90,$C$139:$C$204,0)),0)</f>
        <v>424.11182677887979</v>
      </c>
      <c r="Q92" s="202"/>
      <c r="R92" s="202"/>
      <c r="S92" s="202"/>
      <c r="T92" s="202"/>
      <c r="U92" s="202"/>
      <c r="V92" s="202"/>
      <c r="W92" s="202"/>
      <c r="X92" s="202"/>
      <c r="Y92" s="202"/>
      <c r="Z92" s="202"/>
      <c r="AA92" s="202"/>
      <c r="AB92" s="202"/>
      <c r="AC92" s="203"/>
      <c r="AD92" s="203"/>
      <c r="AE92" s="203"/>
      <c r="AF92" s="34"/>
      <c r="AG92" s="34"/>
      <c r="AH92" s="34"/>
    </row>
    <row r="93" spans="1:34" ht="11.25" x14ac:dyDescent="0.2">
      <c r="A93" s="34"/>
      <c r="B93" s="34"/>
      <c r="C93" s="232" t="s">
        <v>117</v>
      </c>
      <c r="D93" s="45"/>
      <c r="E93" s="35"/>
      <c r="F93" s="35"/>
      <c r="G93" s="46"/>
      <c r="H93" s="8"/>
      <c r="I93" s="236"/>
      <c r="J93" s="233"/>
      <c r="K93" s="233">
        <f>ABS(K91)</f>
        <v>10.436333898729082</v>
      </c>
      <c r="L93" s="237"/>
      <c r="M93" s="233"/>
      <c r="N93" s="237"/>
      <c r="O93" s="233"/>
      <c r="P93" s="236"/>
      <c r="Q93" s="202"/>
      <c r="R93" s="202"/>
      <c r="S93" s="202"/>
      <c r="T93" s="202"/>
      <c r="U93" s="202"/>
      <c r="V93" s="202"/>
      <c r="W93" s="202"/>
      <c r="X93" s="202"/>
      <c r="Y93" s="202"/>
      <c r="Z93" s="202"/>
      <c r="AA93" s="202"/>
      <c r="AB93" s="202"/>
      <c r="AC93" s="203"/>
      <c r="AD93" s="203"/>
      <c r="AE93" s="203"/>
      <c r="AF93" s="34"/>
      <c r="AG93" s="34"/>
      <c r="AH93" s="34"/>
    </row>
    <row r="94" spans="1:34" ht="11.25" x14ac:dyDescent="0.2">
      <c r="A94" s="34"/>
      <c r="B94" s="34"/>
      <c r="C94" s="232" t="s">
        <v>112</v>
      </c>
      <c r="D94" s="45"/>
      <c r="E94" s="35"/>
      <c r="F94" s="35"/>
      <c r="G94" s="46"/>
      <c r="H94" s="8"/>
      <c r="I94" s="236"/>
      <c r="J94" s="233"/>
      <c r="K94" s="233"/>
      <c r="L94" s="238">
        <f>ABS(L91)</f>
        <v>8.4269642901268504</v>
      </c>
      <c r="M94" s="233"/>
      <c r="N94" s="237"/>
      <c r="O94" s="233"/>
      <c r="P94" s="236"/>
      <c r="Q94" s="202"/>
      <c r="R94" s="202"/>
      <c r="S94" s="202"/>
      <c r="T94" s="202"/>
      <c r="U94" s="202"/>
      <c r="V94" s="202"/>
      <c r="W94" s="202"/>
      <c r="X94" s="202"/>
      <c r="Y94" s="202"/>
      <c r="Z94" s="202"/>
      <c r="AA94" s="202"/>
      <c r="AB94" s="202"/>
      <c r="AC94" s="203"/>
      <c r="AD94" s="203"/>
      <c r="AE94" s="203"/>
      <c r="AF94" s="34"/>
      <c r="AG94" s="34"/>
      <c r="AH94" s="34"/>
    </row>
    <row r="95" spans="1:34" ht="11.25" x14ac:dyDescent="0.2">
      <c r="A95" s="34"/>
      <c r="B95" s="34"/>
      <c r="C95" s="232" t="s">
        <v>113</v>
      </c>
      <c r="D95" s="45"/>
      <c r="E95" s="35"/>
      <c r="F95" s="35"/>
      <c r="G95" s="46"/>
      <c r="H95" s="8"/>
      <c r="I95" s="239"/>
      <c r="J95" s="233"/>
      <c r="K95" s="233"/>
      <c r="L95" s="238"/>
      <c r="M95" s="233">
        <f>ABS(M91)</f>
        <v>0.71051603519107065</v>
      </c>
      <c r="N95" s="237"/>
      <c r="O95" s="233"/>
      <c r="P95" s="236"/>
      <c r="Q95" s="202"/>
      <c r="R95" s="202"/>
      <c r="S95" s="202"/>
      <c r="T95" s="202"/>
      <c r="U95" s="202"/>
      <c r="V95" s="202"/>
      <c r="W95" s="202"/>
      <c r="X95" s="202"/>
      <c r="Y95" s="202"/>
      <c r="Z95" s="202"/>
      <c r="AA95" s="202"/>
      <c r="AB95" s="202"/>
      <c r="AC95" s="203"/>
      <c r="AD95" s="203"/>
      <c r="AE95" s="203"/>
      <c r="AF95" s="34"/>
      <c r="AG95" s="34"/>
      <c r="AH95" s="34"/>
    </row>
    <row r="96" spans="1:34" ht="11.25" x14ac:dyDescent="0.2">
      <c r="A96" s="34"/>
      <c r="B96" s="34"/>
      <c r="C96" s="232" t="s">
        <v>118</v>
      </c>
      <c r="D96" s="45"/>
      <c r="E96" s="35"/>
      <c r="F96" s="35"/>
      <c r="G96" s="46"/>
      <c r="H96" s="8"/>
      <c r="I96" s="236">
        <f>_xlfn.IFNA(INDEX($M$139:$M$204,MATCH(R90,$C$139:$C$204,0)),0)</f>
        <v>47.302432194685487</v>
      </c>
      <c r="J96" s="233"/>
      <c r="K96" s="233"/>
      <c r="L96" s="238"/>
      <c r="M96" s="233"/>
      <c r="N96" s="237">
        <f>ABS(N91)</f>
        <v>3.9368161342844212</v>
      </c>
      <c r="O96" s="233"/>
      <c r="P96" s="236">
        <f>_xlfn.IFNA(INDEX($I$139:$I$204,MATCH(R90,$C$139:$C$204,0)),0)</f>
        <v>53.118305005507473</v>
      </c>
      <c r="Q96" s="202"/>
      <c r="R96" s="202"/>
      <c r="S96" s="202"/>
      <c r="T96" s="202"/>
      <c r="U96" s="202"/>
      <c r="V96" s="202"/>
      <c r="W96" s="202"/>
      <c r="X96" s="202"/>
      <c r="Y96" s="202"/>
      <c r="Z96" s="202"/>
      <c r="AA96" s="202"/>
      <c r="AB96" s="202"/>
      <c r="AC96" s="203"/>
      <c r="AD96" s="203"/>
      <c r="AE96" s="203"/>
      <c r="AF96" s="34"/>
      <c r="AG96" s="34"/>
      <c r="AH96" s="34"/>
    </row>
    <row r="97" spans="1:34" ht="11.25" x14ac:dyDescent="0.2">
      <c r="A97" s="34"/>
      <c r="B97" s="34"/>
      <c r="C97" s="232" t="s">
        <v>119</v>
      </c>
      <c r="D97" s="45"/>
      <c r="E97" s="35"/>
      <c r="F97" s="35"/>
      <c r="G97" s="46"/>
      <c r="H97" s="8"/>
      <c r="I97" s="240"/>
      <c r="J97" s="233"/>
      <c r="K97" s="233"/>
      <c r="L97" s="238"/>
      <c r="M97" s="233"/>
      <c r="N97" s="238"/>
      <c r="O97" s="233">
        <f>ABS(O91)</f>
        <v>1.8790566765375649</v>
      </c>
      <c r="P97" s="233"/>
      <c r="Q97" s="202"/>
      <c r="R97" s="202"/>
      <c r="S97" s="202"/>
      <c r="T97" s="202"/>
      <c r="U97" s="202"/>
      <c r="V97" s="202"/>
      <c r="W97" s="202"/>
      <c r="X97" s="202"/>
      <c r="Y97" s="202"/>
      <c r="Z97" s="202"/>
      <c r="AA97" s="202"/>
      <c r="AB97" s="202"/>
      <c r="AC97" s="203"/>
      <c r="AD97" s="203"/>
      <c r="AE97" s="203"/>
      <c r="AF97" s="34"/>
      <c r="AG97" s="34"/>
      <c r="AH97" s="34"/>
    </row>
    <row r="98" spans="1:34" ht="11.25" x14ac:dyDescent="0.2">
      <c r="A98" s="34"/>
      <c r="B98" s="34"/>
      <c r="C98" s="232" t="s">
        <v>122</v>
      </c>
      <c r="D98" s="45"/>
      <c r="E98" s="35"/>
      <c r="F98" s="35"/>
      <c r="G98" s="46"/>
      <c r="H98" s="8"/>
      <c r="I98" s="240">
        <f>I92+I96</f>
        <v>441.76221743838693</v>
      </c>
      <c r="J98" s="241"/>
      <c r="K98" s="241"/>
      <c r="L98" s="238"/>
      <c r="M98" s="241"/>
      <c r="N98" s="238"/>
      <c r="O98" s="241"/>
      <c r="P98" s="240">
        <f>P92+P96</f>
        <v>477.23013178438725</v>
      </c>
      <c r="Q98" s="202"/>
      <c r="R98" s="202"/>
      <c r="S98" s="202"/>
      <c r="T98" s="202"/>
      <c r="U98" s="202"/>
      <c r="V98" s="202"/>
      <c r="W98" s="202"/>
      <c r="X98" s="202"/>
      <c r="Y98" s="202"/>
      <c r="Z98" s="202"/>
      <c r="AA98" s="202"/>
      <c r="AB98" s="202"/>
      <c r="AC98" s="203"/>
      <c r="AD98" s="203"/>
      <c r="AE98" s="203"/>
      <c r="AF98" s="34"/>
      <c r="AG98" s="34"/>
      <c r="AH98" s="34"/>
    </row>
    <row r="99" spans="1:34" ht="11.25" x14ac:dyDescent="0.2">
      <c r="A99" s="34"/>
      <c r="B99" s="34"/>
      <c r="C99" s="45"/>
      <c r="D99" s="45"/>
      <c r="E99" s="35"/>
      <c r="F99" s="35"/>
      <c r="G99" s="46"/>
      <c r="H99" s="8"/>
      <c r="I99" s="35"/>
      <c r="J99" s="242"/>
      <c r="K99" s="242"/>
      <c r="L99" s="242"/>
      <c r="M99" s="242"/>
      <c r="N99" s="242"/>
      <c r="O99" s="242"/>
      <c r="P99" s="34"/>
      <c r="Q99" s="202"/>
      <c r="R99" s="202"/>
      <c r="S99" s="202"/>
      <c r="T99" s="202"/>
      <c r="U99" s="202"/>
      <c r="V99" s="202"/>
      <c r="W99" s="202"/>
      <c r="X99" s="202"/>
      <c r="Y99" s="202"/>
      <c r="Z99" s="202"/>
      <c r="AA99" s="202"/>
      <c r="AB99" s="202"/>
      <c r="AC99" s="203"/>
      <c r="AD99" s="203"/>
      <c r="AE99" s="203"/>
      <c r="AF99" s="34"/>
      <c r="AG99" s="34"/>
      <c r="AH99" s="34"/>
    </row>
    <row r="100" spans="1:34" ht="11.25" x14ac:dyDescent="0.2">
      <c r="A100" s="34"/>
      <c r="B100" s="34"/>
      <c r="C100" s="45"/>
      <c r="D100" s="45"/>
      <c r="E100" s="35"/>
      <c r="F100" s="35"/>
      <c r="G100" s="46"/>
      <c r="H100" s="243"/>
      <c r="I100" s="244"/>
      <c r="J100" s="245"/>
      <c r="K100" s="246"/>
      <c r="L100" s="246"/>
      <c r="M100" s="245"/>
      <c r="N100" s="245"/>
      <c r="O100" s="247"/>
      <c r="P100" s="247"/>
      <c r="Q100" s="202"/>
      <c r="R100" s="202"/>
      <c r="S100" s="202"/>
      <c r="T100" s="202"/>
      <c r="U100" s="202"/>
      <c r="V100" s="202"/>
      <c r="W100" s="202"/>
      <c r="X100" s="202"/>
      <c r="Y100" s="202"/>
      <c r="Z100" s="202"/>
      <c r="AA100" s="202"/>
      <c r="AB100" s="202"/>
      <c r="AC100" s="203"/>
      <c r="AD100" s="203"/>
      <c r="AE100" s="203"/>
      <c r="AF100" s="34"/>
      <c r="AG100" s="34"/>
      <c r="AH100" s="34"/>
    </row>
    <row r="101" spans="1:34" ht="56.25" x14ac:dyDescent="0.2">
      <c r="A101" s="34"/>
      <c r="B101" s="34"/>
      <c r="C101" s="8" t="str">
        <f>R86&amp;" - "&amp;R102&amp;" ($)"</f>
        <v>CitiPower - Residential ToU ($)</v>
      </c>
      <c r="D101" s="8"/>
      <c r="E101" s="8"/>
      <c r="F101" s="8"/>
      <c r="G101" s="8"/>
      <c r="H101" s="8"/>
      <c r="I101" s="230" t="str">
        <f>T86</f>
        <v>2023–24</v>
      </c>
      <c r="J101" s="231" t="s">
        <v>116</v>
      </c>
      <c r="K101" s="231" t="s">
        <v>117</v>
      </c>
      <c r="L101" s="231" t="s">
        <v>112</v>
      </c>
      <c r="M101" s="231" t="s">
        <v>113</v>
      </c>
      <c r="N101" s="231" t="s">
        <v>118</v>
      </c>
      <c r="O101" s="231" t="s">
        <v>119</v>
      </c>
      <c r="P101" s="209" t="str">
        <f>U86</f>
        <v>2024–25</v>
      </c>
      <c r="Q101" s="202"/>
      <c r="R101" s="202"/>
      <c r="S101" s="202"/>
      <c r="T101" s="202"/>
      <c r="U101" s="202"/>
      <c r="V101" s="202"/>
      <c r="W101" s="202"/>
      <c r="X101" s="202"/>
      <c r="Y101" s="202"/>
      <c r="Z101" s="202"/>
      <c r="AA101" s="202"/>
      <c r="AB101" s="202"/>
      <c r="AC101" s="203"/>
      <c r="AD101" s="203"/>
      <c r="AE101" s="203"/>
      <c r="AF101" s="34"/>
      <c r="AG101" s="34"/>
      <c r="AH101" s="34"/>
    </row>
    <row r="102" spans="1:34" ht="11.25" x14ac:dyDescent="0.2">
      <c r="A102" s="34"/>
      <c r="B102" s="34"/>
      <c r="C102" s="232" t="s">
        <v>120</v>
      </c>
      <c r="D102" s="8"/>
      <c r="E102" s="8"/>
      <c r="F102" s="8"/>
      <c r="G102" s="8"/>
      <c r="H102" s="8"/>
      <c r="I102" s="233"/>
      <c r="J102" s="233">
        <f>IF(J103&lt;0,I104+(J103),I104)</f>
        <v>446.97608517383526</v>
      </c>
      <c r="K102" s="233">
        <f>IF(K103&lt;0,IF(J103&lt;0,J102+(K103),J102+(J103)+(K103)),IF(J103&lt;0,J102,J102+(J103)))</f>
        <v>468.20744246992081</v>
      </c>
      <c r="L102" s="233">
        <f>IF(L103&lt;0,IF(K103&lt;0,K102+(L103),K102+(K103)+(L103)),IF(K103&lt;0,K102,K102+(K103)))</f>
        <v>470.48432897373874</v>
      </c>
      <c r="M102" s="233">
        <f>IF(M103&lt;0,IF(L103&lt;0,L102+(M103),L102+(L103)+(M103)),IF(L103&lt;0,L102,L102+(L103)))</f>
        <v>470.48432897373874</v>
      </c>
      <c r="N102" s="233">
        <f>IF(N103&lt;0,I110+J103+K103+L103+(N103),I110+J103+K103+L103)</f>
        <v>525.88453244245159</v>
      </c>
      <c r="O102" s="233">
        <f>IF(O103&lt;0,IF(N103&lt;0,N102+(O103),N102+(N103)+(O103)),IF(N103&lt;0,N102,N102+(N103)))</f>
        <v>528.40479271751656</v>
      </c>
      <c r="P102" s="233"/>
      <c r="Q102" s="202"/>
      <c r="R102" s="202" t="str">
        <f>'Stakeholder report'!B90</f>
        <v>Residential ToU</v>
      </c>
      <c r="S102" s="202"/>
      <c r="T102" s="202"/>
      <c r="U102" s="202"/>
      <c r="V102" s="202"/>
      <c r="W102" s="202"/>
      <c r="X102" s="202"/>
      <c r="Y102" s="202"/>
      <c r="Z102" s="202"/>
      <c r="AA102" s="202"/>
      <c r="AB102" s="202"/>
      <c r="AC102" s="203"/>
      <c r="AD102" s="203"/>
      <c r="AE102" s="203"/>
      <c r="AF102" s="34"/>
      <c r="AG102" s="34"/>
      <c r="AH102" s="34"/>
    </row>
    <row r="103" spans="1:34" ht="11.25" x14ac:dyDescent="0.2">
      <c r="A103" s="34"/>
      <c r="B103" s="34"/>
      <c r="C103" s="232" t="s">
        <v>121</v>
      </c>
      <c r="D103" s="8"/>
      <c r="E103" s="8"/>
      <c r="F103" s="8"/>
      <c r="G103" s="8"/>
      <c r="H103" s="8"/>
      <c r="I103" s="234"/>
      <c r="J103" s="234">
        <f>(P104-I104)-M103-L103-K103</f>
        <v>21.231357296085537</v>
      </c>
      <c r="K103" s="234">
        <f>I104*$I$86</f>
        <v>11.825772471936414</v>
      </c>
      <c r="L103" s="234">
        <f>I104*$J$86</f>
        <v>-9.5488859681184728</v>
      </c>
      <c r="M103" s="234">
        <f>I104*$K$86</f>
        <v>0.80511040096706721</v>
      </c>
      <c r="N103" s="234">
        <f>(P108-I108)-O103</f>
        <v>2.5202602750649392</v>
      </c>
      <c r="O103" s="234">
        <f>I108*$L$86</f>
        <v>2.2007350865379065</v>
      </c>
      <c r="P103" s="235"/>
      <c r="Q103" s="202"/>
      <c r="R103" s="202"/>
      <c r="S103" s="202"/>
      <c r="T103" s="202"/>
      <c r="U103" s="202"/>
      <c r="V103" s="202"/>
      <c r="W103" s="202"/>
      <c r="X103" s="202"/>
      <c r="Y103" s="202"/>
      <c r="Z103" s="202"/>
      <c r="AA103" s="202"/>
      <c r="AB103" s="202"/>
      <c r="AC103" s="203"/>
      <c r="AD103" s="203"/>
      <c r="AE103" s="203"/>
      <c r="AF103" s="34"/>
      <c r="AG103" s="34"/>
      <c r="AH103" s="34"/>
    </row>
    <row r="104" spans="1:34" ht="11.25" x14ac:dyDescent="0.2">
      <c r="A104" s="34"/>
      <c r="B104" s="34"/>
      <c r="C104" s="232" t="s">
        <v>116</v>
      </c>
      <c r="D104" s="8"/>
      <c r="E104" s="8"/>
      <c r="F104" s="8"/>
      <c r="G104" s="8"/>
      <c r="H104" s="8"/>
      <c r="I104" s="236">
        <f>_xlfn.IFNA(INDEX($K$139:$K$204,MATCH(R102,$C$139:$C$204,0)),0)</f>
        <v>446.97608517383526</v>
      </c>
      <c r="J104" s="233">
        <f>ABS(J103)</f>
        <v>21.231357296085537</v>
      </c>
      <c r="K104" s="233"/>
      <c r="L104" s="237"/>
      <c r="M104" s="233"/>
      <c r="N104" s="237"/>
      <c r="O104" s="233"/>
      <c r="P104" s="236">
        <f>_xlfn.IFNA(INDEX($G$139:$G$204,MATCH(R102,$C$139:$C$204,0)),0)</f>
        <v>471.28943937470581</v>
      </c>
      <c r="Q104" s="202"/>
      <c r="R104" s="202"/>
      <c r="S104" s="202"/>
      <c r="T104" s="202"/>
      <c r="U104" s="202"/>
      <c r="V104" s="202"/>
      <c r="W104" s="202"/>
      <c r="X104" s="202"/>
      <c r="Y104" s="202"/>
      <c r="Z104" s="202"/>
      <c r="AA104" s="202"/>
      <c r="AB104" s="202"/>
      <c r="AC104" s="203"/>
      <c r="AD104" s="203"/>
      <c r="AE104" s="203"/>
      <c r="AF104" s="34"/>
      <c r="AG104" s="34"/>
      <c r="AH104" s="34"/>
    </row>
    <row r="105" spans="1:34" ht="11.25" x14ac:dyDescent="0.2">
      <c r="A105" s="34"/>
      <c r="B105" s="34"/>
      <c r="C105" s="232" t="s">
        <v>117</v>
      </c>
      <c r="D105" s="8"/>
      <c r="E105" s="8"/>
      <c r="F105" s="8"/>
      <c r="G105" s="8"/>
      <c r="H105" s="8"/>
      <c r="I105" s="236"/>
      <c r="J105" s="233"/>
      <c r="K105" s="233">
        <f>ABS(K103)</f>
        <v>11.825772471936414</v>
      </c>
      <c r="L105" s="237"/>
      <c r="M105" s="233"/>
      <c r="N105" s="237"/>
      <c r="O105" s="233"/>
      <c r="P105" s="236"/>
      <c r="Q105" s="202"/>
      <c r="R105" s="202"/>
      <c r="S105" s="202"/>
      <c r="T105" s="202"/>
      <c r="U105" s="202"/>
      <c r="V105" s="202"/>
      <c r="W105" s="202"/>
      <c r="X105" s="202"/>
      <c r="Y105" s="202"/>
      <c r="Z105" s="202"/>
      <c r="AA105" s="202"/>
      <c r="AB105" s="202"/>
      <c r="AC105" s="203"/>
      <c r="AD105" s="203"/>
      <c r="AE105" s="203"/>
      <c r="AF105" s="34"/>
      <c r="AG105" s="34"/>
      <c r="AH105" s="34"/>
    </row>
    <row r="106" spans="1:34" ht="11.25" x14ac:dyDescent="0.2">
      <c r="A106" s="34"/>
      <c r="B106" s="34"/>
      <c r="C106" s="232" t="s">
        <v>112</v>
      </c>
      <c r="D106" s="8"/>
      <c r="E106" s="8"/>
      <c r="F106" s="8"/>
      <c r="G106" s="8"/>
      <c r="H106" s="8"/>
      <c r="I106" s="236"/>
      <c r="J106" s="233"/>
      <c r="K106" s="233"/>
      <c r="L106" s="238">
        <f>ABS(L103)</f>
        <v>9.5488859681184728</v>
      </c>
      <c r="M106" s="233"/>
      <c r="N106" s="237"/>
      <c r="O106" s="233"/>
      <c r="P106" s="236"/>
      <c r="Q106" s="202"/>
      <c r="R106" s="202"/>
      <c r="S106" s="202"/>
      <c r="T106" s="202"/>
      <c r="U106" s="202"/>
      <c r="V106" s="202"/>
      <c r="W106" s="202"/>
      <c r="X106" s="202"/>
      <c r="Y106" s="202"/>
      <c r="Z106" s="202"/>
      <c r="AA106" s="202"/>
      <c r="AB106" s="202"/>
      <c r="AC106" s="203"/>
      <c r="AD106" s="203"/>
      <c r="AE106" s="203"/>
      <c r="AF106" s="34"/>
      <c r="AG106" s="34"/>
      <c r="AH106" s="34"/>
    </row>
    <row r="107" spans="1:34" ht="11.25" x14ac:dyDescent="0.2">
      <c r="A107" s="34"/>
      <c r="B107" s="34"/>
      <c r="C107" s="232" t="s">
        <v>113</v>
      </c>
      <c r="D107" s="8"/>
      <c r="E107" s="8"/>
      <c r="F107" s="8"/>
      <c r="G107" s="8"/>
      <c r="H107" s="8"/>
      <c r="I107" s="239"/>
      <c r="J107" s="233"/>
      <c r="K107" s="233"/>
      <c r="L107" s="238"/>
      <c r="M107" s="233">
        <f>ABS(M103)</f>
        <v>0.80511040096706721</v>
      </c>
      <c r="N107" s="237"/>
      <c r="O107" s="233"/>
      <c r="P107" s="236"/>
      <c r="Q107" s="202"/>
      <c r="R107" s="202"/>
      <c r="S107" s="202"/>
      <c r="T107" s="202"/>
      <c r="U107" s="202"/>
      <c r="V107" s="202"/>
      <c r="W107" s="202"/>
      <c r="X107" s="202"/>
      <c r="Y107" s="202"/>
      <c r="Z107" s="202"/>
      <c r="AA107" s="202"/>
      <c r="AB107" s="202"/>
      <c r="AC107" s="203"/>
      <c r="AD107" s="203"/>
      <c r="AE107" s="203"/>
      <c r="AF107" s="34"/>
      <c r="AG107" s="34"/>
      <c r="AH107" s="34"/>
    </row>
    <row r="108" spans="1:34" ht="11.25" x14ac:dyDescent="0.2">
      <c r="A108" s="34"/>
      <c r="B108" s="34"/>
      <c r="C108" s="232" t="s">
        <v>118</v>
      </c>
      <c r="D108" s="8"/>
      <c r="E108" s="8"/>
      <c r="F108" s="8"/>
      <c r="G108" s="8"/>
      <c r="H108" s="8"/>
      <c r="I108" s="236">
        <f>_xlfn.IFNA(INDEX($M$139:$M$204,MATCH(R102,$C$139:$C$204,0)),0)</f>
        <v>55.400203468712945</v>
      </c>
      <c r="J108" s="233"/>
      <c r="K108" s="233"/>
      <c r="L108" s="238"/>
      <c r="M108" s="233"/>
      <c r="N108" s="237">
        <f>ABS(N103)</f>
        <v>2.5202602750649392</v>
      </c>
      <c r="O108" s="233"/>
      <c r="P108" s="236">
        <f>_xlfn.IFNA(INDEX($I$139:$I$204,MATCH(R102,$C$139:$C$204,0)),0)</f>
        <v>60.121198830315791</v>
      </c>
      <c r="Q108" s="202"/>
      <c r="R108" s="202"/>
      <c r="S108" s="202"/>
      <c r="T108" s="202"/>
      <c r="U108" s="202"/>
      <c r="V108" s="202"/>
      <c r="W108" s="202"/>
      <c r="X108" s="202"/>
      <c r="Y108" s="202"/>
      <c r="Z108" s="202"/>
      <c r="AA108" s="202"/>
      <c r="AB108" s="202"/>
      <c r="AC108" s="203"/>
      <c r="AD108" s="203"/>
      <c r="AE108" s="203"/>
      <c r="AF108" s="34"/>
      <c r="AG108" s="34"/>
      <c r="AH108" s="34"/>
    </row>
    <row r="109" spans="1:34" ht="11.25" x14ac:dyDescent="0.2">
      <c r="A109" s="34"/>
      <c r="B109" s="34"/>
      <c r="C109" s="232" t="s">
        <v>119</v>
      </c>
      <c r="D109" s="8"/>
      <c r="E109" s="8"/>
      <c r="F109" s="8"/>
      <c r="G109" s="8"/>
      <c r="H109" s="8"/>
      <c r="I109" s="240"/>
      <c r="J109" s="233"/>
      <c r="K109" s="233"/>
      <c r="L109" s="238"/>
      <c r="M109" s="233"/>
      <c r="N109" s="238"/>
      <c r="O109" s="233">
        <f>ABS(O103)</f>
        <v>2.2007350865379065</v>
      </c>
      <c r="P109" s="233"/>
      <c r="Q109" s="202"/>
      <c r="R109" s="202"/>
      <c r="S109" s="202"/>
      <c r="T109" s="202"/>
      <c r="U109" s="202"/>
      <c r="V109" s="202"/>
      <c r="W109" s="202"/>
      <c r="X109" s="202"/>
      <c r="Y109" s="202"/>
      <c r="Z109" s="202"/>
      <c r="AA109" s="202"/>
      <c r="AB109" s="202"/>
      <c r="AC109" s="203"/>
      <c r="AD109" s="203"/>
      <c r="AE109" s="203"/>
      <c r="AF109" s="34"/>
      <c r="AG109" s="34"/>
      <c r="AH109" s="34"/>
    </row>
    <row r="110" spans="1:34" ht="11.25" x14ac:dyDescent="0.2">
      <c r="A110" s="34"/>
      <c r="B110" s="34"/>
      <c r="C110" s="232" t="s">
        <v>122</v>
      </c>
      <c r="D110" s="8"/>
      <c r="E110" s="8"/>
      <c r="F110" s="8"/>
      <c r="G110" s="8"/>
      <c r="H110" s="8"/>
      <c r="I110" s="240">
        <f>I104+I108</f>
        <v>502.37628864254822</v>
      </c>
      <c r="J110" s="241"/>
      <c r="K110" s="241"/>
      <c r="L110" s="238"/>
      <c r="M110" s="241"/>
      <c r="N110" s="238"/>
      <c r="O110" s="241"/>
      <c r="P110" s="240">
        <f>P104+P108</f>
        <v>531.41063820502154</v>
      </c>
      <c r="Q110" s="202"/>
      <c r="R110" s="202"/>
      <c r="S110" s="202"/>
      <c r="T110" s="202"/>
      <c r="U110" s="202"/>
      <c r="V110" s="202"/>
      <c r="W110" s="202"/>
      <c r="X110" s="202"/>
      <c r="Y110" s="202"/>
      <c r="Z110" s="202"/>
      <c r="AA110" s="202"/>
      <c r="AB110" s="202"/>
      <c r="AC110" s="203"/>
      <c r="AD110" s="203"/>
      <c r="AE110" s="203"/>
      <c r="AF110" s="34"/>
      <c r="AG110" s="34"/>
      <c r="AH110" s="34"/>
    </row>
    <row r="111" spans="1:34" ht="11.25" x14ac:dyDescent="0.2">
      <c r="A111" s="34"/>
      <c r="B111" s="34"/>
      <c r="C111" s="45"/>
      <c r="D111" s="45"/>
      <c r="E111" s="35"/>
      <c r="F111" s="35"/>
      <c r="G111" s="46"/>
      <c r="H111" s="46"/>
      <c r="I111" s="202"/>
      <c r="J111" s="202"/>
      <c r="K111" s="202"/>
      <c r="L111" s="202"/>
      <c r="M111" s="202"/>
      <c r="N111" s="202"/>
      <c r="O111" s="202"/>
      <c r="P111" s="202"/>
      <c r="Q111" s="202"/>
      <c r="R111" s="202"/>
      <c r="S111" s="202"/>
      <c r="T111" s="202"/>
      <c r="U111" s="202"/>
      <c r="V111" s="202"/>
      <c r="W111" s="202"/>
      <c r="X111" s="202"/>
      <c r="Y111" s="202"/>
      <c r="Z111" s="202"/>
      <c r="AA111" s="202"/>
      <c r="AB111" s="202"/>
      <c r="AC111" s="203"/>
      <c r="AD111" s="203"/>
      <c r="AE111" s="203"/>
      <c r="AF111" s="34"/>
      <c r="AG111" s="34"/>
      <c r="AH111" s="34"/>
    </row>
    <row r="112" spans="1:34" ht="56.25" x14ac:dyDescent="0.2">
      <c r="A112" s="34"/>
      <c r="B112" s="34"/>
      <c r="C112" s="8" t="str">
        <f>R86&amp;" - "&amp;R113&amp;" ($)"</f>
        <v>CitiPower - Small Business Single Rate ($)</v>
      </c>
      <c r="D112" s="8"/>
      <c r="E112" s="8"/>
      <c r="F112" s="8"/>
      <c r="G112" s="8"/>
      <c r="H112" s="8"/>
      <c r="I112" s="230" t="str">
        <f>T86</f>
        <v>2023–24</v>
      </c>
      <c r="J112" s="231" t="s">
        <v>116</v>
      </c>
      <c r="K112" s="231" t="s">
        <v>117</v>
      </c>
      <c r="L112" s="231" t="s">
        <v>112</v>
      </c>
      <c r="M112" s="231" t="s">
        <v>113</v>
      </c>
      <c r="N112" s="231" t="s">
        <v>118</v>
      </c>
      <c r="O112" s="231" t="s">
        <v>119</v>
      </c>
      <c r="P112" s="209" t="str">
        <f>U86</f>
        <v>2024–25</v>
      </c>
      <c r="Q112" s="202"/>
      <c r="R112" s="202"/>
      <c r="S112" s="202"/>
      <c r="T112" s="202"/>
      <c r="U112" s="202"/>
      <c r="V112" s="202"/>
      <c r="W112" s="202"/>
      <c r="X112" s="202"/>
      <c r="Y112" s="202"/>
      <c r="Z112" s="202"/>
      <c r="AA112" s="202"/>
      <c r="AB112" s="202"/>
      <c r="AC112" s="203"/>
      <c r="AD112" s="203"/>
      <c r="AE112" s="203"/>
      <c r="AF112" s="34"/>
      <c r="AG112" s="34"/>
      <c r="AH112" s="34"/>
    </row>
    <row r="113" spans="1:34" ht="11.25" x14ac:dyDescent="0.2">
      <c r="A113" s="34"/>
      <c r="B113" s="34"/>
      <c r="C113" s="232" t="s">
        <v>120</v>
      </c>
      <c r="D113" s="45"/>
      <c r="E113" s="35"/>
      <c r="F113" s="35"/>
      <c r="G113" s="46"/>
      <c r="H113" s="8"/>
      <c r="I113" s="233"/>
      <c r="J113" s="233">
        <f>IF(J114&lt;0,I115+(J114),I115)</f>
        <v>1005.1143633689347</v>
      </c>
      <c r="K113" s="233">
        <f>IF(K114&lt;0,IF(J114&lt;0,J113+(K114),J113+(J114)+(K114)),IF(J114&lt;0,J113,J113+(J114)))</f>
        <v>1086.2214925272442</v>
      </c>
      <c r="L113" s="233">
        <f>IF(L114&lt;0,IF(K114&lt;0,K113+(L114),K113+(K114)+(L114)),IF(K114&lt;0,K113,K113+(K114)))</f>
        <v>1091.3415233402088</v>
      </c>
      <c r="M113" s="233">
        <f>IF(M114&lt;0,IF(L114&lt;0,L113+(M114),L113+(L114)+(M114)),IF(L114&lt;0,L113,L113+(L114)))</f>
        <v>1091.3415233402088</v>
      </c>
      <c r="N113" s="233">
        <f>IF(N114&lt;0,I121+J114+K114+L114+(N114),I121+J114+K114+L114)</f>
        <v>1330.0623544266223</v>
      </c>
      <c r="O113" s="233">
        <f>IF(O114&lt;0,IF(N114&lt;0,N113+(O114),N113+(N114)+(O114)),IF(N114&lt;0,N113,N113+(N114)))</f>
        <v>1340.4727357290481</v>
      </c>
      <c r="P113" s="233"/>
      <c r="Q113" s="202"/>
      <c r="R113" s="202" t="str">
        <f>'Stakeholder report'!B91</f>
        <v>Small Business Single Rate</v>
      </c>
      <c r="S113" s="202"/>
      <c r="T113" s="202"/>
      <c r="U113" s="202"/>
      <c r="V113" s="202"/>
      <c r="W113" s="202"/>
      <c r="X113" s="202"/>
      <c r="Y113" s="202"/>
      <c r="Z113" s="202"/>
      <c r="AA113" s="202"/>
      <c r="AB113" s="202"/>
      <c r="AC113" s="203"/>
      <c r="AD113" s="203"/>
      <c r="AE113" s="203"/>
      <c r="AF113" s="34"/>
      <c r="AG113" s="34"/>
      <c r="AH113" s="34"/>
    </row>
    <row r="114" spans="1:34" ht="11.25" x14ac:dyDescent="0.2">
      <c r="A114" s="34"/>
      <c r="B114" s="34"/>
      <c r="C114" s="232" t="s">
        <v>121</v>
      </c>
      <c r="D114" s="45"/>
      <c r="E114" s="35"/>
      <c r="F114" s="35"/>
      <c r="G114" s="46"/>
      <c r="H114" s="8"/>
      <c r="I114" s="234"/>
      <c r="J114" s="234">
        <f>(P115-I115)-M114-L114-K114</f>
        <v>81.107129158309533</v>
      </c>
      <c r="K114" s="234">
        <f>I115*$I$86</f>
        <v>26.592594467002662</v>
      </c>
      <c r="L114" s="234">
        <f>I115*$J$86</f>
        <v>-21.472563654038144</v>
      </c>
      <c r="M114" s="234">
        <f>I115*$K$86</f>
        <v>1.8104503908637561</v>
      </c>
      <c r="N114" s="234">
        <f>(P119-I119)-O114</f>
        <v>10.410381302425728</v>
      </c>
      <c r="O114" s="234">
        <f>I119*$L$86</f>
        <v>9.4830212881087075</v>
      </c>
      <c r="P114" s="235"/>
      <c r="Q114" s="202"/>
      <c r="R114" s="202"/>
      <c r="S114" s="202"/>
      <c r="T114" s="202"/>
      <c r="U114" s="202"/>
      <c r="V114" s="202"/>
      <c r="W114" s="202"/>
      <c r="X114" s="202"/>
      <c r="Y114" s="202"/>
      <c r="Z114" s="202"/>
      <c r="AA114" s="202"/>
      <c r="AB114" s="202"/>
      <c r="AC114" s="203"/>
      <c r="AD114" s="203"/>
      <c r="AE114" s="203"/>
      <c r="AF114" s="34"/>
      <c r="AG114" s="34"/>
      <c r="AH114" s="34"/>
    </row>
    <row r="115" spans="1:34" ht="11.25" x14ac:dyDescent="0.2">
      <c r="A115" s="34"/>
      <c r="B115" s="34"/>
      <c r="C115" s="232" t="s">
        <v>116</v>
      </c>
      <c r="D115" s="45"/>
      <c r="E115" s="35"/>
      <c r="F115" s="35"/>
      <c r="G115" s="46"/>
      <c r="H115" s="8"/>
      <c r="I115" s="236">
        <f>_xlfn.IFNA(INDEX($K$139:$K$204,MATCH(R113,$C$139:$C$204,0)),0)</f>
        <v>1005.1143633689347</v>
      </c>
      <c r="J115" s="233">
        <f>ABS(J114)</f>
        <v>81.107129158309533</v>
      </c>
      <c r="K115" s="233"/>
      <c r="L115" s="237"/>
      <c r="M115" s="233"/>
      <c r="N115" s="237"/>
      <c r="O115" s="233"/>
      <c r="P115" s="236">
        <f>_xlfn.IFNA(INDEX($G$139:$G$204,MATCH(R113,$C$139:$C$204,0)),0)</f>
        <v>1093.1519737310725</v>
      </c>
      <c r="Q115" s="202"/>
      <c r="R115" s="202"/>
      <c r="S115" s="202"/>
      <c r="T115" s="202"/>
      <c r="U115" s="202"/>
      <c r="V115" s="202"/>
      <c r="W115" s="202"/>
      <c r="X115" s="202"/>
      <c r="Y115" s="202"/>
      <c r="Z115" s="202"/>
      <c r="AA115" s="202"/>
      <c r="AB115" s="202"/>
      <c r="AC115" s="203"/>
      <c r="AD115" s="203"/>
      <c r="AE115" s="203"/>
      <c r="AF115" s="34"/>
      <c r="AG115" s="34"/>
      <c r="AH115" s="34"/>
    </row>
    <row r="116" spans="1:34" ht="11.25" x14ac:dyDescent="0.2">
      <c r="A116" s="34"/>
      <c r="B116" s="34"/>
      <c r="C116" s="232" t="s">
        <v>117</v>
      </c>
      <c r="D116" s="45"/>
      <c r="E116" s="35"/>
      <c r="F116" s="35"/>
      <c r="G116" s="46"/>
      <c r="H116" s="8"/>
      <c r="I116" s="236"/>
      <c r="J116" s="233"/>
      <c r="K116" s="233">
        <f>ABS(K114)</f>
        <v>26.592594467002662</v>
      </c>
      <c r="L116" s="237"/>
      <c r="M116" s="233"/>
      <c r="N116" s="237"/>
      <c r="O116" s="233"/>
      <c r="P116" s="236"/>
      <c r="Q116" s="202"/>
      <c r="R116" s="202"/>
      <c r="S116" s="202"/>
      <c r="T116" s="202"/>
      <c r="U116" s="202"/>
      <c r="V116" s="202"/>
      <c r="W116" s="202"/>
      <c r="X116" s="202"/>
      <c r="Y116" s="202"/>
      <c r="Z116" s="202"/>
      <c r="AA116" s="202"/>
      <c r="AB116" s="202"/>
      <c r="AC116" s="203"/>
      <c r="AD116" s="203"/>
      <c r="AE116" s="203"/>
      <c r="AF116" s="34"/>
      <c r="AG116" s="34"/>
      <c r="AH116" s="34"/>
    </row>
    <row r="117" spans="1:34" ht="11.25" x14ac:dyDescent="0.2">
      <c r="A117" s="34"/>
      <c r="B117" s="34"/>
      <c r="C117" s="232" t="s">
        <v>112</v>
      </c>
      <c r="D117" s="45"/>
      <c r="E117" s="35"/>
      <c r="F117" s="35"/>
      <c r="G117" s="46"/>
      <c r="H117" s="8"/>
      <c r="I117" s="236"/>
      <c r="J117" s="233"/>
      <c r="K117" s="233"/>
      <c r="L117" s="238">
        <f>ABS(L114)</f>
        <v>21.472563654038144</v>
      </c>
      <c r="M117" s="233"/>
      <c r="N117" s="237"/>
      <c r="O117" s="233"/>
      <c r="P117" s="236"/>
      <c r="Q117" s="202"/>
      <c r="R117" s="202"/>
      <c r="S117" s="202"/>
      <c r="T117" s="202"/>
      <c r="U117" s="202"/>
      <c r="V117" s="202"/>
      <c r="W117" s="202"/>
      <c r="X117" s="202"/>
      <c r="Y117" s="202"/>
      <c r="Z117" s="202"/>
      <c r="AA117" s="202"/>
      <c r="AB117" s="202"/>
      <c r="AC117" s="203"/>
      <c r="AD117" s="203"/>
      <c r="AE117" s="203"/>
      <c r="AF117" s="34"/>
      <c r="AG117" s="34"/>
      <c r="AH117" s="34"/>
    </row>
    <row r="118" spans="1:34" ht="11.25" x14ac:dyDescent="0.2">
      <c r="A118" s="34"/>
      <c r="B118" s="34"/>
      <c r="C118" s="232" t="s">
        <v>113</v>
      </c>
      <c r="D118" s="45"/>
      <c r="E118" s="35"/>
      <c r="F118" s="35"/>
      <c r="G118" s="46"/>
      <c r="H118" s="8"/>
      <c r="I118" s="239"/>
      <c r="J118" s="233"/>
      <c r="K118" s="233"/>
      <c r="L118" s="238"/>
      <c r="M118" s="233">
        <f>ABS(M114)</f>
        <v>1.8104503908637561</v>
      </c>
      <c r="N118" s="237"/>
      <c r="O118" s="233"/>
      <c r="P118" s="236"/>
      <c r="Q118" s="202"/>
      <c r="R118" s="202"/>
      <c r="S118" s="202"/>
      <c r="T118" s="202"/>
      <c r="U118" s="202"/>
      <c r="V118" s="202"/>
      <c r="W118" s="202"/>
      <c r="X118" s="202"/>
      <c r="Y118" s="202"/>
      <c r="Z118" s="202"/>
      <c r="AA118" s="202"/>
      <c r="AB118" s="202"/>
      <c r="AC118" s="203"/>
      <c r="AD118" s="203"/>
      <c r="AE118" s="203"/>
      <c r="AF118" s="34"/>
      <c r="AG118" s="34"/>
      <c r="AH118" s="34"/>
    </row>
    <row r="119" spans="1:34" ht="11.25" x14ac:dyDescent="0.2">
      <c r="A119" s="34"/>
      <c r="B119" s="34"/>
      <c r="C119" s="232" t="s">
        <v>118</v>
      </c>
      <c r="D119" s="45"/>
      <c r="E119" s="35"/>
      <c r="F119" s="35"/>
      <c r="G119" s="46"/>
      <c r="H119" s="8"/>
      <c r="I119" s="236">
        <f>_xlfn.IFNA(INDEX($M$139:$M$204,MATCH(R113,$C$139:$C$204,0)),0)</f>
        <v>238.72083108641328</v>
      </c>
      <c r="J119" s="233"/>
      <c r="K119" s="233"/>
      <c r="L119" s="238"/>
      <c r="M119" s="233"/>
      <c r="N119" s="237">
        <f>ABS(N114)</f>
        <v>10.410381302425728</v>
      </c>
      <c r="O119" s="233"/>
      <c r="P119" s="236">
        <f>_xlfn.IFNA(INDEX($I$139:$I$204,MATCH(R113,$C$139:$C$204,0)),0)</f>
        <v>258.61423367694772</v>
      </c>
      <c r="Q119" s="202"/>
      <c r="R119" s="202"/>
      <c r="S119" s="202"/>
      <c r="T119" s="202"/>
      <c r="U119" s="202"/>
      <c r="V119" s="202"/>
      <c r="W119" s="202"/>
      <c r="X119" s="202"/>
      <c r="Y119" s="202"/>
      <c r="Z119" s="202"/>
      <c r="AA119" s="202"/>
      <c r="AB119" s="202"/>
      <c r="AC119" s="203"/>
      <c r="AD119" s="203"/>
      <c r="AE119" s="203"/>
      <c r="AF119" s="34"/>
      <c r="AG119" s="34"/>
      <c r="AH119" s="34"/>
    </row>
    <row r="120" spans="1:34" ht="11.25" x14ac:dyDescent="0.2">
      <c r="A120" s="34"/>
      <c r="B120" s="34"/>
      <c r="C120" s="232" t="s">
        <v>119</v>
      </c>
      <c r="D120" s="45"/>
      <c r="E120" s="35"/>
      <c r="F120" s="35"/>
      <c r="G120" s="46"/>
      <c r="H120" s="8"/>
      <c r="I120" s="240"/>
      <c r="J120" s="233"/>
      <c r="K120" s="233"/>
      <c r="L120" s="238"/>
      <c r="M120" s="233"/>
      <c r="N120" s="238"/>
      <c r="O120" s="233">
        <f>ABS(O114)</f>
        <v>9.4830212881087075</v>
      </c>
      <c r="P120" s="233"/>
      <c r="Q120" s="202"/>
      <c r="R120" s="202"/>
      <c r="S120" s="202"/>
      <c r="T120" s="202"/>
      <c r="U120" s="202"/>
      <c r="V120" s="202"/>
      <c r="W120" s="202"/>
      <c r="X120" s="202"/>
      <c r="Y120" s="202"/>
      <c r="Z120" s="202"/>
      <c r="AA120" s="202"/>
      <c r="AB120" s="202"/>
      <c r="AC120" s="203"/>
      <c r="AD120" s="203"/>
      <c r="AE120" s="203"/>
      <c r="AF120" s="34"/>
      <c r="AG120" s="34"/>
      <c r="AH120" s="34"/>
    </row>
    <row r="121" spans="1:34" ht="11.25" x14ac:dyDescent="0.2">
      <c r="A121" s="34"/>
      <c r="B121" s="34"/>
      <c r="C121" s="232" t="s">
        <v>122</v>
      </c>
      <c r="D121" s="45"/>
      <c r="E121" s="35"/>
      <c r="F121" s="35"/>
      <c r="G121" s="46"/>
      <c r="H121" s="8"/>
      <c r="I121" s="240">
        <f>I115+I119</f>
        <v>1243.8351944553481</v>
      </c>
      <c r="J121" s="241"/>
      <c r="K121" s="241"/>
      <c r="L121" s="238"/>
      <c r="M121" s="241"/>
      <c r="N121" s="238"/>
      <c r="O121" s="241"/>
      <c r="P121" s="240">
        <f>P115+P119</f>
        <v>1351.7662074080204</v>
      </c>
      <c r="Q121" s="202"/>
      <c r="R121" s="202"/>
      <c r="S121" s="202"/>
      <c r="T121" s="202"/>
      <c r="U121" s="202"/>
      <c r="V121" s="202"/>
      <c r="W121" s="202"/>
      <c r="X121" s="202"/>
      <c r="Y121" s="202"/>
      <c r="Z121" s="202"/>
      <c r="AA121" s="202"/>
      <c r="AB121" s="202"/>
      <c r="AC121" s="203"/>
      <c r="AD121" s="203"/>
      <c r="AE121" s="203"/>
      <c r="AF121" s="34"/>
      <c r="AG121" s="34"/>
      <c r="AH121" s="34"/>
    </row>
    <row r="122" spans="1:34" ht="11.25" x14ac:dyDescent="0.2">
      <c r="A122" s="34"/>
      <c r="B122" s="34"/>
      <c r="C122" s="45"/>
      <c r="D122" s="45"/>
      <c r="E122" s="35"/>
      <c r="F122" s="35"/>
      <c r="G122" s="46"/>
      <c r="H122" s="8"/>
      <c r="I122" s="35"/>
      <c r="J122" s="242"/>
      <c r="K122" s="242"/>
      <c r="L122" s="242"/>
      <c r="M122" s="242"/>
      <c r="N122" s="242"/>
      <c r="O122" s="242"/>
      <c r="P122" s="34"/>
      <c r="Q122" s="202"/>
      <c r="R122" s="202"/>
      <c r="S122" s="202"/>
      <c r="T122" s="202"/>
      <c r="U122" s="202"/>
      <c r="V122" s="202"/>
      <c r="W122" s="202"/>
      <c r="X122" s="202"/>
      <c r="Y122" s="202"/>
      <c r="Z122" s="202"/>
      <c r="AA122" s="202"/>
      <c r="AB122" s="202"/>
      <c r="AC122" s="203"/>
      <c r="AD122" s="203"/>
      <c r="AE122" s="203"/>
      <c r="AF122" s="34"/>
      <c r="AG122" s="34"/>
      <c r="AH122" s="34"/>
    </row>
    <row r="123" spans="1:34" ht="11.25" x14ac:dyDescent="0.2">
      <c r="A123" s="34"/>
      <c r="B123" s="34"/>
      <c r="C123" s="45"/>
      <c r="D123" s="45"/>
      <c r="E123" s="35"/>
      <c r="F123" s="35"/>
      <c r="G123" s="46"/>
      <c r="H123" s="243"/>
      <c r="I123" s="244"/>
      <c r="J123" s="245"/>
      <c r="K123" s="246"/>
      <c r="L123" s="246"/>
      <c r="M123" s="245"/>
      <c r="N123" s="245"/>
      <c r="O123" s="247"/>
      <c r="P123" s="247"/>
      <c r="Q123" s="202"/>
      <c r="R123" s="202"/>
      <c r="S123" s="202"/>
      <c r="T123" s="202"/>
      <c r="U123" s="202"/>
      <c r="V123" s="202"/>
      <c r="W123" s="202"/>
      <c r="X123" s="202"/>
      <c r="Y123" s="202"/>
      <c r="Z123" s="202"/>
      <c r="AA123" s="202"/>
      <c r="AB123" s="202"/>
      <c r="AC123" s="203"/>
      <c r="AD123" s="203"/>
      <c r="AE123" s="203"/>
      <c r="AF123" s="34"/>
      <c r="AG123" s="34"/>
      <c r="AH123" s="34"/>
    </row>
    <row r="124" spans="1:34" ht="56.25" x14ac:dyDescent="0.2">
      <c r="A124" s="34"/>
      <c r="B124" s="34"/>
      <c r="C124" s="8" t="str">
        <f>R86&amp;" - "&amp;R125&amp;" ($)"</f>
        <v>CitiPower - Small Business ToU ($)</v>
      </c>
      <c r="D124" s="8"/>
      <c r="E124" s="8"/>
      <c r="F124" s="8"/>
      <c r="G124" s="8"/>
      <c r="H124" s="8"/>
      <c r="I124" s="230" t="str">
        <f>T86</f>
        <v>2023–24</v>
      </c>
      <c r="J124" s="231" t="s">
        <v>116</v>
      </c>
      <c r="K124" s="231" t="s">
        <v>117</v>
      </c>
      <c r="L124" s="231" t="s">
        <v>112</v>
      </c>
      <c r="M124" s="231" t="s">
        <v>113</v>
      </c>
      <c r="N124" s="231" t="s">
        <v>118</v>
      </c>
      <c r="O124" s="231" t="s">
        <v>119</v>
      </c>
      <c r="P124" s="209" t="str">
        <f>U86</f>
        <v>2024–25</v>
      </c>
      <c r="Q124" s="202"/>
      <c r="R124" s="202"/>
      <c r="S124" s="202"/>
      <c r="T124" s="202"/>
      <c r="U124" s="202"/>
      <c r="V124" s="202"/>
      <c r="W124" s="202"/>
      <c r="X124" s="202"/>
      <c r="Y124" s="202"/>
      <c r="Z124" s="202"/>
      <c r="AA124" s="202"/>
      <c r="AB124" s="202"/>
      <c r="AC124" s="203"/>
      <c r="AD124" s="203"/>
      <c r="AE124" s="203"/>
      <c r="AF124" s="34"/>
      <c r="AG124" s="34"/>
      <c r="AH124" s="34"/>
    </row>
    <row r="125" spans="1:34" ht="11.25" x14ac:dyDescent="0.2">
      <c r="A125" s="34"/>
      <c r="B125" s="34"/>
      <c r="C125" s="232" t="s">
        <v>120</v>
      </c>
      <c r="D125" s="8"/>
      <c r="E125" s="8"/>
      <c r="F125" s="8"/>
      <c r="G125" s="8"/>
      <c r="H125" s="8"/>
      <c r="I125" s="233"/>
      <c r="J125" s="233">
        <f>IF(J126&lt;0,I127+(J126),I127)</f>
        <v>1242.6530897676823</v>
      </c>
      <c r="K125" s="233">
        <f>IF(K126&lt;0,IF(J126&lt;0,J125+(K126),J125+(J126)+(K126)),IF(J126&lt;0,J125,J125+(J126)))</f>
        <v>1312.1230874502698</v>
      </c>
      <c r="L125" s="233">
        <f>IF(L126&lt;0,IF(K126&lt;0,K125+(L126),K125+(K126)+(L126)),IF(K126&lt;0,K125,K125+(K126)))</f>
        <v>1318.4531353943771</v>
      </c>
      <c r="M125" s="233">
        <f>IF(M126&lt;0,IF(L126&lt;0,L125+(M126),L125+(L126)+(M126)),IF(L126&lt;0,L125,L125+(L126)))</f>
        <v>1318.4531353943771</v>
      </c>
      <c r="N125" s="233">
        <f>IF(N126&lt;0,I133+J126+K126+L126+(N126),I133+J126+K126+L126)</f>
        <v>1634.6206535371371</v>
      </c>
      <c r="O125" s="233">
        <f>IF(O126&lt;0,IF(N126&lt;0,N125+(O126),N125+(N126)+(O126)),IF(N126&lt;0,N125,N125+(N126)))</f>
        <v>1649.8908596611709</v>
      </c>
      <c r="P125" s="233"/>
      <c r="Q125" s="202"/>
      <c r="R125" s="202" t="str">
        <f>'Stakeholder report'!B92</f>
        <v>Small Business ToU</v>
      </c>
      <c r="S125" s="202"/>
      <c r="T125" s="202"/>
      <c r="U125" s="202"/>
      <c r="V125" s="202"/>
      <c r="W125" s="202"/>
      <c r="X125" s="202"/>
      <c r="Y125" s="202"/>
      <c r="Z125" s="202"/>
      <c r="AA125" s="202"/>
      <c r="AB125" s="202"/>
      <c r="AC125" s="203"/>
      <c r="AD125" s="203"/>
      <c r="AE125" s="203"/>
      <c r="AF125" s="34"/>
      <c r="AG125" s="34"/>
      <c r="AH125" s="34"/>
    </row>
    <row r="126" spans="1:34" ht="11.25" x14ac:dyDescent="0.2">
      <c r="A126" s="34"/>
      <c r="B126" s="34"/>
      <c r="C126" s="232" t="s">
        <v>121</v>
      </c>
      <c r="D126" s="8"/>
      <c r="E126" s="8"/>
      <c r="F126" s="8"/>
      <c r="G126" s="8"/>
      <c r="H126" s="8"/>
      <c r="I126" s="234"/>
      <c r="J126" s="234">
        <f>(P127-I127)-M126-L126-K126</f>
        <v>69.469997682587618</v>
      </c>
      <c r="K126" s="234">
        <f>I127*$I$86</f>
        <v>32.877223611250173</v>
      </c>
      <c r="L126" s="234">
        <f>I127*$J$86</f>
        <v>-26.547175667143023</v>
      </c>
      <c r="M126" s="234">
        <f>I127*$K$86</f>
        <v>2.2383142198239216</v>
      </c>
      <c r="N126" s="234">
        <f>(P131-I131)-O126</f>
        <v>15.27020612403374</v>
      </c>
      <c r="O126" s="234">
        <f>I131*$L$86</f>
        <v>12.559537814573781</v>
      </c>
      <c r="P126" s="235"/>
      <c r="Q126" s="202"/>
      <c r="R126" s="202"/>
      <c r="S126" s="202"/>
      <c r="T126" s="202"/>
      <c r="U126" s="202"/>
      <c r="V126" s="202"/>
      <c r="W126" s="202"/>
      <c r="X126" s="202"/>
      <c r="Y126" s="202"/>
      <c r="Z126" s="202"/>
      <c r="AA126" s="202"/>
      <c r="AB126" s="202"/>
      <c r="AC126" s="203"/>
      <c r="AD126" s="203"/>
      <c r="AE126" s="203"/>
      <c r="AF126" s="34"/>
      <c r="AG126" s="34"/>
      <c r="AH126" s="34"/>
    </row>
    <row r="127" spans="1:34" ht="11.25" x14ac:dyDescent="0.2">
      <c r="A127" s="34"/>
      <c r="B127" s="34"/>
      <c r="C127" s="232" t="s">
        <v>116</v>
      </c>
      <c r="D127" s="8"/>
      <c r="E127" s="8"/>
      <c r="F127" s="8"/>
      <c r="G127" s="8"/>
      <c r="H127" s="8"/>
      <c r="I127" s="236">
        <f>_xlfn.IFNA(INDEX($K$139:$K$204,MATCH(R125,$C$139:$C$204,0)),0)</f>
        <v>1242.6530897676823</v>
      </c>
      <c r="J127" s="233">
        <f>ABS(J126)</f>
        <v>69.469997682587618</v>
      </c>
      <c r="K127" s="233"/>
      <c r="L127" s="237"/>
      <c r="M127" s="233"/>
      <c r="N127" s="237"/>
      <c r="O127" s="233"/>
      <c r="P127" s="236">
        <f>_xlfn.IFNA(INDEX($G$139:$G$204,MATCH(R125,$C$139:$C$204,0)),0)</f>
        <v>1320.691449614201</v>
      </c>
      <c r="Q127" s="202"/>
      <c r="R127" s="202"/>
      <c r="S127" s="202"/>
      <c r="T127" s="202"/>
      <c r="U127" s="202"/>
      <c r="V127" s="202"/>
      <c r="W127" s="202"/>
      <c r="X127" s="202"/>
      <c r="Y127" s="202"/>
      <c r="Z127" s="202"/>
      <c r="AA127" s="202"/>
      <c r="AB127" s="202"/>
      <c r="AC127" s="203"/>
      <c r="AD127" s="203"/>
      <c r="AE127" s="203"/>
      <c r="AF127" s="34"/>
      <c r="AG127" s="34"/>
      <c r="AH127" s="34"/>
    </row>
    <row r="128" spans="1:34" ht="11.25" x14ac:dyDescent="0.2">
      <c r="A128" s="34"/>
      <c r="B128" s="34"/>
      <c r="C128" s="232" t="s">
        <v>117</v>
      </c>
      <c r="D128" s="8"/>
      <c r="E128" s="8"/>
      <c r="F128" s="8"/>
      <c r="G128" s="8"/>
      <c r="H128" s="8"/>
      <c r="I128" s="236"/>
      <c r="J128" s="233"/>
      <c r="K128" s="233">
        <f>ABS(K126)</f>
        <v>32.877223611250173</v>
      </c>
      <c r="L128" s="237"/>
      <c r="M128" s="233"/>
      <c r="N128" s="237"/>
      <c r="O128" s="233"/>
      <c r="P128" s="236"/>
      <c r="Q128" s="202"/>
      <c r="R128" s="202"/>
      <c r="S128" s="202"/>
      <c r="T128" s="202"/>
      <c r="U128" s="202"/>
      <c r="V128" s="202"/>
      <c r="W128" s="202"/>
      <c r="X128" s="202"/>
      <c r="Y128" s="202"/>
      <c r="Z128" s="202"/>
      <c r="AA128" s="202"/>
      <c r="AB128" s="202"/>
      <c r="AC128" s="203"/>
      <c r="AD128" s="203"/>
      <c r="AE128" s="203"/>
      <c r="AF128" s="34"/>
      <c r="AG128" s="34"/>
      <c r="AH128" s="34"/>
    </row>
    <row r="129" spans="1:34" ht="11.25" x14ac:dyDescent="0.2">
      <c r="A129" s="34"/>
      <c r="B129" s="34"/>
      <c r="C129" s="232" t="s">
        <v>112</v>
      </c>
      <c r="D129" s="8"/>
      <c r="E129" s="8"/>
      <c r="F129" s="8"/>
      <c r="G129" s="8"/>
      <c r="H129" s="8"/>
      <c r="I129" s="236"/>
      <c r="J129" s="233"/>
      <c r="K129" s="233"/>
      <c r="L129" s="238">
        <f>ABS(L126)</f>
        <v>26.547175667143023</v>
      </c>
      <c r="M129" s="233"/>
      <c r="N129" s="237"/>
      <c r="O129" s="233"/>
      <c r="P129" s="236"/>
      <c r="Q129" s="202"/>
      <c r="R129" s="202"/>
      <c r="S129" s="202"/>
      <c r="T129" s="202"/>
      <c r="U129" s="202"/>
      <c r="V129" s="202"/>
      <c r="W129" s="202"/>
      <c r="X129" s="202"/>
      <c r="Y129" s="202"/>
      <c r="Z129" s="202"/>
      <c r="AA129" s="202"/>
      <c r="AB129" s="202"/>
      <c r="AC129" s="203"/>
      <c r="AD129" s="203"/>
      <c r="AE129" s="203"/>
      <c r="AF129" s="34"/>
      <c r="AG129" s="34"/>
      <c r="AH129" s="34"/>
    </row>
    <row r="130" spans="1:34" ht="11.25" x14ac:dyDescent="0.2">
      <c r="A130" s="34"/>
      <c r="B130" s="34"/>
      <c r="C130" s="232" t="s">
        <v>113</v>
      </c>
      <c r="D130" s="8"/>
      <c r="E130" s="8"/>
      <c r="F130" s="8"/>
      <c r="G130" s="8"/>
      <c r="H130" s="8"/>
      <c r="I130" s="239"/>
      <c r="J130" s="233"/>
      <c r="K130" s="233"/>
      <c r="L130" s="238"/>
      <c r="M130" s="233">
        <f>ABS(M126)</f>
        <v>2.2383142198239216</v>
      </c>
      <c r="N130" s="237"/>
      <c r="O130" s="233"/>
      <c r="P130" s="236"/>
      <c r="Q130" s="202"/>
      <c r="R130" s="202"/>
      <c r="S130" s="202"/>
      <c r="T130" s="202"/>
      <c r="U130" s="202"/>
      <c r="V130" s="202"/>
      <c r="W130" s="202"/>
      <c r="X130" s="202"/>
      <c r="Y130" s="202"/>
      <c r="Z130" s="202"/>
      <c r="AA130" s="202"/>
      <c r="AB130" s="202"/>
      <c r="AC130" s="203"/>
      <c r="AD130" s="203"/>
      <c r="AE130" s="203"/>
      <c r="AF130" s="34"/>
      <c r="AG130" s="34"/>
      <c r="AH130" s="34"/>
    </row>
    <row r="131" spans="1:34" ht="11.25" x14ac:dyDescent="0.2">
      <c r="A131" s="34"/>
      <c r="B131" s="34"/>
      <c r="C131" s="232" t="s">
        <v>118</v>
      </c>
      <c r="D131" s="8"/>
      <c r="E131" s="8"/>
      <c r="F131" s="8"/>
      <c r="G131" s="8"/>
      <c r="H131" s="8"/>
      <c r="I131" s="236">
        <f>_xlfn.IFNA(INDEX($M$139:$M$204,MATCH(R125,$C$139:$C$204,0)),0)</f>
        <v>316.16751814275989</v>
      </c>
      <c r="J131" s="233"/>
      <c r="K131" s="233"/>
      <c r="L131" s="238"/>
      <c r="M131" s="233"/>
      <c r="N131" s="237">
        <f>ABS(N126)</f>
        <v>15.27020612403374</v>
      </c>
      <c r="O131" s="233"/>
      <c r="P131" s="236">
        <f>_xlfn.IFNA(INDEX($I$139:$I$204,MATCH(R125,$C$139:$C$204,0)),0)</f>
        <v>343.99726208136741</v>
      </c>
      <c r="Q131" s="202"/>
      <c r="R131" s="202"/>
      <c r="S131" s="202"/>
      <c r="T131" s="202"/>
      <c r="U131" s="202"/>
      <c r="V131" s="202"/>
      <c r="W131" s="202"/>
      <c r="X131" s="202"/>
      <c r="Y131" s="202"/>
      <c r="Z131" s="202"/>
      <c r="AA131" s="202"/>
      <c r="AB131" s="202"/>
      <c r="AC131" s="203"/>
      <c r="AD131" s="203"/>
      <c r="AE131" s="203"/>
      <c r="AF131" s="34"/>
      <c r="AG131" s="34"/>
      <c r="AH131" s="34"/>
    </row>
    <row r="132" spans="1:34" ht="11.25" x14ac:dyDescent="0.2">
      <c r="A132" s="34"/>
      <c r="B132" s="34"/>
      <c r="C132" s="232" t="s">
        <v>119</v>
      </c>
      <c r="D132" s="8"/>
      <c r="E132" s="8"/>
      <c r="F132" s="8"/>
      <c r="G132" s="8"/>
      <c r="H132" s="8"/>
      <c r="I132" s="240"/>
      <c r="J132" s="233"/>
      <c r="K132" s="233"/>
      <c r="L132" s="238"/>
      <c r="M132" s="233"/>
      <c r="N132" s="238"/>
      <c r="O132" s="233">
        <f>ABS(O126)</f>
        <v>12.559537814573781</v>
      </c>
      <c r="P132" s="233"/>
      <c r="Q132" s="202"/>
      <c r="R132" s="202"/>
      <c r="S132" s="202"/>
      <c r="T132" s="202"/>
      <c r="U132" s="202"/>
      <c r="V132" s="202"/>
      <c r="W132" s="202"/>
      <c r="X132" s="202"/>
      <c r="Y132" s="202"/>
      <c r="Z132" s="202"/>
      <c r="AA132" s="202"/>
      <c r="AB132" s="202"/>
      <c r="AC132" s="203"/>
      <c r="AD132" s="203"/>
      <c r="AE132" s="203"/>
      <c r="AF132" s="34"/>
      <c r="AG132" s="34"/>
      <c r="AH132" s="34"/>
    </row>
    <row r="133" spans="1:34" ht="11.25" x14ac:dyDescent="0.2">
      <c r="A133" s="34"/>
      <c r="B133" s="34"/>
      <c r="C133" s="232" t="s">
        <v>122</v>
      </c>
      <c r="D133" s="8"/>
      <c r="E133" s="8"/>
      <c r="F133" s="8"/>
      <c r="G133" s="8"/>
      <c r="H133" s="8"/>
      <c r="I133" s="240">
        <f>I127+I131</f>
        <v>1558.8206079104423</v>
      </c>
      <c r="J133" s="241"/>
      <c r="K133" s="241"/>
      <c r="L133" s="238"/>
      <c r="M133" s="241"/>
      <c r="N133" s="238"/>
      <c r="O133" s="241"/>
      <c r="P133" s="240">
        <f>P127+P131</f>
        <v>1664.6887116955684</v>
      </c>
      <c r="Q133" s="202"/>
      <c r="R133" s="202"/>
      <c r="S133" s="202"/>
      <c r="T133" s="202"/>
      <c r="U133" s="202"/>
      <c r="V133" s="202"/>
      <c r="W133" s="202"/>
      <c r="X133" s="202"/>
      <c r="Y133" s="202"/>
      <c r="Z133" s="202"/>
      <c r="AA133" s="202"/>
      <c r="AB133" s="202"/>
      <c r="AC133" s="203"/>
      <c r="AD133" s="203"/>
      <c r="AE133" s="203"/>
      <c r="AF133" s="34"/>
      <c r="AG133" s="34"/>
      <c r="AH133" s="34"/>
    </row>
    <row r="134" spans="1:34" ht="11.25" x14ac:dyDescent="0.2">
      <c r="A134" s="34"/>
      <c r="B134" s="34"/>
      <c r="C134" s="45"/>
      <c r="D134" s="45"/>
      <c r="E134" s="35"/>
      <c r="F134" s="35"/>
      <c r="G134" s="46"/>
      <c r="H134" s="46"/>
      <c r="I134" s="202"/>
      <c r="J134" s="202"/>
      <c r="K134" s="202"/>
      <c r="L134" s="202"/>
      <c r="M134" s="202"/>
      <c r="N134" s="202"/>
      <c r="O134" s="202"/>
      <c r="P134" s="202"/>
      <c r="Q134" s="202"/>
      <c r="R134" s="202"/>
      <c r="S134" s="202"/>
      <c r="T134" s="202"/>
      <c r="U134" s="202"/>
      <c r="V134" s="202"/>
      <c r="W134" s="202"/>
      <c r="X134" s="202"/>
      <c r="Y134" s="202"/>
      <c r="Z134" s="202"/>
      <c r="AA134" s="202"/>
      <c r="AB134" s="202"/>
      <c r="AC134" s="203"/>
      <c r="AD134" s="203"/>
      <c r="AE134" s="203"/>
      <c r="AF134" s="34"/>
      <c r="AG134" s="34"/>
      <c r="AH134" s="34"/>
    </row>
    <row r="135" spans="1:34" ht="11.25" x14ac:dyDescent="0.2">
      <c r="A135" s="34"/>
      <c r="B135" s="34"/>
      <c r="C135" s="45"/>
      <c r="D135" s="45"/>
      <c r="E135" s="35"/>
      <c r="F135" s="35"/>
      <c r="G135" s="46"/>
      <c r="H135" s="46"/>
      <c r="I135" s="202"/>
      <c r="J135" s="202"/>
      <c r="K135" s="202"/>
      <c r="L135" s="202"/>
      <c r="M135" s="202"/>
      <c r="N135" s="202"/>
      <c r="O135" s="202"/>
      <c r="P135" s="202"/>
      <c r="Q135" s="202"/>
      <c r="R135" s="202"/>
      <c r="S135" s="202"/>
      <c r="T135" s="202"/>
      <c r="U135" s="202"/>
      <c r="V135" s="202"/>
      <c r="W135" s="202"/>
      <c r="X135" s="202"/>
      <c r="Y135" s="202"/>
      <c r="Z135" s="202"/>
      <c r="AA135" s="202"/>
      <c r="AB135" s="202"/>
      <c r="AC135" s="203"/>
      <c r="AD135" s="203"/>
      <c r="AE135" s="203"/>
      <c r="AF135" s="34"/>
      <c r="AG135" s="34"/>
      <c r="AH135" s="34"/>
    </row>
    <row r="136" spans="1:34" ht="11.25" outlineLevel="1" x14ac:dyDescent="0.2">
      <c r="A136" s="34"/>
      <c r="B136" s="34"/>
      <c r="C136" s="248" t="s">
        <v>123</v>
      </c>
      <c r="D136" s="45"/>
      <c r="E136" s="35"/>
      <c r="F136" s="35"/>
      <c r="G136" s="46"/>
      <c r="H136" s="46"/>
      <c r="I136" s="202"/>
      <c r="J136" s="202"/>
      <c r="K136" s="202"/>
      <c r="L136" s="202"/>
      <c r="M136" s="202"/>
      <c r="N136" s="202"/>
      <c r="O136" s="202"/>
      <c r="P136" s="202"/>
      <c r="Q136" s="202"/>
      <c r="R136" s="202"/>
      <c r="S136" s="202"/>
      <c r="T136" s="202"/>
      <c r="U136" s="202"/>
      <c r="V136" s="202"/>
      <c r="W136" s="202"/>
      <c r="X136" s="202"/>
      <c r="Y136" s="202"/>
      <c r="Z136" s="202"/>
      <c r="AA136" s="202"/>
      <c r="AB136" s="202"/>
      <c r="AC136" s="203"/>
      <c r="AD136" s="203"/>
      <c r="AE136" s="203"/>
      <c r="AF136" s="34"/>
      <c r="AG136" s="34"/>
      <c r="AH136" s="34"/>
    </row>
    <row r="137" spans="1:34" ht="11.25" outlineLevel="1" x14ac:dyDescent="0.2">
      <c r="A137" s="34"/>
      <c r="B137" s="34"/>
      <c r="D137" s="45"/>
      <c r="E137" s="35"/>
      <c r="F137" s="35"/>
      <c r="G137" s="47" t="str">
        <f>U86</f>
        <v>2024–25</v>
      </c>
      <c r="H137" s="46"/>
      <c r="I137" s="202"/>
      <c r="J137" s="202"/>
      <c r="K137" s="47" t="str">
        <f>T86</f>
        <v>2023–24</v>
      </c>
      <c r="L137" s="46"/>
      <c r="M137" s="202"/>
      <c r="N137" s="202"/>
      <c r="O137" s="202"/>
      <c r="P137" s="202"/>
      <c r="Q137" s="202"/>
      <c r="R137" s="202"/>
      <c r="S137" s="202"/>
      <c r="T137" s="202"/>
      <c r="U137" s="202"/>
      <c r="V137" s="202"/>
      <c r="W137" s="202"/>
      <c r="X137" s="202"/>
      <c r="Y137" s="202"/>
      <c r="Z137" s="202"/>
      <c r="AA137" s="202"/>
      <c r="AB137" s="202"/>
      <c r="AC137" s="203"/>
      <c r="AD137" s="203"/>
      <c r="AE137" s="203"/>
      <c r="AF137" s="34"/>
      <c r="AG137" s="34"/>
      <c r="AH137" s="34"/>
    </row>
    <row r="138" spans="1:34" ht="11.25" outlineLevel="1" x14ac:dyDescent="0.2">
      <c r="A138" s="34"/>
      <c r="B138" s="34"/>
      <c r="D138" s="47"/>
      <c r="E138" s="35"/>
      <c r="F138" s="35"/>
      <c r="G138" s="47" t="s">
        <v>124</v>
      </c>
      <c r="H138" s="37"/>
      <c r="I138" s="47" t="s">
        <v>125</v>
      </c>
      <c r="K138" s="47" t="s">
        <v>124</v>
      </c>
      <c r="L138" s="37"/>
      <c r="M138" s="47" t="s">
        <v>125</v>
      </c>
      <c r="O138" s="249" t="s">
        <v>55</v>
      </c>
      <c r="P138" s="249" t="s">
        <v>56</v>
      </c>
      <c r="Q138" s="249" t="s">
        <v>126</v>
      </c>
      <c r="R138" s="250" t="str">
        <f>S86</f>
        <v>2022–23</v>
      </c>
      <c r="AF138" s="34"/>
      <c r="AG138" s="34"/>
      <c r="AH138" s="34"/>
    </row>
    <row r="139" spans="1:34" ht="11.25" outlineLevel="1" x14ac:dyDescent="0.2">
      <c r="A139" s="34"/>
      <c r="B139" s="251">
        <v>1</v>
      </c>
      <c r="C139" s="49" t="str">
        <f t="shared" ref="C139:C171" si="0">C277</f>
        <v>Residential Single Rate</v>
      </c>
      <c r="D139" s="252">
        <f>IF(C139=0,"",MAX(D$138:D138)+1)</f>
        <v>1</v>
      </c>
      <c r="E139" s="35"/>
      <c r="F139" s="35"/>
      <c r="G139" s="233">
        <f t="shared" ref="G139:G171" si="1">G277</f>
        <v>424.11182677887979</v>
      </c>
      <c r="H139" s="253"/>
      <c r="I139" s="233">
        <f t="shared" ref="I139:I171" si="2">G313</f>
        <v>53.118305005507473</v>
      </c>
      <c r="J139" s="254"/>
      <c r="K139" s="233">
        <f>G427</f>
        <v>394.45978524370145</v>
      </c>
      <c r="L139" s="253"/>
      <c r="M139" s="233">
        <f>G463</f>
        <v>47.302432194685487</v>
      </c>
      <c r="O139" s="255" t="str">
        <f>IF(C139=0,0,"Residential")</f>
        <v>Residential</v>
      </c>
      <c r="P139" s="256">
        <f>S12</f>
        <v>0.80306602656907311</v>
      </c>
      <c r="Q139" s="257">
        <f>IF(G727=0,SUM(I727:K727),G727)</f>
        <v>3877.2485405479906</v>
      </c>
      <c r="R139" s="257">
        <f>G577+G613</f>
        <v>439.32539200055129</v>
      </c>
      <c r="AF139" s="34"/>
      <c r="AG139" s="34"/>
      <c r="AH139" s="34"/>
    </row>
    <row r="140" spans="1:34" s="57" customFormat="1" ht="11.25" outlineLevel="1" x14ac:dyDescent="0.2">
      <c r="A140" s="52"/>
      <c r="B140" s="258">
        <v>2</v>
      </c>
      <c r="C140" s="49" t="str">
        <f t="shared" si="0"/>
        <v>Residential ToU</v>
      </c>
      <c r="D140" s="252">
        <f>IF(C140=0,"",MAX(D$138:D139)+1)</f>
        <v>2</v>
      </c>
      <c r="E140" s="35"/>
      <c r="F140" s="35"/>
      <c r="G140" s="233">
        <f t="shared" si="1"/>
        <v>471.28943937470581</v>
      </c>
      <c r="H140" s="253"/>
      <c r="I140" s="233">
        <f t="shared" si="2"/>
        <v>60.121198830315791</v>
      </c>
      <c r="J140" s="254"/>
      <c r="K140" s="233">
        <f t="shared" ref="K140:K171" si="3">G428</f>
        <v>446.97608517383526</v>
      </c>
      <c r="L140" s="253"/>
      <c r="M140" s="233">
        <f t="shared" ref="M140:M171" si="4">G464</f>
        <v>55.400203468712945</v>
      </c>
      <c r="N140" s="9"/>
      <c r="O140" s="255" t="str">
        <f t="shared" ref="O140:O171" si="5">IF(C140=0,0,"Residential")</f>
        <v>Residential</v>
      </c>
      <c r="P140" s="256">
        <f t="shared" ref="P140:P168" si="6">S13</f>
        <v>0.19645015537821292</v>
      </c>
      <c r="Q140" s="257">
        <f t="shared" ref="Q140:Q171" si="7">IF(G728=0,SUM(I728:K728),G728)</f>
        <v>4828.8637501969961</v>
      </c>
      <c r="R140" s="257">
        <f t="shared" ref="R140:R171" si="8">G578+G614</f>
        <v>499.23760133984905</v>
      </c>
      <c r="S140" s="9"/>
      <c r="T140" s="9"/>
      <c r="U140" s="9"/>
      <c r="V140" s="9"/>
      <c r="W140" s="9"/>
      <c r="X140" s="9"/>
      <c r="Y140" s="9"/>
      <c r="Z140" s="9"/>
      <c r="AA140" s="9"/>
      <c r="AB140" s="9"/>
      <c r="AC140" s="9"/>
      <c r="AD140" s="9"/>
      <c r="AE140" s="9"/>
      <c r="AF140" s="52"/>
      <c r="AG140" s="52"/>
      <c r="AH140" s="52"/>
    </row>
    <row r="141" spans="1:34" ht="11.25" outlineLevel="1" x14ac:dyDescent="0.2">
      <c r="A141" s="34"/>
      <c r="B141" s="251">
        <v>3</v>
      </c>
      <c r="C141" s="49" t="str">
        <f t="shared" si="0"/>
        <v>Residential Demand</v>
      </c>
      <c r="D141" s="252">
        <f>IF(C141=0,"",MAX(D$138:D140)+1)</f>
        <v>3</v>
      </c>
      <c r="E141" s="35"/>
      <c r="F141" s="35"/>
      <c r="G141" s="233">
        <f t="shared" si="1"/>
        <v>434.54662250596357</v>
      </c>
      <c r="H141" s="253"/>
      <c r="I141" s="233">
        <f t="shared" si="2"/>
        <v>53.384974919205945</v>
      </c>
      <c r="J141" s="254"/>
      <c r="K141" s="233">
        <f t="shared" si="3"/>
        <v>405.13888295629442</v>
      </c>
      <c r="L141" s="253"/>
      <c r="M141" s="233">
        <f t="shared" si="4"/>
        <v>49.677684994261085</v>
      </c>
      <c r="O141" s="255" t="str">
        <f t="shared" si="5"/>
        <v>Residential</v>
      </c>
      <c r="P141" s="256">
        <f t="shared" si="6"/>
        <v>4.8381805271391977E-4</v>
      </c>
      <c r="Q141" s="257">
        <f t="shared" si="7"/>
        <v>7414.5798498897148</v>
      </c>
      <c r="R141" s="257">
        <f t="shared" si="8"/>
        <v>460.11406377042317</v>
      </c>
      <c r="AF141" s="34"/>
      <c r="AG141" s="34"/>
      <c r="AH141" s="34"/>
    </row>
    <row r="142" spans="1:34" ht="11.25" outlineLevel="1" x14ac:dyDescent="0.2">
      <c r="A142" s="34"/>
      <c r="B142" s="251">
        <v>4</v>
      </c>
      <c r="C142" s="49">
        <f t="shared" si="0"/>
        <v>0</v>
      </c>
      <c r="D142" s="252" t="str">
        <f>IF(C142=0,"",MAX(D$138:D141)+1)</f>
        <v/>
      </c>
      <c r="E142" s="35"/>
      <c r="F142" s="35"/>
      <c r="G142" s="233">
        <f t="shared" si="1"/>
        <v>0</v>
      </c>
      <c r="H142" s="253"/>
      <c r="I142" s="233">
        <f t="shared" si="2"/>
        <v>0</v>
      </c>
      <c r="J142" s="254"/>
      <c r="K142" s="233">
        <f t="shared" si="3"/>
        <v>0</v>
      </c>
      <c r="L142" s="253"/>
      <c r="M142" s="233">
        <f t="shared" si="4"/>
        <v>0</v>
      </c>
      <c r="O142" s="255">
        <f t="shared" si="5"/>
        <v>0</v>
      </c>
      <c r="P142" s="256">
        <f t="shared" si="6"/>
        <v>0</v>
      </c>
      <c r="Q142" s="257">
        <f t="shared" si="7"/>
        <v>0</v>
      </c>
      <c r="R142" s="257">
        <f t="shared" si="8"/>
        <v>0</v>
      </c>
      <c r="AF142" s="34"/>
      <c r="AG142" s="34"/>
      <c r="AH142" s="34"/>
    </row>
    <row r="143" spans="1:34" ht="11.25" outlineLevel="1" x14ac:dyDescent="0.2">
      <c r="A143" s="34"/>
      <c r="B143" s="251">
        <v>5</v>
      </c>
      <c r="C143" s="49">
        <f t="shared" si="0"/>
        <v>0</v>
      </c>
      <c r="D143" s="252" t="str">
        <f>IF(C143=0,"",MAX(D$138:D142)+1)</f>
        <v/>
      </c>
      <c r="E143" s="35"/>
      <c r="F143" s="35"/>
      <c r="G143" s="233">
        <f t="shared" si="1"/>
        <v>0</v>
      </c>
      <c r="H143" s="253"/>
      <c r="I143" s="233">
        <f t="shared" si="2"/>
        <v>0</v>
      </c>
      <c r="J143" s="254"/>
      <c r="K143" s="233">
        <f t="shared" si="3"/>
        <v>0</v>
      </c>
      <c r="L143" s="253"/>
      <c r="M143" s="233">
        <f t="shared" si="4"/>
        <v>0</v>
      </c>
      <c r="O143" s="255">
        <f t="shared" si="5"/>
        <v>0</v>
      </c>
      <c r="P143" s="256">
        <f t="shared" si="6"/>
        <v>0</v>
      </c>
      <c r="Q143" s="257">
        <f t="shared" si="7"/>
        <v>0</v>
      </c>
      <c r="R143" s="257">
        <f t="shared" si="8"/>
        <v>0</v>
      </c>
      <c r="AF143" s="34"/>
      <c r="AG143" s="34"/>
      <c r="AH143" s="34"/>
    </row>
    <row r="144" spans="1:34" ht="11.25" outlineLevel="1" x14ac:dyDescent="0.2">
      <c r="A144" s="34"/>
      <c r="B144" s="251">
        <v>6</v>
      </c>
      <c r="C144" s="49">
        <f t="shared" si="0"/>
        <v>0</v>
      </c>
      <c r="D144" s="252" t="str">
        <f>IF(C144=0,"",MAX(D$138:D143)+1)</f>
        <v/>
      </c>
      <c r="E144" s="35"/>
      <c r="F144" s="35"/>
      <c r="G144" s="233">
        <f t="shared" si="1"/>
        <v>0</v>
      </c>
      <c r="H144" s="253"/>
      <c r="I144" s="233">
        <f t="shared" si="2"/>
        <v>0</v>
      </c>
      <c r="J144" s="254"/>
      <c r="K144" s="233">
        <f t="shared" si="3"/>
        <v>0</v>
      </c>
      <c r="L144" s="253"/>
      <c r="M144" s="233">
        <f t="shared" si="4"/>
        <v>0</v>
      </c>
      <c r="O144" s="255">
        <f t="shared" si="5"/>
        <v>0</v>
      </c>
      <c r="P144" s="256">
        <f t="shared" si="6"/>
        <v>0</v>
      </c>
      <c r="Q144" s="257">
        <f t="shared" si="7"/>
        <v>0</v>
      </c>
      <c r="R144" s="257">
        <f t="shared" si="8"/>
        <v>0</v>
      </c>
      <c r="AF144" s="34"/>
      <c r="AG144" s="34"/>
      <c r="AH144" s="34"/>
    </row>
    <row r="145" spans="1:34" ht="11.25" outlineLevel="1" x14ac:dyDescent="0.2">
      <c r="A145" s="34"/>
      <c r="B145" s="251">
        <v>7</v>
      </c>
      <c r="C145" s="49">
        <f t="shared" si="0"/>
        <v>0</v>
      </c>
      <c r="D145" s="252" t="str">
        <f>IF(C145=0,"",MAX(D$138:D144)+1)</f>
        <v/>
      </c>
      <c r="E145" s="35"/>
      <c r="F145" s="35"/>
      <c r="G145" s="233">
        <f t="shared" si="1"/>
        <v>0</v>
      </c>
      <c r="H145" s="253"/>
      <c r="I145" s="233">
        <f t="shared" si="2"/>
        <v>0</v>
      </c>
      <c r="J145" s="254"/>
      <c r="K145" s="233">
        <f t="shared" si="3"/>
        <v>0</v>
      </c>
      <c r="L145" s="253"/>
      <c r="M145" s="233">
        <f t="shared" si="4"/>
        <v>0</v>
      </c>
      <c r="O145" s="255">
        <f t="shared" si="5"/>
        <v>0</v>
      </c>
      <c r="P145" s="256">
        <f t="shared" si="6"/>
        <v>0</v>
      </c>
      <c r="Q145" s="257">
        <f t="shared" si="7"/>
        <v>0</v>
      </c>
      <c r="R145" s="257">
        <f t="shared" si="8"/>
        <v>0</v>
      </c>
      <c r="AF145" s="34"/>
      <c r="AG145" s="34"/>
      <c r="AH145" s="34"/>
    </row>
    <row r="146" spans="1:34" ht="11.25" outlineLevel="1" x14ac:dyDescent="0.2">
      <c r="A146" s="34"/>
      <c r="B146" s="251">
        <v>8</v>
      </c>
      <c r="C146" s="49">
        <f t="shared" si="0"/>
        <v>0</v>
      </c>
      <c r="D146" s="252" t="str">
        <f>IF(C146=0,"",MAX(D$138:D145)+1)</f>
        <v/>
      </c>
      <c r="E146" s="35"/>
      <c r="F146" s="35"/>
      <c r="G146" s="233">
        <f t="shared" si="1"/>
        <v>0</v>
      </c>
      <c r="H146" s="253"/>
      <c r="I146" s="233">
        <f t="shared" si="2"/>
        <v>0</v>
      </c>
      <c r="J146" s="254"/>
      <c r="K146" s="233">
        <f t="shared" si="3"/>
        <v>0</v>
      </c>
      <c r="L146" s="253"/>
      <c r="M146" s="233">
        <f t="shared" si="4"/>
        <v>0</v>
      </c>
      <c r="O146" s="255">
        <f t="shared" si="5"/>
        <v>0</v>
      </c>
      <c r="P146" s="256">
        <f t="shared" si="6"/>
        <v>0</v>
      </c>
      <c r="Q146" s="257">
        <f t="shared" si="7"/>
        <v>0</v>
      </c>
      <c r="R146" s="257">
        <f t="shared" si="8"/>
        <v>0</v>
      </c>
      <c r="AF146" s="34"/>
      <c r="AG146" s="34"/>
      <c r="AH146" s="34"/>
    </row>
    <row r="147" spans="1:34" ht="11.25" outlineLevel="1" x14ac:dyDescent="0.2">
      <c r="A147" s="34"/>
      <c r="B147" s="258">
        <v>9</v>
      </c>
      <c r="C147" s="49">
        <f t="shared" si="0"/>
        <v>0</v>
      </c>
      <c r="D147" s="252" t="str">
        <f>IF(C147=0,"",MAX(D$138:D146)+1)</f>
        <v/>
      </c>
      <c r="E147" s="35"/>
      <c r="F147" s="35"/>
      <c r="G147" s="233">
        <f t="shared" si="1"/>
        <v>0</v>
      </c>
      <c r="H147" s="253"/>
      <c r="I147" s="233">
        <f t="shared" si="2"/>
        <v>0</v>
      </c>
      <c r="J147" s="254"/>
      <c r="K147" s="233">
        <f t="shared" si="3"/>
        <v>0</v>
      </c>
      <c r="L147" s="253"/>
      <c r="M147" s="233">
        <f t="shared" si="4"/>
        <v>0</v>
      </c>
      <c r="O147" s="255">
        <f t="shared" si="5"/>
        <v>0</v>
      </c>
      <c r="P147" s="256">
        <f t="shared" si="6"/>
        <v>0</v>
      </c>
      <c r="Q147" s="257">
        <f t="shared" si="7"/>
        <v>0</v>
      </c>
      <c r="R147" s="257">
        <f t="shared" si="8"/>
        <v>0</v>
      </c>
      <c r="AF147" s="34"/>
      <c r="AG147" s="34"/>
      <c r="AH147" s="34"/>
    </row>
    <row r="148" spans="1:34" ht="11.25" outlineLevel="1" x14ac:dyDescent="0.2">
      <c r="A148" s="34"/>
      <c r="B148" s="251">
        <v>10</v>
      </c>
      <c r="C148" s="49">
        <f t="shared" si="0"/>
        <v>0</v>
      </c>
      <c r="D148" s="252" t="str">
        <f>IF(C148=0,"",MAX(D$138:D147)+1)</f>
        <v/>
      </c>
      <c r="E148" s="35"/>
      <c r="F148" s="35"/>
      <c r="G148" s="233">
        <f t="shared" si="1"/>
        <v>0</v>
      </c>
      <c r="H148" s="253"/>
      <c r="I148" s="233">
        <f t="shared" si="2"/>
        <v>0</v>
      </c>
      <c r="J148" s="254"/>
      <c r="K148" s="233">
        <f t="shared" si="3"/>
        <v>0</v>
      </c>
      <c r="L148" s="253"/>
      <c r="M148" s="233">
        <f t="shared" si="4"/>
        <v>0</v>
      </c>
      <c r="O148" s="255">
        <f t="shared" si="5"/>
        <v>0</v>
      </c>
      <c r="P148" s="256">
        <f t="shared" si="6"/>
        <v>0</v>
      </c>
      <c r="Q148" s="257">
        <f t="shared" si="7"/>
        <v>0</v>
      </c>
      <c r="R148" s="257">
        <f t="shared" si="8"/>
        <v>0</v>
      </c>
      <c r="AF148" s="34"/>
      <c r="AG148" s="34"/>
      <c r="AH148" s="34"/>
    </row>
    <row r="149" spans="1:34" ht="11.25" outlineLevel="1" x14ac:dyDescent="0.2">
      <c r="A149" s="34"/>
      <c r="B149" s="251">
        <v>11</v>
      </c>
      <c r="C149" s="49">
        <f t="shared" si="0"/>
        <v>0</v>
      </c>
      <c r="D149" s="252" t="str">
        <f>IF(C149=0,"",MAX(D$138:D148)+1)</f>
        <v/>
      </c>
      <c r="E149" s="35"/>
      <c r="F149" s="35"/>
      <c r="G149" s="233">
        <f t="shared" si="1"/>
        <v>0</v>
      </c>
      <c r="H149" s="253"/>
      <c r="I149" s="233">
        <f t="shared" si="2"/>
        <v>0</v>
      </c>
      <c r="J149" s="254"/>
      <c r="K149" s="233">
        <f t="shared" si="3"/>
        <v>0</v>
      </c>
      <c r="L149" s="253"/>
      <c r="M149" s="233">
        <f t="shared" si="4"/>
        <v>0</v>
      </c>
      <c r="O149" s="255">
        <f t="shared" si="5"/>
        <v>0</v>
      </c>
      <c r="P149" s="256">
        <f t="shared" si="6"/>
        <v>0</v>
      </c>
      <c r="Q149" s="257">
        <f t="shared" si="7"/>
        <v>0</v>
      </c>
      <c r="R149" s="257">
        <f t="shared" si="8"/>
        <v>0</v>
      </c>
      <c r="AF149" s="34"/>
      <c r="AG149" s="34"/>
      <c r="AH149" s="34"/>
    </row>
    <row r="150" spans="1:34" ht="11.25" outlineLevel="1" x14ac:dyDescent="0.2">
      <c r="A150" s="34"/>
      <c r="B150" s="251">
        <v>12</v>
      </c>
      <c r="C150" s="49">
        <f t="shared" si="0"/>
        <v>0</v>
      </c>
      <c r="D150" s="252" t="str">
        <f>IF(C150=0,"",MAX(D$138:D149)+1)</f>
        <v/>
      </c>
      <c r="E150" s="35"/>
      <c r="F150" s="35"/>
      <c r="G150" s="233">
        <f t="shared" si="1"/>
        <v>0</v>
      </c>
      <c r="H150" s="253"/>
      <c r="I150" s="233">
        <f t="shared" si="2"/>
        <v>0</v>
      </c>
      <c r="J150" s="254"/>
      <c r="K150" s="233">
        <f t="shared" si="3"/>
        <v>0</v>
      </c>
      <c r="L150" s="253"/>
      <c r="M150" s="233">
        <f t="shared" si="4"/>
        <v>0</v>
      </c>
      <c r="O150" s="255">
        <f t="shared" si="5"/>
        <v>0</v>
      </c>
      <c r="P150" s="256">
        <f t="shared" si="6"/>
        <v>0</v>
      </c>
      <c r="Q150" s="257">
        <f t="shared" si="7"/>
        <v>0</v>
      </c>
      <c r="R150" s="257">
        <f t="shared" si="8"/>
        <v>0</v>
      </c>
      <c r="AF150" s="34"/>
      <c r="AG150" s="34"/>
      <c r="AH150" s="34"/>
    </row>
    <row r="151" spans="1:34" ht="11.25" outlineLevel="1" x14ac:dyDescent="0.2">
      <c r="A151" s="34"/>
      <c r="B151" s="251">
        <v>13</v>
      </c>
      <c r="C151" s="49">
        <f t="shared" si="0"/>
        <v>0</v>
      </c>
      <c r="D151" s="252" t="str">
        <f>IF(C151=0,"",MAX(D$138:D150)+1)</f>
        <v/>
      </c>
      <c r="E151" s="35"/>
      <c r="F151" s="35"/>
      <c r="G151" s="233">
        <f t="shared" si="1"/>
        <v>0</v>
      </c>
      <c r="H151" s="253"/>
      <c r="I151" s="233">
        <f t="shared" si="2"/>
        <v>0</v>
      </c>
      <c r="J151" s="254"/>
      <c r="K151" s="233">
        <f t="shared" si="3"/>
        <v>0</v>
      </c>
      <c r="L151" s="253"/>
      <c r="M151" s="233">
        <f t="shared" si="4"/>
        <v>0</v>
      </c>
      <c r="O151" s="255">
        <f t="shared" si="5"/>
        <v>0</v>
      </c>
      <c r="P151" s="256">
        <f t="shared" si="6"/>
        <v>0</v>
      </c>
      <c r="Q151" s="257">
        <f t="shared" si="7"/>
        <v>0</v>
      </c>
      <c r="R151" s="257">
        <f t="shared" si="8"/>
        <v>0</v>
      </c>
      <c r="AF151" s="34"/>
      <c r="AG151" s="34"/>
      <c r="AH151" s="34"/>
    </row>
    <row r="152" spans="1:34" ht="11.25" outlineLevel="1" x14ac:dyDescent="0.2">
      <c r="A152" s="34"/>
      <c r="B152" s="251">
        <v>14</v>
      </c>
      <c r="C152" s="49">
        <f t="shared" si="0"/>
        <v>0</v>
      </c>
      <c r="D152" s="252" t="str">
        <f>IF(C152=0,"",MAX(D$138:D151)+1)</f>
        <v/>
      </c>
      <c r="E152" s="35"/>
      <c r="F152" s="35"/>
      <c r="G152" s="233">
        <f t="shared" si="1"/>
        <v>0</v>
      </c>
      <c r="H152" s="253"/>
      <c r="I152" s="233">
        <f t="shared" si="2"/>
        <v>0</v>
      </c>
      <c r="J152" s="254"/>
      <c r="K152" s="233">
        <f t="shared" si="3"/>
        <v>0</v>
      </c>
      <c r="L152" s="253"/>
      <c r="M152" s="233">
        <f t="shared" si="4"/>
        <v>0</v>
      </c>
      <c r="O152" s="255">
        <f t="shared" si="5"/>
        <v>0</v>
      </c>
      <c r="P152" s="256">
        <f t="shared" si="6"/>
        <v>0</v>
      </c>
      <c r="Q152" s="257">
        <f t="shared" si="7"/>
        <v>0</v>
      </c>
      <c r="R152" s="257">
        <f t="shared" si="8"/>
        <v>0</v>
      </c>
      <c r="AF152" s="34"/>
      <c r="AG152" s="34"/>
      <c r="AH152" s="34"/>
    </row>
    <row r="153" spans="1:34" ht="11.25" outlineLevel="1" x14ac:dyDescent="0.2">
      <c r="A153" s="34"/>
      <c r="B153" s="251">
        <v>15</v>
      </c>
      <c r="C153" s="49">
        <f t="shared" si="0"/>
        <v>0</v>
      </c>
      <c r="D153" s="252" t="str">
        <f>IF(C153=0,"",MAX(D$138:D152)+1)</f>
        <v/>
      </c>
      <c r="E153" s="35"/>
      <c r="F153" s="35"/>
      <c r="G153" s="233">
        <f t="shared" si="1"/>
        <v>0</v>
      </c>
      <c r="H153" s="253"/>
      <c r="I153" s="233">
        <f t="shared" si="2"/>
        <v>0</v>
      </c>
      <c r="J153" s="254"/>
      <c r="K153" s="233">
        <f t="shared" si="3"/>
        <v>0</v>
      </c>
      <c r="L153" s="253"/>
      <c r="M153" s="233">
        <f t="shared" si="4"/>
        <v>0</v>
      </c>
      <c r="O153" s="255">
        <f t="shared" si="5"/>
        <v>0</v>
      </c>
      <c r="P153" s="256">
        <f t="shared" si="6"/>
        <v>0</v>
      </c>
      <c r="Q153" s="257">
        <f t="shared" si="7"/>
        <v>0</v>
      </c>
      <c r="R153" s="257">
        <f t="shared" si="8"/>
        <v>0</v>
      </c>
      <c r="AF153" s="34"/>
      <c r="AG153" s="34"/>
      <c r="AH153" s="34"/>
    </row>
    <row r="154" spans="1:34" ht="11.25" outlineLevel="1" x14ac:dyDescent="0.2">
      <c r="A154" s="34"/>
      <c r="B154" s="258">
        <v>16</v>
      </c>
      <c r="C154" s="49">
        <f t="shared" si="0"/>
        <v>0</v>
      </c>
      <c r="D154" s="252" t="str">
        <f>IF(C154=0,"",MAX(D$138:D153)+1)</f>
        <v/>
      </c>
      <c r="E154" s="35"/>
      <c r="F154" s="35"/>
      <c r="G154" s="233">
        <f t="shared" si="1"/>
        <v>0</v>
      </c>
      <c r="H154" s="253"/>
      <c r="I154" s="233">
        <f t="shared" si="2"/>
        <v>0</v>
      </c>
      <c r="J154" s="254"/>
      <c r="K154" s="233">
        <f t="shared" si="3"/>
        <v>0</v>
      </c>
      <c r="L154" s="253"/>
      <c r="M154" s="233">
        <f t="shared" si="4"/>
        <v>0</v>
      </c>
      <c r="O154" s="255">
        <f t="shared" si="5"/>
        <v>0</v>
      </c>
      <c r="P154" s="256">
        <f t="shared" si="6"/>
        <v>0</v>
      </c>
      <c r="Q154" s="257">
        <f t="shared" si="7"/>
        <v>0</v>
      </c>
      <c r="R154" s="257">
        <f t="shared" si="8"/>
        <v>0</v>
      </c>
      <c r="AF154" s="34"/>
      <c r="AG154" s="34"/>
      <c r="AH154" s="34"/>
    </row>
    <row r="155" spans="1:34" ht="11.25" outlineLevel="1" x14ac:dyDescent="0.2">
      <c r="A155" s="34"/>
      <c r="B155" s="251">
        <v>17</v>
      </c>
      <c r="C155" s="49">
        <f t="shared" si="0"/>
        <v>0</v>
      </c>
      <c r="D155" s="252" t="str">
        <f>IF(C155=0,"",MAX(D$138:D154)+1)</f>
        <v/>
      </c>
      <c r="E155" s="35"/>
      <c r="F155" s="35"/>
      <c r="G155" s="233">
        <f t="shared" si="1"/>
        <v>0</v>
      </c>
      <c r="H155" s="253"/>
      <c r="I155" s="233">
        <f t="shared" si="2"/>
        <v>0</v>
      </c>
      <c r="J155" s="254"/>
      <c r="K155" s="233">
        <f t="shared" si="3"/>
        <v>0</v>
      </c>
      <c r="L155" s="253"/>
      <c r="M155" s="233">
        <f t="shared" si="4"/>
        <v>0</v>
      </c>
      <c r="O155" s="255">
        <f t="shared" si="5"/>
        <v>0</v>
      </c>
      <c r="P155" s="256">
        <f t="shared" si="6"/>
        <v>0</v>
      </c>
      <c r="Q155" s="257">
        <f t="shared" si="7"/>
        <v>0</v>
      </c>
      <c r="R155" s="257">
        <f t="shared" si="8"/>
        <v>0</v>
      </c>
      <c r="AF155" s="34"/>
      <c r="AG155" s="34"/>
      <c r="AH155" s="34"/>
    </row>
    <row r="156" spans="1:34" ht="11.25" outlineLevel="1" x14ac:dyDescent="0.2">
      <c r="A156" s="34"/>
      <c r="B156" s="251">
        <v>18</v>
      </c>
      <c r="C156" s="49">
        <f t="shared" si="0"/>
        <v>0</v>
      </c>
      <c r="D156" s="252" t="str">
        <f>IF(C156=0,"",MAX(D$138:D155)+1)</f>
        <v/>
      </c>
      <c r="E156" s="35"/>
      <c r="F156" s="35"/>
      <c r="G156" s="233">
        <f t="shared" si="1"/>
        <v>0</v>
      </c>
      <c r="H156" s="253"/>
      <c r="I156" s="233">
        <f t="shared" si="2"/>
        <v>0</v>
      </c>
      <c r="J156" s="254"/>
      <c r="K156" s="233">
        <f t="shared" si="3"/>
        <v>0</v>
      </c>
      <c r="L156" s="253"/>
      <c r="M156" s="233">
        <f t="shared" si="4"/>
        <v>0</v>
      </c>
      <c r="O156" s="255">
        <f t="shared" si="5"/>
        <v>0</v>
      </c>
      <c r="P156" s="256">
        <f t="shared" si="6"/>
        <v>0</v>
      </c>
      <c r="Q156" s="257">
        <f t="shared" si="7"/>
        <v>0</v>
      </c>
      <c r="R156" s="257">
        <f t="shared" si="8"/>
        <v>0</v>
      </c>
      <c r="AF156" s="34"/>
      <c r="AG156" s="34"/>
      <c r="AH156" s="34"/>
    </row>
    <row r="157" spans="1:34" ht="11.25" outlineLevel="1" x14ac:dyDescent="0.2">
      <c r="A157" s="34"/>
      <c r="B157" s="251">
        <v>19</v>
      </c>
      <c r="C157" s="49">
        <f t="shared" si="0"/>
        <v>0</v>
      </c>
      <c r="D157" s="252" t="str">
        <f>IF(C157=0,"",MAX(D$138:D156)+1)</f>
        <v/>
      </c>
      <c r="E157" s="35"/>
      <c r="F157" s="35"/>
      <c r="G157" s="233">
        <f t="shared" si="1"/>
        <v>0</v>
      </c>
      <c r="H157" s="253"/>
      <c r="I157" s="233">
        <f t="shared" si="2"/>
        <v>0</v>
      </c>
      <c r="J157" s="254"/>
      <c r="K157" s="233">
        <f t="shared" si="3"/>
        <v>0</v>
      </c>
      <c r="L157" s="253"/>
      <c r="M157" s="233">
        <f t="shared" si="4"/>
        <v>0</v>
      </c>
      <c r="O157" s="255">
        <f t="shared" si="5"/>
        <v>0</v>
      </c>
      <c r="P157" s="256">
        <f t="shared" si="6"/>
        <v>0</v>
      </c>
      <c r="Q157" s="257">
        <f t="shared" si="7"/>
        <v>0</v>
      </c>
      <c r="R157" s="257">
        <f t="shared" si="8"/>
        <v>0</v>
      </c>
      <c r="AF157" s="34"/>
      <c r="AG157" s="34"/>
      <c r="AH157" s="34"/>
    </row>
    <row r="158" spans="1:34" ht="11.25" outlineLevel="1" x14ac:dyDescent="0.2">
      <c r="A158" s="34"/>
      <c r="B158" s="251">
        <v>20</v>
      </c>
      <c r="C158" s="49">
        <f t="shared" si="0"/>
        <v>0</v>
      </c>
      <c r="D158" s="252" t="str">
        <f>IF(C158=0,"",MAX(D$138:D157)+1)</f>
        <v/>
      </c>
      <c r="E158" s="35"/>
      <c r="F158" s="35"/>
      <c r="G158" s="233">
        <f t="shared" si="1"/>
        <v>0</v>
      </c>
      <c r="H158" s="253"/>
      <c r="I158" s="233">
        <f t="shared" si="2"/>
        <v>0</v>
      </c>
      <c r="J158" s="254"/>
      <c r="K158" s="233">
        <f t="shared" si="3"/>
        <v>0</v>
      </c>
      <c r="L158" s="253"/>
      <c r="M158" s="233">
        <f t="shared" si="4"/>
        <v>0</v>
      </c>
      <c r="O158" s="255">
        <f t="shared" si="5"/>
        <v>0</v>
      </c>
      <c r="P158" s="256">
        <f t="shared" si="6"/>
        <v>0</v>
      </c>
      <c r="Q158" s="257">
        <f t="shared" si="7"/>
        <v>0</v>
      </c>
      <c r="R158" s="257">
        <f t="shared" si="8"/>
        <v>0</v>
      </c>
      <c r="AF158" s="34"/>
      <c r="AG158" s="34"/>
      <c r="AH158" s="34"/>
    </row>
    <row r="159" spans="1:34" ht="11.25" outlineLevel="1" x14ac:dyDescent="0.2">
      <c r="A159" s="34"/>
      <c r="B159" s="251">
        <v>21</v>
      </c>
      <c r="C159" s="49">
        <f t="shared" si="0"/>
        <v>0</v>
      </c>
      <c r="D159" s="252" t="str">
        <f>IF(C159=0,"",MAX(D$138:D158)+1)</f>
        <v/>
      </c>
      <c r="E159" s="35"/>
      <c r="F159" s="35"/>
      <c r="G159" s="233">
        <f t="shared" si="1"/>
        <v>0</v>
      </c>
      <c r="H159" s="253"/>
      <c r="I159" s="233">
        <f t="shared" si="2"/>
        <v>0</v>
      </c>
      <c r="J159" s="254"/>
      <c r="K159" s="233">
        <f t="shared" si="3"/>
        <v>0</v>
      </c>
      <c r="L159" s="253"/>
      <c r="M159" s="233">
        <f t="shared" si="4"/>
        <v>0</v>
      </c>
      <c r="O159" s="255">
        <f t="shared" si="5"/>
        <v>0</v>
      </c>
      <c r="P159" s="256">
        <f t="shared" si="6"/>
        <v>0</v>
      </c>
      <c r="Q159" s="257">
        <f t="shared" si="7"/>
        <v>0</v>
      </c>
      <c r="R159" s="257">
        <f t="shared" si="8"/>
        <v>0</v>
      </c>
      <c r="AF159" s="34"/>
      <c r="AG159" s="34"/>
      <c r="AH159" s="34"/>
    </row>
    <row r="160" spans="1:34" ht="11.25" outlineLevel="1" x14ac:dyDescent="0.2">
      <c r="A160" s="34"/>
      <c r="B160" s="251">
        <v>22</v>
      </c>
      <c r="C160" s="49">
        <f t="shared" si="0"/>
        <v>0</v>
      </c>
      <c r="D160" s="252" t="str">
        <f>IF(C160=0,"",MAX(D$138:D159)+1)</f>
        <v/>
      </c>
      <c r="E160" s="35"/>
      <c r="F160" s="35"/>
      <c r="G160" s="233">
        <f t="shared" si="1"/>
        <v>0</v>
      </c>
      <c r="H160" s="253"/>
      <c r="I160" s="233">
        <f t="shared" si="2"/>
        <v>0</v>
      </c>
      <c r="J160" s="254"/>
      <c r="K160" s="233">
        <f t="shared" si="3"/>
        <v>0</v>
      </c>
      <c r="L160" s="253"/>
      <c r="M160" s="233">
        <f t="shared" si="4"/>
        <v>0</v>
      </c>
      <c r="O160" s="255">
        <f t="shared" si="5"/>
        <v>0</v>
      </c>
      <c r="P160" s="256">
        <f t="shared" si="6"/>
        <v>0</v>
      </c>
      <c r="Q160" s="257">
        <f t="shared" si="7"/>
        <v>0</v>
      </c>
      <c r="R160" s="257">
        <f t="shared" si="8"/>
        <v>0</v>
      </c>
      <c r="AF160" s="34"/>
      <c r="AG160" s="34"/>
      <c r="AH160" s="34"/>
    </row>
    <row r="161" spans="1:34" ht="11.25" outlineLevel="1" x14ac:dyDescent="0.2">
      <c r="A161" s="34"/>
      <c r="B161" s="258">
        <v>23</v>
      </c>
      <c r="C161" s="49">
        <f t="shared" si="0"/>
        <v>0</v>
      </c>
      <c r="D161" s="252" t="str">
        <f>IF(C161=0,"",MAX(D$138:D160)+1)</f>
        <v/>
      </c>
      <c r="E161" s="35"/>
      <c r="F161" s="35"/>
      <c r="G161" s="233">
        <f t="shared" si="1"/>
        <v>0</v>
      </c>
      <c r="H161" s="253"/>
      <c r="I161" s="233">
        <f t="shared" si="2"/>
        <v>0</v>
      </c>
      <c r="J161" s="254"/>
      <c r="K161" s="233">
        <f t="shared" si="3"/>
        <v>0</v>
      </c>
      <c r="L161" s="253"/>
      <c r="M161" s="233">
        <f t="shared" si="4"/>
        <v>0</v>
      </c>
      <c r="O161" s="255">
        <f t="shared" si="5"/>
        <v>0</v>
      </c>
      <c r="P161" s="256">
        <f t="shared" si="6"/>
        <v>0</v>
      </c>
      <c r="Q161" s="257">
        <f t="shared" si="7"/>
        <v>0</v>
      </c>
      <c r="R161" s="257">
        <f t="shared" si="8"/>
        <v>0</v>
      </c>
      <c r="AF161" s="34"/>
      <c r="AG161" s="34"/>
      <c r="AH161" s="34"/>
    </row>
    <row r="162" spans="1:34" ht="11.25" outlineLevel="1" x14ac:dyDescent="0.2">
      <c r="A162" s="34"/>
      <c r="B162" s="251">
        <v>24</v>
      </c>
      <c r="C162" s="49">
        <f t="shared" si="0"/>
        <v>0</v>
      </c>
      <c r="D162" s="252" t="str">
        <f>IF(C162=0,"",MAX(D$138:D161)+1)</f>
        <v/>
      </c>
      <c r="E162" s="35"/>
      <c r="F162" s="35"/>
      <c r="G162" s="233">
        <f t="shared" si="1"/>
        <v>0</v>
      </c>
      <c r="H162" s="253"/>
      <c r="I162" s="233">
        <f t="shared" si="2"/>
        <v>0</v>
      </c>
      <c r="J162" s="254"/>
      <c r="K162" s="233">
        <f t="shared" si="3"/>
        <v>0</v>
      </c>
      <c r="L162" s="253"/>
      <c r="M162" s="233">
        <f t="shared" si="4"/>
        <v>0</v>
      </c>
      <c r="O162" s="255">
        <f t="shared" si="5"/>
        <v>0</v>
      </c>
      <c r="P162" s="256">
        <f t="shared" si="6"/>
        <v>0</v>
      </c>
      <c r="Q162" s="257">
        <f t="shared" si="7"/>
        <v>0</v>
      </c>
      <c r="R162" s="257">
        <f t="shared" si="8"/>
        <v>0</v>
      </c>
      <c r="AF162" s="34"/>
      <c r="AG162" s="34"/>
      <c r="AH162" s="34"/>
    </row>
    <row r="163" spans="1:34" ht="11.25" outlineLevel="1" x14ac:dyDescent="0.2">
      <c r="A163" s="34"/>
      <c r="B163" s="251">
        <v>25</v>
      </c>
      <c r="C163" s="49">
        <f t="shared" si="0"/>
        <v>0</v>
      </c>
      <c r="D163" s="252" t="str">
        <f>IF(C163=0,"",MAX(D$138:D162)+1)</f>
        <v/>
      </c>
      <c r="E163" s="35"/>
      <c r="F163" s="35"/>
      <c r="G163" s="233">
        <f t="shared" si="1"/>
        <v>0</v>
      </c>
      <c r="H163" s="253"/>
      <c r="I163" s="233">
        <f t="shared" si="2"/>
        <v>0</v>
      </c>
      <c r="J163" s="254"/>
      <c r="K163" s="233">
        <f t="shared" si="3"/>
        <v>0</v>
      </c>
      <c r="L163" s="253"/>
      <c r="M163" s="233">
        <f t="shared" si="4"/>
        <v>0</v>
      </c>
      <c r="O163" s="255">
        <f t="shared" si="5"/>
        <v>0</v>
      </c>
      <c r="P163" s="256">
        <f t="shared" si="6"/>
        <v>0</v>
      </c>
      <c r="Q163" s="257">
        <f t="shared" si="7"/>
        <v>0</v>
      </c>
      <c r="R163" s="257">
        <f t="shared" si="8"/>
        <v>0</v>
      </c>
      <c r="AF163" s="34"/>
      <c r="AG163" s="34"/>
      <c r="AH163" s="34"/>
    </row>
    <row r="164" spans="1:34" ht="11.25" outlineLevel="1" x14ac:dyDescent="0.2">
      <c r="A164" s="34"/>
      <c r="B164" s="251">
        <v>26</v>
      </c>
      <c r="C164" s="49">
        <f t="shared" si="0"/>
        <v>0</v>
      </c>
      <c r="D164" s="252" t="str">
        <f>IF(C164=0,"",MAX(D$138:D163)+1)</f>
        <v/>
      </c>
      <c r="E164" s="35"/>
      <c r="F164" s="35"/>
      <c r="G164" s="233">
        <f t="shared" si="1"/>
        <v>0</v>
      </c>
      <c r="H164" s="253"/>
      <c r="I164" s="233">
        <f t="shared" si="2"/>
        <v>0</v>
      </c>
      <c r="J164" s="254"/>
      <c r="K164" s="233">
        <f t="shared" si="3"/>
        <v>0</v>
      </c>
      <c r="L164" s="253"/>
      <c r="M164" s="233">
        <f t="shared" si="4"/>
        <v>0</v>
      </c>
      <c r="O164" s="255">
        <f t="shared" si="5"/>
        <v>0</v>
      </c>
      <c r="P164" s="256">
        <f t="shared" si="6"/>
        <v>0</v>
      </c>
      <c r="Q164" s="257">
        <f t="shared" si="7"/>
        <v>0</v>
      </c>
      <c r="R164" s="257">
        <f t="shared" si="8"/>
        <v>0</v>
      </c>
      <c r="AF164" s="34"/>
      <c r="AG164" s="34"/>
      <c r="AH164" s="34"/>
    </row>
    <row r="165" spans="1:34" ht="11.25" outlineLevel="1" x14ac:dyDescent="0.2">
      <c r="A165" s="34"/>
      <c r="B165" s="251">
        <v>27</v>
      </c>
      <c r="C165" s="49">
        <f t="shared" si="0"/>
        <v>0</v>
      </c>
      <c r="D165" s="252" t="str">
        <f>IF(C165=0,"",MAX(D$138:D164)+1)</f>
        <v/>
      </c>
      <c r="E165" s="35"/>
      <c r="F165" s="35"/>
      <c r="G165" s="233">
        <f t="shared" si="1"/>
        <v>0</v>
      </c>
      <c r="H165" s="253"/>
      <c r="I165" s="233">
        <f t="shared" si="2"/>
        <v>0</v>
      </c>
      <c r="J165" s="254"/>
      <c r="K165" s="233">
        <f t="shared" si="3"/>
        <v>0</v>
      </c>
      <c r="L165" s="253"/>
      <c r="M165" s="233">
        <f t="shared" si="4"/>
        <v>0</v>
      </c>
      <c r="O165" s="255">
        <f t="shared" si="5"/>
        <v>0</v>
      </c>
      <c r="P165" s="256">
        <f t="shared" si="6"/>
        <v>0</v>
      </c>
      <c r="Q165" s="257">
        <f t="shared" si="7"/>
        <v>0</v>
      </c>
      <c r="R165" s="257">
        <f t="shared" si="8"/>
        <v>0</v>
      </c>
      <c r="AF165" s="34"/>
      <c r="AG165" s="34"/>
      <c r="AH165" s="34"/>
    </row>
    <row r="166" spans="1:34" ht="11.25" outlineLevel="1" x14ac:dyDescent="0.2">
      <c r="A166" s="34"/>
      <c r="B166" s="251">
        <v>28</v>
      </c>
      <c r="C166" s="49">
        <f t="shared" si="0"/>
        <v>0</v>
      </c>
      <c r="D166" s="252" t="str">
        <f>IF(C166=0,"",MAX(D$138:D165)+1)</f>
        <v/>
      </c>
      <c r="E166" s="35"/>
      <c r="F166" s="35"/>
      <c r="G166" s="233">
        <f t="shared" si="1"/>
        <v>0</v>
      </c>
      <c r="H166" s="253"/>
      <c r="I166" s="233">
        <f t="shared" si="2"/>
        <v>0</v>
      </c>
      <c r="J166" s="254"/>
      <c r="K166" s="233">
        <f t="shared" si="3"/>
        <v>0</v>
      </c>
      <c r="L166" s="253"/>
      <c r="M166" s="233">
        <f t="shared" si="4"/>
        <v>0</v>
      </c>
      <c r="O166" s="255">
        <f t="shared" si="5"/>
        <v>0</v>
      </c>
      <c r="P166" s="256">
        <f t="shared" si="6"/>
        <v>0</v>
      </c>
      <c r="Q166" s="257">
        <f t="shared" si="7"/>
        <v>0</v>
      </c>
      <c r="R166" s="257">
        <f t="shared" si="8"/>
        <v>0</v>
      </c>
      <c r="AF166" s="34"/>
      <c r="AG166" s="34"/>
      <c r="AH166" s="34"/>
    </row>
    <row r="167" spans="1:34" ht="11.25" outlineLevel="1" x14ac:dyDescent="0.2">
      <c r="A167" s="34"/>
      <c r="B167" s="251">
        <v>29</v>
      </c>
      <c r="C167" s="49">
        <f t="shared" si="0"/>
        <v>0</v>
      </c>
      <c r="D167" s="252" t="str">
        <f>IF(C167=0,"",MAX(D$138:D166)+1)</f>
        <v/>
      </c>
      <c r="E167" s="35"/>
      <c r="F167" s="35"/>
      <c r="G167" s="233">
        <f t="shared" si="1"/>
        <v>0</v>
      </c>
      <c r="H167" s="253"/>
      <c r="I167" s="233">
        <f t="shared" si="2"/>
        <v>0</v>
      </c>
      <c r="J167" s="254"/>
      <c r="K167" s="233">
        <f t="shared" si="3"/>
        <v>0</v>
      </c>
      <c r="L167" s="253"/>
      <c r="M167" s="233">
        <f t="shared" si="4"/>
        <v>0</v>
      </c>
      <c r="O167" s="255">
        <f t="shared" si="5"/>
        <v>0</v>
      </c>
      <c r="P167" s="256">
        <f t="shared" si="6"/>
        <v>0</v>
      </c>
      <c r="Q167" s="257">
        <f t="shared" si="7"/>
        <v>0</v>
      </c>
      <c r="R167" s="257">
        <f t="shared" si="8"/>
        <v>0</v>
      </c>
      <c r="AF167" s="34"/>
      <c r="AG167" s="34"/>
      <c r="AH167" s="34"/>
    </row>
    <row r="168" spans="1:34" ht="11.25" outlineLevel="1" x14ac:dyDescent="0.2">
      <c r="A168" s="34"/>
      <c r="B168" s="258">
        <v>30</v>
      </c>
      <c r="C168" s="49">
        <f t="shared" si="0"/>
        <v>0</v>
      </c>
      <c r="D168" s="252" t="str">
        <f>IF(C168=0,"",MAX(D$138:D167)+1)</f>
        <v/>
      </c>
      <c r="E168" s="35"/>
      <c r="F168" s="35"/>
      <c r="G168" s="233">
        <f t="shared" si="1"/>
        <v>0</v>
      </c>
      <c r="H168" s="253"/>
      <c r="I168" s="233">
        <f t="shared" si="2"/>
        <v>0</v>
      </c>
      <c r="J168" s="254"/>
      <c r="K168" s="233">
        <f t="shared" si="3"/>
        <v>0</v>
      </c>
      <c r="L168" s="253"/>
      <c r="M168" s="233">
        <f t="shared" si="4"/>
        <v>0</v>
      </c>
      <c r="O168" s="255">
        <f t="shared" si="5"/>
        <v>0</v>
      </c>
      <c r="P168" s="256">
        <f t="shared" si="6"/>
        <v>0</v>
      </c>
      <c r="Q168" s="257">
        <f t="shared" si="7"/>
        <v>0</v>
      </c>
      <c r="R168" s="257">
        <f t="shared" si="8"/>
        <v>0</v>
      </c>
      <c r="AF168" s="34"/>
      <c r="AG168" s="34"/>
      <c r="AH168" s="34"/>
    </row>
    <row r="169" spans="1:34" ht="11.25" outlineLevel="1" collapsed="1" x14ac:dyDescent="0.2">
      <c r="A169" s="34"/>
      <c r="B169" s="258"/>
      <c r="C169" s="49" t="str">
        <f t="shared" si="0"/>
        <v>Residential Dedicated Circuit</v>
      </c>
      <c r="D169" s="252">
        <f>IF(C169=0,"",MAX(D$138:D168)+1)</f>
        <v>4</v>
      </c>
      <c r="E169" s="35"/>
      <c r="F169" s="35"/>
      <c r="G169" s="233">
        <f t="shared" si="1"/>
        <v>93.514443341269967</v>
      </c>
      <c r="H169" s="253"/>
      <c r="I169" s="233">
        <f t="shared" si="2"/>
        <v>5.3293564928989392</v>
      </c>
      <c r="J169" s="254"/>
      <c r="K169" s="233">
        <f t="shared" si="3"/>
        <v>90.115338130367704</v>
      </c>
      <c r="L169" s="253"/>
      <c r="M169" s="233">
        <f t="shared" si="4"/>
        <v>5.329356492898941</v>
      </c>
      <c r="O169" s="255" t="str">
        <f t="shared" si="5"/>
        <v>Residential</v>
      </c>
      <c r="P169" s="256">
        <f>S43</f>
        <v>1</v>
      </c>
      <c r="Q169" s="257">
        <f t="shared" si="7"/>
        <v>1332.339123224735</v>
      </c>
      <c r="R169" s="257">
        <f t="shared" si="8"/>
        <v>86.248870305722761</v>
      </c>
      <c r="AF169" s="34"/>
      <c r="AG169" s="34"/>
      <c r="AH169" s="34"/>
    </row>
    <row r="170" spans="1:34" ht="11.25" outlineLevel="1" x14ac:dyDescent="0.2">
      <c r="A170" s="34"/>
      <c r="B170" s="258"/>
      <c r="C170" s="49">
        <f t="shared" si="0"/>
        <v>0</v>
      </c>
      <c r="D170" s="252" t="str">
        <f>IF(C170=0,"",MAX(D$138:D169)+1)</f>
        <v/>
      </c>
      <c r="E170" s="35"/>
      <c r="F170" s="35"/>
      <c r="G170" s="233">
        <f t="shared" si="1"/>
        <v>0</v>
      </c>
      <c r="H170" s="253"/>
      <c r="I170" s="233">
        <f t="shared" si="2"/>
        <v>0</v>
      </c>
      <c r="J170" s="254"/>
      <c r="K170" s="233">
        <f t="shared" si="3"/>
        <v>0</v>
      </c>
      <c r="L170" s="253"/>
      <c r="M170" s="233">
        <f t="shared" si="4"/>
        <v>0</v>
      </c>
      <c r="O170" s="255">
        <f t="shared" si="5"/>
        <v>0</v>
      </c>
      <c r="P170" s="256">
        <f>S44</f>
        <v>0</v>
      </c>
      <c r="Q170" s="257">
        <f t="shared" si="7"/>
        <v>0</v>
      </c>
      <c r="R170" s="257">
        <f t="shared" si="8"/>
        <v>0</v>
      </c>
      <c r="AF170" s="34"/>
      <c r="AG170" s="34"/>
      <c r="AH170" s="34"/>
    </row>
    <row r="171" spans="1:34" ht="11.25" outlineLevel="1" x14ac:dyDescent="0.2">
      <c r="A171" s="34"/>
      <c r="B171" s="258"/>
      <c r="C171" s="49">
        <f t="shared" si="0"/>
        <v>0</v>
      </c>
      <c r="D171" s="252" t="str">
        <f>IF(C171=0,"",MAX(D$138:D170)+1)</f>
        <v/>
      </c>
      <c r="E171" s="35"/>
      <c r="F171" s="35"/>
      <c r="G171" s="233">
        <f t="shared" si="1"/>
        <v>0</v>
      </c>
      <c r="H171" s="253"/>
      <c r="I171" s="233">
        <f t="shared" si="2"/>
        <v>0</v>
      </c>
      <c r="J171" s="254"/>
      <c r="K171" s="233">
        <f t="shared" si="3"/>
        <v>0</v>
      </c>
      <c r="L171" s="253"/>
      <c r="M171" s="233">
        <f t="shared" si="4"/>
        <v>0</v>
      </c>
      <c r="O171" s="255">
        <f t="shared" si="5"/>
        <v>0</v>
      </c>
      <c r="P171" s="256">
        <f>S45</f>
        <v>0</v>
      </c>
      <c r="Q171" s="257">
        <f t="shared" si="7"/>
        <v>0</v>
      </c>
      <c r="R171" s="257">
        <f t="shared" si="8"/>
        <v>0</v>
      </c>
      <c r="AF171" s="34"/>
      <c r="AG171" s="34"/>
      <c r="AH171" s="34"/>
    </row>
    <row r="172" spans="1:34" ht="11.25" outlineLevel="1" x14ac:dyDescent="0.2">
      <c r="A172" s="34"/>
      <c r="B172" s="251">
        <v>1</v>
      </c>
      <c r="C172" s="49" t="str">
        <f t="shared" ref="C172:C204" si="9">C352</f>
        <v>Small Business Single Rate</v>
      </c>
      <c r="D172" s="252">
        <f>IF(C172=0,"",MAX(D$138:D171)+1)</f>
        <v>5</v>
      </c>
      <c r="E172" s="35"/>
      <c r="F172" s="35"/>
      <c r="G172" s="233">
        <f t="shared" ref="G172:G204" si="10">G352</f>
        <v>1093.1519737310725</v>
      </c>
      <c r="H172" s="253"/>
      <c r="I172" s="233">
        <f t="shared" ref="I172:I204" si="11">G388</f>
        <v>258.61423367694772</v>
      </c>
      <c r="J172" s="254"/>
      <c r="K172" s="233">
        <f>G502</f>
        <v>1005.1143633689347</v>
      </c>
      <c r="L172" s="253"/>
      <c r="M172" s="233">
        <f>G538</f>
        <v>238.72083108641328</v>
      </c>
      <c r="O172" s="255" t="str">
        <f>IF(C172=0,0,"Small business")</f>
        <v>Small business</v>
      </c>
      <c r="P172" s="256">
        <f>S47</f>
        <v>0.4462380097928153</v>
      </c>
      <c r="Q172" s="257">
        <f>IF(G802=0,SUM(I802:K802),G802)</f>
        <v>12433.376619084023</v>
      </c>
      <c r="R172" s="257">
        <f>G652+G688</f>
        <v>1235.8161425124472</v>
      </c>
      <c r="AF172" s="34"/>
      <c r="AG172" s="34"/>
      <c r="AH172" s="34"/>
    </row>
    <row r="173" spans="1:34" s="57" customFormat="1" ht="11.25" outlineLevel="1" x14ac:dyDescent="0.2">
      <c r="A173" s="52"/>
      <c r="B173" s="258">
        <v>2</v>
      </c>
      <c r="C173" s="49" t="str">
        <f t="shared" si="9"/>
        <v>Small Business ToU</v>
      </c>
      <c r="D173" s="252">
        <f>IF(C173=0,"",MAX(D$138:D172)+1)</f>
        <v>6</v>
      </c>
      <c r="E173" s="35"/>
      <c r="F173" s="35"/>
      <c r="G173" s="233">
        <f t="shared" si="10"/>
        <v>1320.691449614201</v>
      </c>
      <c r="H173" s="253"/>
      <c r="I173" s="233">
        <f t="shared" si="11"/>
        <v>343.99726208136741</v>
      </c>
      <c r="J173" s="254"/>
      <c r="K173" s="233">
        <f t="shared" ref="K173:K204" si="12">G503</f>
        <v>1242.6530897676823</v>
      </c>
      <c r="L173" s="253"/>
      <c r="M173" s="233">
        <f t="shared" ref="M173:M204" si="13">G539</f>
        <v>316.16751814275989</v>
      </c>
      <c r="N173" s="9"/>
      <c r="O173" s="255" t="str">
        <f t="shared" ref="O173:O204" si="14">IF(C173=0,0,"Small business")</f>
        <v>Small business</v>
      </c>
      <c r="P173" s="256">
        <f t="shared" ref="P173:P201" si="15">S48</f>
        <v>0.32929392885431058</v>
      </c>
      <c r="Q173" s="257">
        <f t="shared" ref="Q173:Q204" si="16">IF(G803=0,SUM(I803:K803),G803)</f>
        <v>16859.987563314928</v>
      </c>
      <c r="R173" s="257">
        <f t="shared" ref="R173:R204" si="17">G653+G689</f>
        <v>1571.4334592578236</v>
      </c>
      <c r="S173" s="9"/>
      <c r="T173" s="9"/>
      <c r="U173" s="9"/>
      <c r="V173" s="9"/>
      <c r="W173" s="9"/>
      <c r="X173" s="9"/>
      <c r="Y173" s="9"/>
      <c r="Z173" s="9"/>
      <c r="AA173" s="9"/>
      <c r="AB173" s="9"/>
      <c r="AC173" s="9"/>
      <c r="AD173" s="9"/>
      <c r="AE173" s="9"/>
      <c r="AF173" s="52"/>
      <c r="AG173" s="52"/>
      <c r="AH173" s="52"/>
    </row>
    <row r="174" spans="1:34" ht="11.25" outlineLevel="1" x14ac:dyDescent="0.2">
      <c r="A174" s="34"/>
      <c r="B174" s="251">
        <v>3</v>
      </c>
      <c r="C174" s="49" t="str">
        <f t="shared" si="9"/>
        <v>Small Business Demand</v>
      </c>
      <c r="D174" s="252">
        <f>IF(C174=0,"",MAX(D$138:D173)+1)</f>
        <v>7</v>
      </c>
      <c r="E174" s="35"/>
      <c r="F174" s="35"/>
      <c r="G174" s="233">
        <f t="shared" si="10"/>
        <v>860.25297243279465</v>
      </c>
      <c r="H174" s="253"/>
      <c r="I174" s="233">
        <f t="shared" si="11"/>
        <v>229.25884616534114</v>
      </c>
      <c r="J174" s="254"/>
      <c r="K174" s="233">
        <f t="shared" si="12"/>
        <v>811.53741928926149</v>
      </c>
      <c r="L174" s="253"/>
      <c r="M174" s="233">
        <f t="shared" si="13"/>
        <v>211.75817088554413</v>
      </c>
      <c r="O174" s="255" t="str">
        <f t="shared" si="14"/>
        <v>Small business</v>
      </c>
      <c r="P174" s="256">
        <f t="shared" si="15"/>
        <v>1.288378415727382E-2</v>
      </c>
      <c r="Q174" s="257">
        <f t="shared" si="16"/>
        <v>17500.675279797033</v>
      </c>
      <c r="R174" s="257">
        <f t="shared" si="17"/>
        <v>1038.9469278147042</v>
      </c>
      <c r="AF174" s="34"/>
      <c r="AG174" s="34"/>
      <c r="AH174" s="34"/>
    </row>
    <row r="175" spans="1:34" ht="11.25" outlineLevel="1" x14ac:dyDescent="0.2">
      <c r="A175" s="34"/>
      <c r="B175" s="251">
        <v>4</v>
      </c>
      <c r="C175" s="49" t="str">
        <f t="shared" si="9"/>
        <v>Medium Business Demand</v>
      </c>
      <c r="D175" s="252">
        <f>IF(C175=0,"",MAX(D$138:D174)+1)</f>
        <v>8</v>
      </c>
      <c r="E175" s="35"/>
      <c r="F175" s="35"/>
      <c r="G175" s="233">
        <f t="shared" si="10"/>
        <v>5482.6441398421584</v>
      </c>
      <c r="H175" s="253"/>
      <c r="I175" s="233">
        <f t="shared" si="11"/>
        <v>1465.4427315636765</v>
      </c>
      <c r="J175" s="254"/>
      <c r="K175" s="233">
        <f t="shared" si="12"/>
        <v>5115.9583990143101</v>
      </c>
      <c r="L175" s="253"/>
      <c r="M175" s="233">
        <f t="shared" si="13"/>
        <v>1350.9550181602647</v>
      </c>
      <c r="O175" s="255" t="str">
        <f t="shared" si="14"/>
        <v>Small business</v>
      </c>
      <c r="P175" s="256">
        <f t="shared" si="15"/>
        <v>0.10570903053529578</v>
      </c>
      <c r="Q175" s="257">
        <f t="shared" si="16"/>
        <v>114487.71340341223</v>
      </c>
      <c r="R175" s="257">
        <f t="shared" si="17"/>
        <v>6521.0572738762794</v>
      </c>
      <c r="AF175" s="34"/>
      <c r="AG175" s="34"/>
      <c r="AH175" s="34"/>
    </row>
    <row r="176" spans="1:34" ht="11.25" outlineLevel="1" x14ac:dyDescent="0.2">
      <c r="A176" s="34"/>
      <c r="B176" s="251">
        <v>5</v>
      </c>
      <c r="C176" s="49" t="str">
        <f t="shared" si="9"/>
        <v>Medium Business Opt-out</v>
      </c>
      <c r="D176" s="252">
        <f>IF(C176=0,"",MAX(D$138:D175)+1)</f>
        <v>9</v>
      </c>
      <c r="E176" s="35"/>
      <c r="F176" s="35"/>
      <c r="G176" s="233">
        <f t="shared" si="10"/>
        <v>6933.779228758417</v>
      </c>
      <c r="H176" s="253"/>
      <c r="I176" s="233">
        <f t="shared" si="11"/>
        <v>1740.53942979658</v>
      </c>
      <c r="J176" s="254"/>
      <c r="K176" s="233">
        <f t="shared" si="12"/>
        <v>6470.4964768390873</v>
      </c>
      <c r="L176" s="253"/>
      <c r="M176" s="233">
        <f t="shared" si="13"/>
        <v>1313.0932971813036</v>
      </c>
      <c r="O176" s="255" t="str">
        <f t="shared" si="14"/>
        <v>Small business</v>
      </c>
      <c r="P176" s="256">
        <f t="shared" si="15"/>
        <v>1.0300720471626557E-2</v>
      </c>
      <c r="Q176" s="257">
        <f t="shared" si="16"/>
        <v>96365.287135501698</v>
      </c>
      <c r="R176" s="257">
        <f t="shared" si="17"/>
        <v>7797.8641975852188</v>
      </c>
      <c r="AF176" s="34"/>
      <c r="AG176" s="34"/>
      <c r="AH176" s="34"/>
    </row>
    <row r="177" spans="1:34" ht="11.25" outlineLevel="1" x14ac:dyDescent="0.2">
      <c r="A177" s="34"/>
      <c r="B177" s="251">
        <v>6</v>
      </c>
      <c r="C177" s="49" t="str">
        <f t="shared" si="9"/>
        <v>Unmetered Supplies / Public Lighting</v>
      </c>
      <c r="D177" s="252">
        <f>IF(C177=0,"",MAX(D$138:D176)+1)</f>
        <v>10</v>
      </c>
      <c r="E177" s="35"/>
      <c r="F177" s="35"/>
      <c r="G177" s="233">
        <f t="shared" si="10"/>
        <v>638.43907674013326</v>
      </c>
      <c r="H177" s="253"/>
      <c r="I177" s="233">
        <f t="shared" si="11"/>
        <v>0</v>
      </c>
      <c r="J177" s="254"/>
      <c r="K177" s="233">
        <f t="shared" si="12"/>
        <v>581.10771367878056</v>
      </c>
      <c r="L177" s="253"/>
      <c r="M177" s="233">
        <f t="shared" si="13"/>
        <v>0</v>
      </c>
      <c r="O177" s="255" t="str">
        <f t="shared" si="14"/>
        <v>Small business</v>
      </c>
      <c r="P177" s="256">
        <f t="shared" si="15"/>
        <v>9.5574526188677997E-2</v>
      </c>
      <c r="Q177" s="257">
        <f t="shared" si="16"/>
        <v>6396.1558701018585</v>
      </c>
      <c r="R177" s="257">
        <f t="shared" si="17"/>
        <v>573.43979119269238</v>
      </c>
      <c r="AF177" s="34"/>
      <c r="AG177" s="34"/>
      <c r="AH177" s="34"/>
    </row>
    <row r="178" spans="1:34" ht="11.25" outlineLevel="1" x14ac:dyDescent="0.2">
      <c r="A178" s="34"/>
      <c r="B178" s="251">
        <v>7</v>
      </c>
      <c r="C178" s="49">
        <f t="shared" si="9"/>
        <v>0</v>
      </c>
      <c r="D178" s="252" t="str">
        <f>IF(C178=0,"",MAX(D$138:D177)+1)</f>
        <v/>
      </c>
      <c r="E178" s="35"/>
      <c r="F178" s="35"/>
      <c r="G178" s="233">
        <f t="shared" si="10"/>
        <v>0</v>
      </c>
      <c r="H178" s="253"/>
      <c r="I178" s="233">
        <f t="shared" si="11"/>
        <v>0</v>
      </c>
      <c r="J178" s="254"/>
      <c r="K178" s="233">
        <f t="shared" si="12"/>
        <v>0</v>
      </c>
      <c r="L178" s="253"/>
      <c r="M178" s="233">
        <f t="shared" si="13"/>
        <v>0</v>
      </c>
      <c r="O178" s="255">
        <f t="shared" si="14"/>
        <v>0</v>
      </c>
      <c r="P178" s="256">
        <f t="shared" si="15"/>
        <v>0</v>
      </c>
      <c r="Q178" s="257">
        <f t="shared" si="16"/>
        <v>0</v>
      </c>
      <c r="R178" s="257">
        <f t="shared" si="17"/>
        <v>0</v>
      </c>
      <c r="AF178" s="34"/>
      <c r="AG178" s="34"/>
      <c r="AH178" s="34"/>
    </row>
    <row r="179" spans="1:34" ht="11.25" outlineLevel="1" x14ac:dyDescent="0.2">
      <c r="A179" s="34"/>
      <c r="B179" s="251">
        <v>8</v>
      </c>
      <c r="C179" s="49">
        <f t="shared" si="9"/>
        <v>0</v>
      </c>
      <c r="D179" s="252" t="str">
        <f>IF(C179=0,"",MAX(D$138:D178)+1)</f>
        <v/>
      </c>
      <c r="E179" s="35"/>
      <c r="F179" s="35"/>
      <c r="G179" s="233">
        <f t="shared" si="10"/>
        <v>0</v>
      </c>
      <c r="H179" s="253"/>
      <c r="I179" s="233">
        <f t="shared" si="11"/>
        <v>0</v>
      </c>
      <c r="J179" s="254"/>
      <c r="K179" s="233">
        <f t="shared" si="12"/>
        <v>0</v>
      </c>
      <c r="L179" s="253"/>
      <c r="M179" s="233">
        <f t="shared" si="13"/>
        <v>0</v>
      </c>
      <c r="O179" s="255">
        <f t="shared" si="14"/>
        <v>0</v>
      </c>
      <c r="P179" s="256">
        <f t="shared" si="15"/>
        <v>0</v>
      </c>
      <c r="Q179" s="257">
        <f t="shared" si="16"/>
        <v>0</v>
      </c>
      <c r="R179" s="257">
        <f t="shared" si="17"/>
        <v>0</v>
      </c>
      <c r="AF179" s="34"/>
      <c r="AG179" s="34"/>
      <c r="AH179" s="34"/>
    </row>
    <row r="180" spans="1:34" ht="11.25" outlineLevel="1" x14ac:dyDescent="0.2">
      <c r="A180" s="34"/>
      <c r="B180" s="258">
        <v>9</v>
      </c>
      <c r="C180" s="49">
        <f t="shared" si="9"/>
        <v>0</v>
      </c>
      <c r="D180" s="252" t="str">
        <f>IF(C180=0,"",MAX(D$138:D179)+1)</f>
        <v/>
      </c>
      <c r="E180" s="35"/>
      <c r="F180" s="35"/>
      <c r="G180" s="233">
        <f t="shared" si="10"/>
        <v>0</v>
      </c>
      <c r="H180" s="253"/>
      <c r="I180" s="233">
        <f t="shared" si="11"/>
        <v>0</v>
      </c>
      <c r="J180" s="254"/>
      <c r="K180" s="233">
        <f t="shared" si="12"/>
        <v>0</v>
      </c>
      <c r="L180" s="253"/>
      <c r="M180" s="233">
        <f t="shared" si="13"/>
        <v>0</v>
      </c>
      <c r="O180" s="255">
        <f t="shared" si="14"/>
        <v>0</v>
      </c>
      <c r="P180" s="256">
        <f t="shared" si="15"/>
        <v>0</v>
      </c>
      <c r="Q180" s="257">
        <f t="shared" si="16"/>
        <v>0</v>
      </c>
      <c r="R180" s="257">
        <f t="shared" si="17"/>
        <v>0</v>
      </c>
      <c r="AF180" s="34"/>
      <c r="AG180" s="34"/>
      <c r="AH180" s="34"/>
    </row>
    <row r="181" spans="1:34" ht="11.25" outlineLevel="1" x14ac:dyDescent="0.2">
      <c r="A181" s="34"/>
      <c r="B181" s="251">
        <v>10</v>
      </c>
      <c r="C181" s="49">
        <f t="shared" si="9"/>
        <v>0</v>
      </c>
      <c r="D181" s="252" t="str">
        <f>IF(C181=0,"",MAX(D$138:D180)+1)</f>
        <v/>
      </c>
      <c r="E181" s="35"/>
      <c r="F181" s="35"/>
      <c r="G181" s="233">
        <f t="shared" si="10"/>
        <v>0</v>
      </c>
      <c r="H181" s="253"/>
      <c r="I181" s="233">
        <f t="shared" si="11"/>
        <v>0</v>
      </c>
      <c r="J181" s="254"/>
      <c r="K181" s="233">
        <f t="shared" si="12"/>
        <v>0</v>
      </c>
      <c r="L181" s="253"/>
      <c r="M181" s="233">
        <f t="shared" si="13"/>
        <v>0</v>
      </c>
      <c r="O181" s="255">
        <f t="shared" si="14"/>
        <v>0</v>
      </c>
      <c r="P181" s="256">
        <f t="shared" si="15"/>
        <v>0</v>
      </c>
      <c r="Q181" s="257">
        <f t="shared" si="16"/>
        <v>0</v>
      </c>
      <c r="R181" s="257">
        <f t="shared" si="17"/>
        <v>0</v>
      </c>
      <c r="AF181" s="34"/>
      <c r="AG181" s="34"/>
      <c r="AH181" s="34"/>
    </row>
    <row r="182" spans="1:34" ht="11.25" outlineLevel="1" x14ac:dyDescent="0.2">
      <c r="A182" s="34"/>
      <c r="B182" s="251">
        <v>11</v>
      </c>
      <c r="C182" s="49">
        <f t="shared" si="9"/>
        <v>0</v>
      </c>
      <c r="D182" s="252" t="str">
        <f>IF(C182=0,"",MAX(D$138:D181)+1)</f>
        <v/>
      </c>
      <c r="E182" s="35"/>
      <c r="F182" s="35"/>
      <c r="G182" s="233">
        <f t="shared" si="10"/>
        <v>0</v>
      </c>
      <c r="H182" s="253"/>
      <c r="I182" s="233">
        <f t="shared" si="11"/>
        <v>0</v>
      </c>
      <c r="J182" s="254"/>
      <c r="K182" s="233">
        <f t="shared" si="12"/>
        <v>0</v>
      </c>
      <c r="L182" s="253"/>
      <c r="M182" s="233">
        <f t="shared" si="13"/>
        <v>0</v>
      </c>
      <c r="O182" s="255">
        <f t="shared" si="14"/>
        <v>0</v>
      </c>
      <c r="P182" s="256">
        <f t="shared" si="15"/>
        <v>0</v>
      </c>
      <c r="Q182" s="257">
        <f t="shared" si="16"/>
        <v>0</v>
      </c>
      <c r="R182" s="257">
        <f t="shared" si="17"/>
        <v>0</v>
      </c>
      <c r="AF182" s="34"/>
      <c r="AG182" s="34"/>
      <c r="AH182" s="34"/>
    </row>
    <row r="183" spans="1:34" ht="11.25" outlineLevel="1" x14ac:dyDescent="0.2">
      <c r="A183" s="34"/>
      <c r="B183" s="251">
        <v>12</v>
      </c>
      <c r="C183" s="49">
        <f t="shared" si="9"/>
        <v>0</v>
      </c>
      <c r="D183" s="252" t="str">
        <f>IF(C183=0,"",MAX(D$138:D182)+1)</f>
        <v/>
      </c>
      <c r="E183" s="35"/>
      <c r="F183" s="35"/>
      <c r="G183" s="233">
        <f t="shared" si="10"/>
        <v>0</v>
      </c>
      <c r="H183" s="253"/>
      <c r="I183" s="233">
        <f t="shared" si="11"/>
        <v>0</v>
      </c>
      <c r="J183" s="254"/>
      <c r="K183" s="233">
        <f t="shared" si="12"/>
        <v>0</v>
      </c>
      <c r="L183" s="253"/>
      <c r="M183" s="233">
        <f t="shared" si="13"/>
        <v>0</v>
      </c>
      <c r="O183" s="255">
        <f t="shared" si="14"/>
        <v>0</v>
      </c>
      <c r="P183" s="256">
        <f t="shared" si="15"/>
        <v>0</v>
      </c>
      <c r="Q183" s="257">
        <f t="shared" si="16"/>
        <v>0</v>
      </c>
      <c r="R183" s="257">
        <f t="shared" si="17"/>
        <v>0</v>
      </c>
      <c r="AF183" s="34"/>
      <c r="AG183" s="34"/>
      <c r="AH183" s="34"/>
    </row>
    <row r="184" spans="1:34" ht="11.25" outlineLevel="1" x14ac:dyDescent="0.2">
      <c r="A184" s="34"/>
      <c r="B184" s="251">
        <v>13</v>
      </c>
      <c r="C184" s="49">
        <f t="shared" si="9"/>
        <v>0</v>
      </c>
      <c r="D184" s="252" t="str">
        <f>IF(C184=0,"",MAX(D$138:D183)+1)</f>
        <v/>
      </c>
      <c r="E184" s="35"/>
      <c r="F184" s="35"/>
      <c r="G184" s="233">
        <f t="shared" si="10"/>
        <v>0</v>
      </c>
      <c r="H184" s="253"/>
      <c r="I184" s="233">
        <f t="shared" si="11"/>
        <v>0</v>
      </c>
      <c r="J184" s="254"/>
      <c r="K184" s="233">
        <f t="shared" si="12"/>
        <v>0</v>
      </c>
      <c r="L184" s="253"/>
      <c r="M184" s="233">
        <f t="shared" si="13"/>
        <v>0</v>
      </c>
      <c r="O184" s="255">
        <f t="shared" si="14"/>
        <v>0</v>
      </c>
      <c r="P184" s="256">
        <f t="shared" si="15"/>
        <v>0</v>
      </c>
      <c r="Q184" s="257">
        <f t="shared" si="16"/>
        <v>0</v>
      </c>
      <c r="R184" s="257">
        <f t="shared" si="17"/>
        <v>0</v>
      </c>
      <c r="AF184" s="34"/>
      <c r="AG184" s="34"/>
      <c r="AH184" s="34"/>
    </row>
    <row r="185" spans="1:34" ht="11.25" outlineLevel="1" x14ac:dyDescent="0.2">
      <c r="A185" s="34"/>
      <c r="B185" s="251">
        <v>14</v>
      </c>
      <c r="C185" s="49">
        <f t="shared" si="9"/>
        <v>0</v>
      </c>
      <c r="D185" s="252" t="str">
        <f>IF(C185=0,"",MAX(D$138:D184)+1)</f>
        <v/>
      </c>
      <c r="E185" s="35"/>
      <c r="F185" s="35"/>
      <c r="G185" s="233">
        <f t="shared" si="10"/>
        <v>0</v>
      </c>
      <c r="H185" s="253"/>
      <c r="I185" s="233">
        <f t="shared" si="11"/>
        <v>0</v>
      </c>
      <c r="J185" s="254"/>
      <c r="K185" s="233">
        <f t="shared" si="12"/>
        <v>0</v>
      </c>
      <c r="L185" s="253"/>
      <c r="M185" s="233">
        <f t="shared" si="13"/>
        <v>0</v>
      </c>
      <c r="O185" s="255">
        <f t="shared" si="14"/>
        <v>0</v>
      </c>
      <c r="P185" s="256">
        <f t="shared" si="15"/>
        <v>0</v>
      </c>
      <c r="Q185" s="257">
        <f t="shared" si="16"/>
        <v>0</v>
      </c>
      <c r="R185" s="257">
        <f t="shared" si="17"/>
        <v>0</v>
      </c>
      <c r="AF185" s="34"/>
      <c r="AG185" s="34"/>
      <c r="AH185" s="34"/>
    </row>
    <row r="186" spans="1:34" ht="11.25" outlineLevel="1" x14ac:dyDescent="0.2">
      <c r="A186" s="34"/>
      <c r="B186" s="251">
        <v>15</v>
      </c>
      <c r="C186" s="49">
        <f t="shared" si="9"/>
        <v>0</v>
      </c>
      <c r="D186" s="252" t="str">
        <f>IF(C186=0,"",MAX(D$138:D185)+1)</f>
        <v/>
      </c>
      <c r="E186" s="35"/>
      <c r="F186" s="35"/>
      <c r="G186" s="233">
        <f t="shared" si="10"/>
        <v>0</v>
      </c>
      <c r="H186" s="253"/>
      <c r="I186" s="233">
        <f t="shared" si="11"/>
        <v>0</v>
      </c>
      <c r="J186" s="254"/>
      <c r="K186" s="233">
        <f t="shared" si="12"/>
        <v>0</v>
      </c>
      <c r="L186" s="253"/>
      <c r="M186" s="233">
        <f t="shared" si="13"/>
        <v>0</v>
      </c>
      <c r="O186" s="255">
        <f t="shared" si="14"/>
        <v>0</v>
      </c>
      <c r="P186" s="256">
        <f t="shared" si="15"/>
        <v>0</v>
      </c>
      <c r="Q186" s="257">
        <f t="shared" si="16"/>
        <v>0</v>
      </c>
      <c r="R186" s="257">
        <f t="shared" si="17"/>
        <v>0</v>
      </c>
      <c r="AF186" s="34"/>
      <c r="AG186" s="34"/>
      <c r="AH186" s="34"/>
    </row>
    <row r="187" spans="1:34" ht="11.25" outlineLevel="1" x14ac:dyDescent="0.2">
      <c r="A187" s="34"/>
      <c r="B187" s="258">
        <v>16</v>
      </c>
      <c r="C187" s="49">
        <f t="shared" si="9"/>
        <v>0</v>
      </c>
      <c r="D187" s="252" t="str">
        <f>IF(C187=0,"",MAX(D$138:D186)+1)</f>
        <v/>
      </c>
      <c r="E187" s="35"/>
      <c r="F187" s="35"/>
      <c r="G187" s="233">
        <f t="shared" si="10"/>
        <v>0</v>
      </c>
      <c r="H187" s="253"/>
      <c r="I187" s="233">
        <f t="shared" si="11"/>
        <v>0</v>
      </c>
      <c r="J187" s="254"/>
      <c r="K187" s="233">
        <f t="shared" si="12"/>
        <v>0</v>
      </c>
      <c r="L187" s="253"/>
      <c r="M187" s="233">
        <f t="shared" si="13"/>
        <v>0</v>
      </c>
      <c r="O187" s="255">
        <f t="shared" si="14"/>
        <v>0</v>
      </c>
      <c r="P187" s="256">
        <f t="shared" si="15"/>
        <v>0</v>
      </c>
      <c r="Q187" s="257">
        <f t="shared" si="16"/>
        <v>0</v>
      </c>
      <c r="R187" s="257">
        <f t="shared" si="17"/>
        <v>0</v>
      </c>
      <c r="AF187" s="34"/>
      <c r="AG187" s="34"/>
      <c r="AH187" s="34"/>
    </row>
    <row r="188" spans="1:34" ht="11.25" outlineLevel="1" x14ac:dyDescent="0.2">
      <c r="A188" s="34"/>
      <c r="B188" s="251">
        <v>17</v>
      </c>
      <c r="C188" s="49">
        <f t="shared" si="9"/>
        <v>0</v>
      </c>
      <c r="D188" s="252" t="str">
        <f>IF(C188=0,"",MAX(D$138:D187)+1)</f>
        <v/>
      </c>
      <c r="E188" s="35"/>
      <c r="F188" s="35"/>
      <c r="G188" s="233">
        <f t="shared" si="10"/>
        <v>0</v>
      </c>
      <c r="H188" s="253"/>
      <c r="I188" s="233">
        <f t="shared" si="11"/>
        <v>0</v>
      </c>
      <c r="J188" s="254"/>
      <c r="K188" s="233">
        <f t="shared" si="12"/>
        <v>0</v>
      </c>
      <c r="L188" s="253"/>
      <c r="M188" s="233">
        <f t="shared" si="13"/>
        <v>0</v>
      </c>
      <c r="O188" s="255">
        <f t="shared" si="14"/>
        <v>0</v>
      </c>
      <c r="P188" s="256">
        <f t="shared" si="15"/>
        <v>0</v>
      </c>
      <c r="Q188" s="257">
        <f t="shared" si="16"/>
        <v>0</v>
      </c>
      <c r="R188" s="257">
        <f t="shared" si="17"/>
        <v>0</v>
      </c>
      <c r="AF188" s="34"/>
      <c r="AG188" s="34"/>
      <c r="AH188" s="34"/>
    </row>
    <row r="189" spans="1:34" ht="11.25" outlineLevel="1" x14ac:dyDescent="0.2">
      <c r="A189" s="34"/>
      <c r="B189" s="251">
        <v>18</v>
      </c>
      <c r="C189" s="49">
        <f t="shared" si="9"/>
        <v>0</v>
      </c>
      <c r="D189" s="252" t="str">
        <f>IF(C189=0,"",MAX(D$138:D188)+1)</f>
        <v/>
      </c>
      <c r="E189" s="35"/>
      <c r="F189" s="35"/>
      <c r="G189" s="233">
        <f t="shared" si="10"/>
        <v>0</v>
      </c>
      <c r="H189" s="253"/>
      <c r="I189" s="233">
        <f t="shared" si="11"/>
        <v>0</v>
      </c>
      <c r="J189" s="254"/>
      <c r="K189" s="233">
        <f t="shared" si="12"/>
        <v>0</v>
      </c>
      <c r="L189" s="253"/>
      <c r="M189" s="233">
        <f t="shared" si="13"/>
        <v>0</v>
      </c>
      <c r="O189" s="255">
        <f t="shared" si="14"/>
        <v>0</v>
      </c>
      <c r="P189" s="256">
        <f t="shared" si="15"/>
        <v>0</v>
      </c>
      <c r="Q189" s="257">
        <f t="shared" si="16"/>
        <v>0</v>
      </c>
      <c r="R189" s="257">
        <f t="shared" si="17"/>
        <v>0</v>
      </c>
      <c r="AF189" s="34"/>
      <c r="AG189" s="34"/>
      <c r="AH189" s="34"/>
    </row>
    <row r="190" spans="1:34" ht="11.25" outlineLevel="1" x14ac:dyDescent="0.2">
      <c r="A190" s="34"/>
      <c r="B190" s="251">
        <v>19</v>
      </c>
      <c r="C190" s="49">
        <f t="shared" si="9"/>
        <v>0</v>
      </c>
      <c r="D190" s="252" t="str">
        <f>IF(C190=0,"",MAX(D$138:D189)+1)</f>
        <v/>
      </c>
      <c r="E190" s="35"/>
      <c r="F190" s="35"/>
      <c r="G190" s="233">
        <f t="shared" si="10"/>
        <v>0</v>
      </c>
      <c r="H190" s="253"/>
      <c r="I190" s="233">
        <f t="shared" si="11"/>
        <v>0</v>
      </c>
      <c r="J190" s="254"/>
      <c r="K190" s="233">
        <f t="shared" si="12"/>
        <v>0</v>
      </c>
      <c r="L190" s="253"/>
      <c r="M190" s="233">
        <f t="shared" si="13"/>
        <v>0</v>
      </c>
      <c r="O190" s="255">
        <f t="shared" si="14"/>
        <v>0</v>
      </c>
      <c r="P190" s="256">
        <f t="shared" si="15"/>
        <v>0</v>
      </c>
      <c r="Q190" s="257">
        <f t="shared" si="16"/>
        <v>0</v>
      </c>
      <c r="R190" s="257">
        <f t="shared" si="17"/>
        <v>0</v>
      </c>
      <c r="AF190" s="34"/>
      <c r="AG190" s="34"/>
      <c r="AH190" s="34"/>
    </row>
    <row r="191" spans="1:34" ht="11.25" outlineLevel="1" x14ac:dyDescent="0.2">
      <c r="A191" s="34"/>
      <c r="B191" s="251">
        <v>20</v>
      </c>
      <c r="C191" s="49">
        <f t="shared" si="9"/>
        <v>0</v>
      </c>
      <c r="D191" s="252" t="str">
        <f>IF(C191=0,"",MAX(D$138:D190)+1)</f>
        <v/>
      </c>
      <c r="E191" s="35"/>
      <c r="F191" s="35"/>
      <c r="G191" s="233">
        <f t="shared" si="10"/>
        <v>0</v>
      </c>
      <c r="H191" s="253"/>
      <c r="I191" s="233">
        <f t="shared" si="11"/>
        <v>0</v>
      </c>
      <c r="J191" s="254"/>
      <c r="K191" s="233">
        <f t="shared" si="12"/>
        <v>0</v>
      </c>
      <c r="L191" s="253"/>
      <c r="M191" s="233">
        <f t="shared" si="13"/>
        <v>0</v>
      </c>
      <c r="O191" s="255">
        <f t="shared" si="14"/>
        <v>0</v>
      </c>
      <c r="P191" s="256">
        <f t="shared" si="15"/>
        <v>0</v>
      </c>
      <c r="Q191" s="257">
        <f t="shared" si="16"/>
        <v>0</v>
      </c>
      <c r="R191" s="257">
        <f t="shared" si="17"/>
        <v>0</v>
      </c>
      <c r="AF191" s="34"/>
      <c r="AG191" s="34"/>
      <c r="AH191" s="34"/>
    </row>
    <row r="192" spans="1:34" ht="11.25" outlineLevel="1" x14ac:dyDescent="0.2">
      <c r="A192" s="34"/>
      <c r="B192" s="251">
        <v>21</v>
      </c>
      <c r="C192" s="49">
        <f t="shared" si="9"/>
        <v>0</v>
      </c>
      <c r="D192" s="252" t="str">
        <f>IF(C192=0,"",MAX(D$138:D191)+1)</f>
        <v/>
      </c>
      <c r="E192" s="35"/>
      <c r="F192" s="35"/>
      <c r="G192" s="233">
        <f t="shared" si="10"/>
        <v>0</v>
      </c>
      <c r="H192" s="253"/>
      <c r="I192" s="233">
        <f t="shared" si="11"/>
        <v>0</v>
      </c>
      <c r="J192" s="254"/>
      <c r="K192" s="233">
        <f t="shared" si="12"/>
        <v>0</v>
      </c>
      <c r="L192" s="253"/>
      <c r="M192" s="233">
        <f t="shared" si="13"/>
        <v>0</v>
      </c>
      <c r="O192" s="255">
        <f t="shared" si="14"/>
        <v>0</v>
      </c>
      <c r="P192" s="256">
        <f t="shared" si="15"/>
        <v>0</v>
      </c>
      <c r="Q192" s="257">
        <f t="shared" si="16"/>
        <v>0</v>
      </c>
      <c r="R192" s="257">
        <f t="shared" si="17"/>
        <v>0</v>
      </c>
      <c r="AF192" s="34"/>
      <c r="AG192" s="34"/>
      <c r="AH192" s="34"/>
    </row>
    <row r="193" spans="1:34" ht="11.25" outlineLevel="1" x14ac:dyDescent="0.2">
      <c r="A193" s="34"/>
      <c r="B193" s="251">
        <v>22</v>
      </c>
      <c r="C193" s="49">
        <f t="shared" si="9"/>
        <v>0</v>
      </c>
      <c r="D193" s="252" t="str">
        <f>IF(C193=0,"",MAX(D$138:D192)+1)</f>
        <v/>
      </c>
      <c r="E193" s="35"/>
      <c r="F193" s="35"/>
      <c r="G193" s="233">
        <f t="shared" si="10"/>
        <v>0</v>
      </c>
      <c r="H193" s="253"/>
      <c r="I193" s="233">
        <f t="shared" si="11"/>
        <v>0</v>
      </c>
      <c r="J193" s="254"/>
      <c r="K193" s="233">
        <f t="shared" si="12"/>
        <v>0</v>
      </c>
      <c r="L193" s="253"/>
      <c r="M193" s="233">
        <f t="shared" si="13"/>
        <v>0</v>
      </c>
      <c r="O193" s="255">
        <f t="shared" si="14"/>
        <v>0</v>
      </c>
      <c r="P193" s="256">
        <f t="shared" si="15"/>
        <v>0</v>
      </c>
      <c r="Q193" s="257">
        <f t="shared" si="16"/>
        <v>0</v>
      </c>
      <c r="R193" s="257">
        <f t="shared" si="17"/>
        <v>0</v>
      </c>
      <c r="AF193" s="34"/>
      <c r="AG193" s="34"/>
      <c r="AH193" s="34"/>
    </row>
    <row r="194" spans="1:34" ht="11.25" outlineLevel="1" x14ac:dyDescent="0.2">
      <c r="A194" s="34"/>
      <c r="B194" s="258">
        <v>23</v>
      </c>
      <c r="C194" s="49">
        <f t="shared" si="9"/>
        <v>0</v>
      </c>
      <c r="D194" s="252" t="str">
        <f>IF(C194=0,"",MAX(D$138:D193)+1)</f>
        <v/>
      </c>
      <c r="E194" s="35"/>
      <c r="F194" s="35"/>
      <c r="G194" s="233">
        <f t="shared" si="10"/>
        <v>0</v>
      </c>
      <c r="H194" s="253"/>
      <c r="I194" s="233">
        <f t="shared" si="11"/>
        <v>0</v>
      </c>
      <c r="J194" s="254"/>
      <c r="K194" s="233">
        <f t="shared" si="12"/>
        <v>0</v>
      </c>
      <c r="L194" s="253"/>
      <c r="M194" s="233">
        <f t="shared" si="13"/>
        <v>0</v>
      </c>
      <c r="O194" s="255">
        <f t="shared" si="14"/>
        <v>0</v>
      </c>
      <c r="P194" s="256">
        <f t="shared" si="15"/>
        <v>0</v>
      </c>
      <c r="Q194" s="257">
        <f t="shared" si="16"/>
        <v>0</v>
      </c>
      <c r="R194" s="257">
        <f t="shared" si="17"/>
        <v>0</v>
      </c>
      <c r="AF194" s="34"/>
      <c r="AG194" s="34"/>
      <c r="AH194" s="34"/>
    </row>
    <row r="195" spans="1:34" ht="11.25" outlineLevel="1" x14ac:dyDescent="0.2">
      <c r="A195" s="34"/>
      <c r="B195" s="251">
        <v>24</v>
      </c>
      <c r="C195" s="49">
        <f t="shared" si="9"/>
        <v>0</v>
      </c>
      <c r="D195" s="252" t="str">
        <f>IF(C195=0,"",MAX(D$138:D194)+1)</f>
        <v/>
      </c>
      <c r="E195" s="35"/>
      <c r="F195" s="35"/>
      <c r="G195" s="233">
        <f t="shared" si="10"/>
        <v>0</v>
      </c>
      <c r="H195" s="253"/>
      <c r="I195" s="233">
        <f t="shared" si="11"/>
        <v>0</v>
      </c>
      <c r="J195" s="254"/>
      <c r="K195" s="233">
        <f t="shared" si="12"/>
        <v>0</v>
      </c>
      <c r="L195" s="253"/>
      <c r="M195" s="233">
        <f t="shared" si="13"/>
        <v>0</v>
      </c>
      <c r="O195" s="255">
        <f t="shared" si="14"/>
        <v>0</v>
      </c>
      <c r="P195" s="256">
        <f t="shared" si="15"/>
        <v>0</v>
      </c>
      <c r="Q195" s="257">
        <f t="shared" si="16"/>
        <v>0</v>
      </c>
      <c r="R195" s="257">
        <f t="shared" si="17"/>
        <v>0</v>
      </c>
      <c r="AF195" s="34"/>
      <c r="AG195" s="34"/>
      <c r="AH195" s="34"/>
    </row>
    <row r="196" spans="1:34" ht="11.25" outlineLevel="1" x14ac:dyDescent="0.2">
      <c r="A196" s="34"/>
      <c r="B196" s="251">
        <v>25</v>
      </c>
      <c r="C196" s="49">
        <f t="shared" si="9"/>
        <v>0</v>
      </c>
      <c r="D196" s="252" t="str">
        <f>IF(C196=0,"",MAX(D$138:D195)+1)</f>
        <v/>
      </c>
      <c r="E196" s="35"/>
      <c r="F196" s="35"/>
      <c r="G196" s="233">
        <f t="shared" si="10"/>
        <v>0</v>
      </c>
      <c r="H196" s="253"/>
      <c r="I196" s="233">
        <f t="shared" si="11"/>
        <v>0</v>
      </c>
      <c r="J196" s="254"/>
      <c r="K196" s="233">
        <f t="shared" si="12"/>
        <v>0</v>
      </c>
      <c r="L196" s="253"/>
      <c r="M196" s="233">
        <f t="shared" si="13"/>
        <v>0</v>
      </c>
      <c r="O196" s="255">
        <f t="shared" si="14"/>
        <v>0</v>
      </c>
      <c r="P196" s="256">
        <f t="shared" si="15"/>
        <v>0</v>
      </c>
      <c r="Q196" s="257">
        <f t="shared" si="16"/>
        <v>0</v>
      </c>
      <c r="R196" s="257">
        <f t="shared" si="17"/>
        <v>0</v>
      </c>
      <c r="AF196" s="34"/>
      <c r="AG196" s="34"/>
      <c r="AH196" s="34"/>
    </row>
    <row r="197" spans="1:34" ht="11.25" outlineLevel="1" x14ac:dyDescent="0.2">
      <c r="A197" s="34"/>
      <c r="B197" s="251">
        <v>26</v>
      </c>
      <c r="C197" s="49">
        <f t="shared" si="9"/>
        <v>0</v>
      </c>
      <c r="D197" s="252" t="str">
        <f>IF(C197=0,"",MAX(D$138:D196)+1)</f>
        <v/>
      </c>
      <c r="E197" s="35"/>
      <c r="F197" s="35"/>
      <c r="G197" s="233">
        <f t="shared" si="10"/>
        <v>0</v>
      </c>
      <c r="H197" s="253"/>
      <c r="I197" s="233">
        <f t="shared" si="11"/>
        <v>0</v>
      </c>
      <c r="J197" s="254"/>
      <c r="K197" s="233">
        <f t="shared" si="12"/>
        <v>0</v>
      </c>
      <c r="L197" s="253"/>
      <c r="M197" s="233">
        <f t="shared" si="13"/>
        <v>0</v>
      </c>
      <c r="O197" s="255">
        <f t="shared" si="14"/>
        <v>0</v>
      </c>
      <c r="P197" s="256">
        <f t="shared" si="15"/>
        <v>0</v>
      </c>
      <c r="Q197" s="257">
        <f t="shared" si="16"/>
        <v>0</v>
      </c>
      <c r="R197" s="257">
        <f t="shared" si="17"/>
        <v>0</v>
      </c>
      <c r="AF197" s="34"/>
      <c r="AG197" s="34"/>
      <c r="AH197" s="34"/>
    </row>
    <row r="198" spans="1:34" ht="11.25" outlineLevel="1" x14ac:dyDescent="0.2">
      <c r="A198" s="34"/>
      <c r="B198" s="251">
        <v>27</v>
      </c>
      <c r="C198" s="49">
        <f t="shared" si="9"/>
        <v>0</v>
      </c>
      <c r="D198" s="252" t="str">
        <f>IF(C198=0,"",MAX(D$138:D197)+1)</f>
        <v/>
      </c>
      <c r="E198" s="35"/>
      <c r="F198" s="35"/>
      <c r="G198" s="233">
        <f t="shared" si="10"/>
        <v>0</v>
      </c>
      <c r="H198" s="253"/>
      <c r="I198" s="233">
        <f t="shared" si="11"/>
        <v>0</v>
      </c>
      <c r="J198" s="254"/>
      <c r="K198" s="233">
        <f t="shared" si="12"/>
        <v>0</v>
      </c>
      <c r="L198" s="253"/>
      <c r="M198" s="233">
        <f t="shared" si="13"/>
        <v>0</v>
      </c>
      <c r="O198" s="255">
        <f t="shared" si="14"/>
        <v>0</v>
      </c>
      <c r="P198" s="256">
        <f t="shared" si="15"/>
        <v>0</v>
      </c>
      <c r="Q198" s="257">
        <f t="shared" si="16"/>
        <v>0</v>
      </c>
      <c r="R198" s="257">
        <f t="shared" si="17"/>
        <v>0</v>
      </c>
      <c r="AF198" s="34"/>
      <c r="AG198" s="34"/>
      <c r="AH198" s="34"/>
    </row>
    <row r="199" spans="1:34" ht="11.25" outlineLevel="1" x14ac:dyDescent="0.2">
      <c r="A199" s="34"/>
      <c r="B199" s="251">
        <v>28</v>
      </c>
      <c r="C199" s="49">
        <f t="shared" si="9"/>
        <v>0</v>
      </c>
      <c r="D199" s="252" t="str">
        <f>IF(C199=0,"",MAX(D$138:D198)+1)</f>
        <v/>
      </c>
      <c r="E199" s="35"/>
      <c r="F199" s="35"/>
      <c r="G199" s="233">
        <f t="shared" si="10"/>
        <v>0</v>
      </c>
      <c r="H199" s="253"/>
      <c r="I199" s="233">
        <f t="shared" si="11"/>
        <v>0</v>
      </c>
      <c r="J199" s="254"/>
      <c r="K199" s="233">
        <f t="shared" si="12"/>
        <v>0</v>
      </c>
      <c r="L199" s="253"/>
      <c r="M199" s="233">
        <f t="shared" si="13"/>
        <v>0</v>
      </c>
      <c r="O199" s="255">
        <f t="shared" si="14"/>
        <v>0</v>
      </c>
      <c r="P199" s="256">
        <f t="shared" si="15"/>
        <v>0</v>
      </c>
      <c r="Q199" s="257">
        <f t="shared" si="16"/>
        <v>0</v>
      </c>
      <c r="R199" s="257">
        <f t="shared" si="17"/>
        <v>0</v>
      </c>
      <c r="AF199" s="34"/>
      <c r="AG199" s="34"/>
      <c r="AH199" s="34"/>
    </row>
    <row r="200" spans="1:34" ht="11.25" outlineLevel="1" x14ac:dyDescent="0.2">
      <c r="A200" s="34"/>
      <c r="B200" s="251">
        <v>29</v>
      </c>
      <c r="C200" s="49">
        <f t="shared" si="9"/>
        <v>0</v>
      </c>
      <c r="D200" s="252" t="str">
        <f>IF(C200=0,"",MAX(D$138:D199)+1)</f>
        <v/>
      </c>
      <c r="E200" s="35"/>
      <c r="F200" s="35"/>
      <c r="G200" s="233">
        <f t="shared" si="10"/>
        <v>0</v>
      </c>
      <c r="H200" s="253"/>
      <c r="I200" s="233">
        <f t="shared" si="11"/>
        <v>0</v>
      </c>
      <c r="J200" s="254"/>
      <c r="K200" s="233">
        <f t="shared" si="12"/>
        <v>0</v>
      </c>
      <c r="L200" s="253"/>
      <c r="M200" s="233">
        <f t="shared" si="13"/>
        <v>0</v>
      </c>
      <c r="O200" s="255">
        <f t="shared" si="14"/>
        <v>0</v>
      </c>
      <c r="P200" s="256">
        <f t="shared" si="15"/>
        <v>0</v>
      </c>
      <c r="Q200" s="257">
        <f t="shared" si="16"/>
        <v>0</v>
      </c>
      <c r="R200" s="257">
        <f t="shared" si="17"/>
        <v>0</v>
      </c>
      <c r="AF200" s="34"/>
      <c r="AG200" s="34"/>
      <c r="AH200" s="34"/>
    </row>
    <row r="201" spans="1:34" ht="11.25" outlineLevel="1" x14ac:dyDescent="0.2">
      <c r="A201" s="34"/>
      <c r="B201" s="258">
        <v>30</v>
      </c>
      <c r="C201" s="49">
        <f t="shared" si="9"/>
        <v>0</v>
      </c>
      <c r="D201" s="252" t="str">
        <f>IF(C201=0,"",MAX(D$138:D200)+1)</f>
        <v/>
      </c>
      <c r="E201" s="35"/>
      <c r="F201" s="35"/>
      <c r="G201" s="233">
        <f t="shared" si="10"/>
        <v>0</v>
      </c>
      <c r="H201" s="253"/>
      <c r="I201" s="233">
        <f t="shared" si="11"/>
        <v>0</v>
      </c>
      <c r="J201" s="254"/>
      <c r="K201" s="233">
        <f t="shared" si="12"/>
        <v>0</v>
      </c>
      <c r="L201" s="253"/>
      <c r="M201" s="233">
        <f t="shared" si="13"/>
        <v>0</v>
      </c>
      <c r="O201" s="255">
        <f t="shared" si="14"/>
        <v>0</v>
      </c>
      <c r="P201" s="256">
        <f t="shared" si="15"/>
        <v>0</v>
      </c>
      <c r="Q201" s="257">
        <f t="shared" si="16"/>
        <v>0</v>
      </c>
      <c r="R201" s="257">
        <f t="shared" si="17"/>
        <v>0</v>
      </c>
      <c r="AF201" s="34"/>
      <c r="AG201" s="34"/>
      <c r="AH201" s="34"/>
    </row>
    <row r="202" spans="1:34" ht="11.25" outlineLevel="1" collapsed="1" x14ac:dyDescent="0.2">
      <c r="A202" s="34"/>
      <c r="B202" s="258"/>
      <c r="C202" s="49">
        <f t="shared" si="9"/>
        <v>0</v>
      </c>
      <c r="D202" s="252" t="str">
        <f>IF(C202=0,"",MAX(D$138:D201)+1)</f>
        <v/>
      </c>
      <c r="E202" s="35"/>
      <c r="F202" s="35"/>
      <c r="G202" s="233">
        <f t="shared" si="10"/>
        <v>0</v>
      </c>
      <c r="H202" s="253"/>
      <c r="I202" s="233">
        <f t="shared" si="11"/>
        <v>0</v>
      </c>
      <c r="J202" s="254"/>
      <c r="K202" s="233">
        <f t="shared" si="12"/>
        <v>0</v>
      </c>
      <c r="L202" s="253"/>
      <c r="M202" s="233">
        <f t="shared" si="13"/>
        <v>0</v>
      </c>
      <c r="O202" s="255">
        <f t="shared" si="14"/>
        <v>0</v>
      </c>
      <c r="P202" s="256">
        <f>S78</f>
        <v>0</v>
      </c>
      <c r="Q202" s="257">
        <f t="shared" si="16"/>
        <v>0</v>
      </c>
      <c r="R202" s="257">
        <f t="shared" si="17"/>
        <v>0</v>
      </c>
      <c r="AF202" s="34"/>
      <c r="AG202" s="34"/>
      <c r="AH202" s="34"/>
    </row>
    <row r="203" spans="1:34" ht="11.25" outlineLevel="1" x14ac:dyDescent="0.2">
      <c r="A203" s="34"/>
      <c r="B203" s="258"/>
      <c r="C203" s="49">
        <f t="shared" si="9"/>
        <v>0</v>
      </c>
      <c r="D203" s="252" t="str">
        <f>IF(C203=0,"",MAX(D$138:D202)+1)</f>
        <v/>
      </c>
      <c r="E203" s="35"/>
      <c r="F203" s="35"/>
      <c r="G203" s="233">
        <f t="shared" si="10"/>
        <v>0</v>
      </c>
      <c r="H203" s="253"/>
      <c r="I203" s="233">
        <f t="shared" si="11"/>
        <v>0</v>
      </c>
      <c r="J203" s="254"/>
      <c r="K203" s="233">
        <f t="shared" si="12"/>
        <v>0</v>
      </c>
      <c r="L203" s="253"/>
      <c r="M203" s="233">
        <f t="shared" si="13"/>
        <v>0</v>
      </c>
      <c r="O203" s="255">
        <f t="shared" si="14"/>
        <v>0</v>
      </c>
      <c r="P203" s="256">
        <f>S79</f>
        <v>0</v>
      </c>
      <c r="Q203" s="257">
        <f t="shared" si="16"/>
        <v>0</v>
      </c>
      <c r="R203" s="257">
        <f t="shared" si="17"/>
        <v>0</v>
      </c>
      <c r="AF203" s="34"/>
      <c r="AG203" s="34"/>
      <c r="AH203" s="34"/>
    </row>
    <row r="204" spans="1:34" ht="11.25" outlineLevel="1" x14ac:dyDescent="0.2">
      <c r="A204" s="34"/>
      <c r="B204" s="258"/>
      <c r="C204" s="49">
        <f t="shared" si="9"/>
        <v>0</v>
      </c>
      <c r="D204" s="252" t="str">
        <f>IF(C204=0,"",MAX(D$138:D203)+1)</f>
        <v/>
      </c>
      <c r="E204" s="35"/>
      <c r="F204" s="35"/>
      <c r="G204" s="233">
        <f t="shared" si="10"/>
        <v>0</v>
      </c>
      <c r="H204" s="253"/>
      <c r="I204" s="233">
        <f t="shared" si="11"/>
        <v>0</v>
      </c>
      <c r="J204" s="254"/>
      <c r="K204" s="233">
        <f t="shared" si="12"/>
        <v>0</v>
      </c>
      <c r="L204" s="253"/>
      <c r="M204" s="233">
        <f t="shared" si="13"/>
        <v>0</v>
      </c>
      <c r="O204" s="255">
        <f t="shared" si="14"/>
        <v>0</v>
      </c>
      <c r="P204" s="256">
        <f>S80</f>
        <v>0</v>
      </c>
      <c r="Q204" s="257">
        <f t="shared" si="16"/>
        <v>0</v>
      </c>
      <c r="R204" s="257">
        <f t="shared" si="17"/>
        <v>0</v>
      </c>
      <c r="AF204" s="34"/>
      <c r="AG204" s="34"/>
      <c r="AH204" s="34"/>
    </row>
    <row r="205" spans="1:34" ht="11.25" x14ac:dyDescent="0.2">
      <c r="A205" s="34"/>
      <c r="B205" s="34"/>
      <c r="C205" s="218"/>
      <c r="D205" s="47"/>
      <c r="E205" s="35"/>
      <c r="F205" s="56"/>
      <c r="G205" s="56"/>
      <c r="H205" s="56"/>
      <c r="AF205" s="34"/>
      <c r="AG205" s="34"/>
      <c r="AH205" s="34"/>
    </row>
    <row r="206" spans="1:34" ht="11.25" outlineLevel="1" x14ac:dyDescent="0.2">
      <c r="A206" s="34"/>
      <c r="B206" s="34"/>
      <c r="C206" s="259" t="s">
        <v>127</v>
      </c>
      <c r="D206" s="47">
        <v>0</v>
      </c>
      <c r="E206" s="35"/>
      <c r="F206" s="56"/>
      <c r="G206" s="56"/>
      <c r="H206" s="56"/>
      <c r="I206" s="249" t="s">
        <v>55</v>
      </c>
      <c r="J206" s="249" t="s">
        <v>56</v>
      </c>
      <c r="K206" s="249" t="s">
        <v>126</v>
      </c>
      <c r="L206" s="250" t="str">
        <f>S86</f>
        <v>2022–23</v>
      </c>
      <c r="M206" s="250" t="str">
        <f>T86</f>
        <v>2023–24</v>
      </c>
      <c r="N206" s="250" t="str">
        <f>U86</f>
        <v>2024–25</v>
      </c>
      <c r="O206" s="249" t="str">
        <f>'Stakeholder report'!J94</f>
        <v>$ change in 2024–25</v>
      </c>
      <c r="P206" s="249" t="str">
        <f>'Stakeholder report'!K94</f>
        <v>% change in 2024–25</v>
      </c>
      <c r="AF206" s="34"/>
      <c r="AG206" s="34"/>
      <c r="AH206" s="34"/>
    </row>
    <row r="207" spans="1:34" ht="11.25" outlineLevel="1" x14ac:dyDescent="0.2">
      <c r="A207" s="34"/>
      <c r="B207" s="251">
        <v>1</v>
      </c>
      <c r="C207" s="49" t="str">
        <f>IFERROR(INDEX(C139:C204,MATCH(D207,D139:D204,0)),0)</f>
        <v>Residential Single Rate</v>
      </c>
      <c r="D207" s="260">
        <f>D206+1</f>
        <v>1</v>
      </c>
      <c r="E207" s="35"/>
      <c r="F207" s="35"/>
      <c r="I207" s="255" t="str">
        <f>IFERROR(INDEX(O$139:O$204,MATCH($D207,$D$139:$D$204,0)),0)</f>
        <v>Residential</v>
      </c>
      <c r="J207" s="261">
        <f>IFERROR(INDEX(P$139:P$204,MATCH($D207,$D$139:$D$204,0)),0)</f>
        <v>0.80306602656907311</v>
      </c>
      <c r="K207" s="257">
        <f t="shared" ref="K207:L222" si="18">IFERROR(INDEX(Q$139:Q$204,MATCH($D207,$D$139:$D$204,0)),0)</f>
        <v>3877.2485405479906</v>
      </c>
      <c r="L207" s="237">
        <f t="shared" si="18"/>
        <v>439.32539200055129</v>
      </c>
      <c r="M207" s="237">
        <f>IFERROR(INDEX(K$139:K$204,MATCH($D207,$D$139:$D$204,0))+INDEX(M$139:M$204,MATCH($D207,$D$139:$D$204,0)),0)</f>
        <v>441.76221743838693</v>
      </c>
      <c r="N207" s="237">
        <f>IFERROR(INDEX(G$139:G$204,MATCH($D207,$D$139:$D$204,0))+INDEX(I$139:I$204,MATCH($D207,$D$139:$D$204,0)),0)</f>
        <v>477.23013178438725</v>
      </c>
      <c r="O207" s="237">
        <f>N207-M207</f>
        <v>35.467914346000327</v>
      </c>
      <c r="P207" s="256">
        <f>IFERROR(O207/M207,0)</f>
        <v>8.028734225318189E-2</v>
      </c>
      <c r="AF207" s="34"/>
      <c r="AG207" s="34"/>
      <c r="AH207" s="34"/>
    </row>
    <row r="208" spans="1:34" s="57" customFormat="1" ht="11.25" outlineLevel="1" x14ac:dyDescent="0.2">
      <c r="A208" s="52"/>
      <c r="B208" s="258">
        <v>2</v>
      </c>
      <c r="C208" s="49" t="str">
        <f t="shared" ref="C208:C271" si="19">IFERROR(INDEX(C140:C205,MATCH(D208,D140:D205,0)),0)</f>
        <v>Residential ToU</v>
      </c>
      <c r="D208" s="260">
        <f t="shared" ref="D208:D271" si="20">D207+1</f>
        <v>2</v>
      </c>
      <c r="E208" s="35"/>
      <c r="F208" s="35"/>
      <c r="G208" s="9"/>
      <c r="H208" s="9"/>
      <c r="I208" s="255" t="str">
        <f t="shared" ref="I208:L271" si="21">IFERROR(INDEX(O$139:O$204,MATCH($D208,$D$139:$D$204,0)),0)</f>
        <v>Residential</v>
      </c>
      <c r="J208" s="261">
        <f t="shared" si="21"/>
        <v>0.19645015537821292</v>
      </c>
      <c r="K208" s="257">
        <f t="shared" si="18"/>
        <v>4828.8637501969961</v>
      </c>
      <c r="L208" s="237">
        <f t="shared" si="18"/>
        <v>499.23760133984905</v>
      </c>
      <c r="M208" s="237">
        <f t="shared" ref="M208:M271" si="22">IFERROR(INDEX(K$139:K$204,MATCH($D208,$D$139:$D$204,0))+INDEX(M$139:M$204,MATCH($D208,$D$139:$D$204,0)),0)</f>
        <v>502.37628864254822</v>
      </c>
      <c r="N208" s="237">
        <f t="shared" ref="N208:N271" si="23">IFERROR(INDEX(G$139:G$204,MATCH($D208,$D$139:$D$204,0))+INDEX(I$139:I$204,MATCH($D208,$D$139:$D$204,0)),0)</f>
        <v>531.41063820502154</v>
      </c>
      <c r="O208" s="237">
        <f t="shared" ref="O208:O271" si="24">N208-M208</f>
        <v>29.034349562473324</v>
      </c>
      <c r="P208" s="256">
        <f t="shared" ref="P208:P271" si="25">IFERROR(O208/M208,0)</f>
        <v>5.7794028537704142E-2</v>
      </c>
      <c r="Q208" s="9"/>
      <c r="R208" s="9"/>
      <c r="S208" s="9"/>
      <c r="T208" s="9"/>
      <c r="U208" s="9"/>
      <c r="V208" s="9"/>
      <c r="W208" s="9"/>
      <c r="X208" s="9"/>
      <c r="Y208" s="9"/>
      <c r="Z208" s="9"/>
      <c r="AA208" s="9"/>
      <c r="AB208" s="9"/>
      <c r="AC208" s="9"/>
      <c r="AD208" s="9"/>
      <c r="AE208" s="9"/>
      <c r="AF208" s="52"/>
      <c r="AG208" s="52"/>
      <c r="AH208" s="52"/>
    </row>
    <row r="209" spans="1:34" ht="11.25" outlineLevel="1" x14ac:dyDescent="0.2">
      <c r="A209" s="34"/>
      <c r="B209" s="251">
        <v>3</v>
      </c>
      <c r="C209" s="49" t="str">
        <f t="shared" si="19"/>
        <v>Residential Demand</v>
      </c>
      <c r="D209" s="260">
        <f t="shared" si="20"/>
        <v>3</v>
      </c>
      <c r="E209" s="35"/>
      <c r="F209" s="35"/>
      <c r="I209" s="255" t="str">
        <f t="shared" si="21"/>
        <v>Residential</v>
      </c>
      <c r="J209" s="261">
        <f t="shared" si="21"/>
        <v>4.8381805271391977E-4</v>
      </c>
      <c r="K209" s="257">
        <f t="shared" si="18"/>
        <v>7414.5798498897148</v>
      </c>
      <c r="L209" s="237">
        <f t="shared" si="18"/>
        <v>460.11406377042317</v>
      </c>
      <c r="M209" s="237">
        <f t="shared" si="22"/>
        <v>454.81656795055551</v>
      </c>
      <c r="N209" s="237">
        <f t="shared" si="23"/>
        <v>487.93159742516951</v>
      </c>
      <c r="O209" s="237">
        <f t="shared" si="24"/>
        <v>33.115029474614005</v>
      </c>
      <c r="P209" s="256">
        <f t="shared" si="25"/>
        <v>7.2809637572864405E-2</v>
      </c>
      <c r="AF209" s="34"/>
      <c r="AG209" s="34"/>
      <c r="AH209" s="34"/>
    </row>
    <row r="210" spans="1:34" ht="11.25" outlineLevel="1" x14ac:dyDescent="0.2">
      <c r="A210" s="34"/>
      <c r="B210" s="251">
        <v>4</v>
      </c>
      <c r="C210" s="49" t="str">
        <f t="shared" si="19"/>
        <v>Residential Dedicated Circuit</v>
      </c>
      <c r="D210" s="260">
        <f t="shared" si="20"/>
        <v>4</v>
      </c>
      <c r="E210" s="35"/>
      <c r="F210" s="35"/>
      <c r="I210" s="255" t="str">
        <f t="shared" si="21"/>
        <v>Residential</v>
      </c>
      <c r="J210" s="261">
        <f t="shared" si="21"/>
        <v>1</v>
      </c>
      <c r="K210" s="257">
        <f t="shared" si="18"/>
        <v>1332.339123224735</v>
      </c>
      <c r="L210" s="237">
        <f t="shared" si="18"/>
        <v>86.248870305722761</v>
      </c>
      <c r="M210" s="237">
        <f t="shared" si="22"/>
        <v>95.444694623266642</v>
      </c>
      <c r="N210" s="237">
        <f t="shared" si="23"/>
        <v>98.843799834168905</v>
      </c>
      <c r="O210" s="237">
        <f t="shared" si="24"/>
        <v>3.3991052109022633</v>
      </c>
      <c r="P210" s="256">
        <f t="shared" si="25"/>
        <v>3.5613348906599784E-2</v>
      </c>
      <c r="AF210" s="34"/>
      <c r="AG210" s="34"/>
      <c r="AH210" s="34"/>
    </row>
    <row r="211" spans="1:34" ht="11.25" outlineLevel="1" x14ac:dyDescent="0.2">
      <c r="A211" s="34"/>
      <c r="B211" s="251">
        <v>5</v>
      </c>
      <c r="C211" s="49" t="str">
        <f t="shared" si="19"/>
        <v>Small Business Single Rate</v>
      </c>
      <c r="D211" s="260">
        <f t="shared" si="20"/>
        <v>5</v>
      </c>
      <c r="E211" s="35"/>
      <c r="F211" s="35"/>
      <c r="I211" s="255" t="str">
        <f t="shared" si="21"/>
        <v>Small business</v>
      </c>
      <c r="J211" s="261">
        <f t="shared" si="21"/>
        <v>0.4462380097928153</v>
      </c>
      <c r="K211" s="257">
        <f t="shared" si="18"/>
        <v>12433.376619084023</v>
      </c>
      <c r="L211" s="237">
        <f t="shared" si="18"/>
        <v>1235.8161425124472</v>
      </c>
      <c r="M211" s="237">
        <f t="shared" si="22"/>
        <v>1243.8351944553481</v>
      </c>
      <c r="N211" s="237">
        <f t="shared" si="23"/>
        <v>1351.7662074080204</v>
      </c>
      <c r="O211" s="237">
        <f t="shared" si="24"/>
        <v>107.93101295267229</v>
      </c>
      <c r="P211" s="256">
        <f t="shared" si="25"/>
        <v>8.6772760116289552E-2</v>
      </c>
      <c r="AF211" s="34"/>
      <c r="AG211" s="34"/>
      <c r="AH211" s="34"/>
    </row>
    <row r="212" spans="1:34" ht="11.25" outlineLevel="1" x14ac:dyDescent="0.2">
      <c r="A212" s="34"/>
      <c r="B212" s="251">
        <v>6</v>
      </c>
      <c r="C212" s="49" t="str">
        <f t="shared" si="19"/>
        <v>Small Business ToU</v>
      </c>
      <c r="D212" s="260">
        <f t="shared" si="20"/>
        <v>6</v>
      </c>
      <c r="E212" s="35"/>
      <c r="F212" s="35"/>
      <c r="I212" s="255" t="str">
        <f t="shared" si="21"/>
        <v>Small business</v>
      </c>
      <c r="J212" s="261">
        <f t="shared" si="21"/>
        <v>0.32929392885431058</v>
      </c>
      <c r="K212" s="257">
        <f t="shared" si="18"/>
        <v>16859.987563314928</v>
      </c>
      <c r="L212" s="237">
        <f t="shared" si="18"/>
        <v>1571.4334592578236</v>
      </c>
      <c r="M212" s="237">
        <f t="shared" si="22"/>
        <v>1558.8206079104423</v>
      </c>
      <c r="N212" s="237">
        <f t="shared" si="23"/>
        <v>1664.6887116955684</v>
      </c>
      <c r="O212" s="237">
        <f t="shared" si="24"/>
        <v>105.8681037851261</v>
      </c>
      <c r="P212" s="256">
        <f t="shared" si="25"/>
        <v>6.7915514619119308E-2</v>
      </c>
      <c r="AF212" s="34"/>
      <c r="AG212" s="34"/>
      <c r="AH212" s="34"/>
    </row>
    <row r="213" spans="1:34" ht="11.25" outlineLevel="1" x14ac:dyDescent="0.2">
      <c r="A213" s="34"/>
      <c r="B213" s="251">
        <v>7</v>
      </c>
      <c r="C213" s="49" t="str">
        <f t="shared" si="19"/>
        <v>Small Business Demand</v>
      </c>
      <c r="D213" s="260">
        <f t="shared" si="20"/>
        <v>7</v>
      </c>
      <c r="E213" s="35"/>
      <c r="F213" s="35"/>
      <c r="I213" s="255" t="str">
        <f t="shared" si="21"/>
        <v>Small business</v>
      </c>
      <c r="J213" s="261">
        <f t="shared" si="21"/>
        <v>1.288378415727382E-2</v>
      </c>
      <c r="K213" s="257">
        <f t="shared" si="18"/>
        <v>17500.675279797033</v>
      </c>
      <c r="L213" s="237">
        <f t="shared" si="18"/>
        <v>1038.9469278147042</v>
      </c>
      <c r="M213" s="237">
        <f t="shared" si="22"/>
        <v>1023.2955901748056</v>
      </c>
      <c r="N213" s="237">
        <f t="shared" si="23"/>
        <v>1089.5118185981357</v>
      </c>
      <c r="O213" s="237">
        <f t="shared" si="24"/>
        <v>66.216228423330108</v>
      </c>
      <c r="P213" s="256">
        <f t="shared" si="25"/>
        <v>6.4708798766560355E-2</v>
      </c>
      <c r="AF213" s="34"/>
      <c r="AG213" s="34"/>
      <c r="AH213" s="34"/>
    </row>
    <row r="214" spans="1:34" ht="11.25" outlineLevel="1" x14ac:dyDescent="0.2">
      <c r="A214" s="34"/>
      <c r="B214" s="251">
        <v>8</v>
      </c>
      <c r="C214" s="49" t="str">
        <f t="shared" si="19"/>
        <v>Medium Business Demand</v>
      </c>
      <c r="D214" s="260">
        <f t="shared" si="20"/>
        <v>8</v>
      </c>
      <c r="E214" s="35"/>
      <c r="F214" s="35"/>
      <c r="I214" s="255" t="str">
        <f t="shared" si="21"/>
        <v>Small business</v>
      </c>
      <c r="J214" s="261">
        <f t="shared" si="21"/>
        <v>0.10570903053529578</v>
      </c>
      <c r="K214" s="257">
        <f t="shared" si="18"/>
        <v>114487.71340341223</v>
      </c>
      <c r="L214" s="237">
        <f t="shared" si="18"/>
        <v>6521.0572738762794</v>
      </c>
      <c r="M214" s="237">
        <f t="shared" si="22"/>
        <v>6466.9134171745745</v>
      </c>
      <c r="N214" s="237">
        <f t="shared" si="23"/>
        <v>6948.0868714058352</v>
      </c>
      <c r="O214" s="237">
        <f t="shared" si="24"/>
        <v>481.17345423126062</v>
      </c>
      <c r="P214" s="256">
        <f t="shared" si="25"/>
        <v>7.4405427008405439E-2</v>
      </c>
      <c r="AF214" s="34"/>
      <c r="AG214" s="34"/>
      <c r="AH214" s="34"/>
    </row>
    <row r="215" spans="1:34" ht="11.25" outlineLevel="1" x14ac:dyDescent="0.2">
      <c r="A215" s="34"/>
      <c r="B215" s="258">
        <v>9</v>
      </c>
      <c r="C215" s="49" t="str">
        <f t="shared" si="19"/>
        <v>Medium Business Opt-out</v>
      </c>
      <c r="D215" s="260">
        <f t="shared" si="20"/>
        <v>9</v>
      </c>
      <c r="E215" s="35"/>
      <c r="F215" s="35"/>
      <c r="I215" s="255" t="str">
        <f t="shared" si="21"/>
        <v>Small business</v>
      </c>
      <c r="J215" s="261">
        <f t="shared" si="21"/>
        <v>1.0300720471626557E-2</v>
      </c>
      <c r="K215" s="257">
        <f t="shared" si="18"/>
        <v>96365.287135501698</v>
      </c>
      <c r="L215" s="237">
        <f t="shared" si="18"/>
        <v>7797.8641975852188</v>
      </c>
      <c r="M215" s="237">
        <f t="shared" si="22"/>
        <v>7783.5897740203909</v>
      </c>
      <c r="N215" s="237">
        <f t="shared" si="23"/>
        <v>8674.3186585549975</v>
      </c>
      <c r="O215" s="237">
        <f t="shared" si="24"/>
        <v>890.72888453460655</v>
      </c>
      <c r="P215" s="256">
        <f t="shared" si="25"/>
        <v>0.11443677151481302</v>
      </c>
      <c r="AF215" s="34"/>
      <c r="AG215" s="34"/>
      <c r="AH215" s="34"/>
    </row>
    <row r="216" spans="1:34" ht="11.25" outlineLevel="1" x14ac:dyDescent="0.2">
      <c r="A216" s="34"/>
      <c r="B216" s="251">
        <v>10</v>
      </c>
      <c r="C216" s="49" t="str">
        <f t="shared" si="19"/>
        <v>Unmetered Supplies / Public Lighting</v>
      </c>
      <c r="D216" s="260">
        <f t="shared" si="20"/>
        <v>10</v>
      </c>
      <c r="E216" s="35"/>
      <c r="F216" s="35"/>
      <c r="I216" s="255" t="str">
        <f t="shared" si="21"/>
        <v>Small business</v>
      </c>
      <c r="J216" s="261">
        <f t="shared" si="21"/>
        <v>9.5574526188677997E-2</v>
      </c>
      <c r="K216" s="257">
        <f t="shared" si="18"/>
        <v>6396.1558701018585</v>
      </c>
      <c r="L216" s="237">
        <f t="shared" si="18"/>
        <v>573.43979119269238</v>
      </c>
      <c r="M216" s="237">
        <f t="shared" si="22"/>
        <v>581.10771367878056</v>
      </c>
      <c r="N216" s="237">
        <f t="shared" si="23"/>
        <v>638.43907674013326</v>
      </c>
      <c r="O216" s="237">
        <f t="shared" si="24"/>
        <v>57.331363061352704</v>
      </c>
      <c r="P216" s="256">
        <f t="shared" si="25"/>
        <v>9.8658754154903217E-2</v>
      </c>
      <c r="AF216" s="34"/>
      <c r="AG216" s="34"/>
      <c r="AH216" s="34"/>
    </row>
    <row r="217" spans="1:34" ht="11.25" outlineLevel="1" x14ac:dyDescent="0.2">
      <c r="A217" s="34"/>
      <c r="B217" s="251">
        <v>11</v>
      </c>
      <c r="C217" s="49">
        <f t="shared" si="19"/>
        <v>0</v>
      </c>
      <c r="D217" s="260">
        <f t="shared" si="20"/>
        <v>11</v>
      </c>
      <c r="E217" s="35"/>
      <c r="F217" s="35"/>
      <c r="I217" s="255">
        <f t="shared" si="21"/>
        <v>0</v>
      </c>
      <c r="J217" s="261">
        <f t="shared" si="21"/>
        <v>0</v>
      </c>
      <c r="K217" s="257">
        <f t="shared" si="18"/>
        <v>0</v>
      </c>
      <c r="L217" s="237">
        <f t="shared" si="18"/>
        <v>0</v>
      </c>
      <c r="M217" s="237">
        <f t="shared" si="22"/>
        <v>0</v>
      </c>
      <c r="N217" s="237">
        <f t="shared" si="23"/>
        <v>0</v>
      </c>
      <c r="O217" s="237">
        <f t="shared" si="24"/>
        <v>0</v>
      </c>
      <c r="P217" s="256">
        <f t="shared" si="25"/>
        <v>0</v>
      </c>
      <c r="AF217" s="34"/>
      <c r="AG217" s="34"/>
      <c r="AH217" s="34"/>
    </row>
    <row r="218" spans="1:34" ht="11.25" outlineLevel="1" x14ac:dyDescent="0.2">
      <c r="A218" s="34"/>
      <c r="B218" s="251">
        <v>12</v>
      </c>
      <c r="C218" s="49">
        <f t="shared" si="19"/>
        <v>0</v>
      </c>
      <c r="D218" s="260">
        <f t="shared" si="20"/>
        <v>12</v>
      </c>
      <c r="E218" s="35"/>
      <c r="F218" s="35"/>
      <c r="I218" s="255">
        <f t="shared" si="21"/>
        <v>0</v>
      </c>
      <c r="J218" s="261">
        <f t="shared" si="21"/>
        <v>0</v>
      </c>
      <c r="K218" s="257">
        <f t="shared" si="18"/>
        <v>0</v>
      </c>
      <c r="L218" s="237">
        <f t="shared" si="18"/>
        <v>0</v>
      </c>
      <c r="M218" s="237">
        <f t="shared" si="22"/>
        <v>0</v>
      </c>
      <c r="N218" s="237">
        <f t="shared" si="23"/>
        <v>0</v>
      </c>
      <c r="O218" s="237">
        <f t="shared" si="24"/>
        <v>0</v>
      </c>
      <c r="P218" s="256">
        <f t="shared" si="25"/>
        <v>0</v>
      </c>
      <c r="AF218" s="34"/>
      <c r="AG218" s="34"/>
      <c r="AH218" s="34"/>
    </row>
    <row r="219" spans="1:34" ht="11.25" outlineLevel="1" x14ac:dyDescent="0.2">
      <c r="A219" s="34"/>
      <c r="B219" s="251">
        <v>13</v>
      </c>
      <c r="C219" s="49">
        <f t="shared" si="19"/>
        <v>0</v>
      </c>
      <c r="D219" s="260">
        <f t="shared" si="20"/>
        <v>13</v>
      </c>
      <c r="E219" s="35"/>
      <c r="F219" s="35"/>
      <c r="I219" s="255">
        <f t="shared" si="21"/>
        <v>0</v>
      </c>
      <c r="J219" s="261">
        <f t="shared" si="21"/>
        <v>0</v>
      </c>
      <c r="K219" s="257">
        <f t="shared" si="18"/>
        <v>0</v>
      </c>
      <c r="L219" s="237">
        <f t="shared" si="18"/>
        <v>0</v>
      </c>
      <c r="M219" s="237">
        <f t="shared" si="22"/>
        <v>0</v>
      </c>
      <c r="N219" s="237">
        <f t="shared" si="23"/>
        <v>0</v>
      </c>
      <c r="O219" s="237">
        <f t="shared" si="24"/>
        <v>0</v>
      </c>
      <c r="P219" s="256">
        <f t="shared" si="25"/>
        <v>0</v>
      </c>
      <c r="AF219" s="34"/>
      <c r="AG219" s="34"/>
      <c r="AH219" s="34"/>
    </row>
    <row r="220" spans="1:34" ht="11.25" outlineLevel="1" x14ac:dyDescent="0.2">
      <c r="A220" s="34"/>
      <c r="B220" s="251">
        <v>14</v>
      </c>
      <c r="C220" s="49">
        <f t="shared" si="19"/>
        <v>0</v>
      </c>
      <c r="D220" s="260">
        <f t="shared" si="20"/>
        <v>14</v>
      </c>
      <c r="E220" s="35"/>
      <c r="F220" s="35"/>
      <c r="I220" s="255">
        <f t="shared" si="21"/>
        <v>0</v>
      </c>
      <c r="J220" s="261">
        <f t="shared" si="21"/>
        <v>0</v>
      </c>
      <c r="K220" s="257">
        <f t="shared" si="18"/>
        <v>0</v>
      </c>
      <c r="L220" s="237">
        <f t="shared" si="18"/>
        <v>0</v>
      </c>
      <c r="M220" s="237">
        <f t="shared" si="22"/>
        <v>0</v>
      </c>
      <c r="N220" s="237">
        <f t="shared" si="23"/>
        <v>0</v>
      </c>
      <c r="O220" s="237">
        <f t="shared" si="24"/>
        <v>0</v>
      </c>
      <c r="P220" s="256">
        <f t="shared" si="25"/>
        <v>0</v>
      </c>
      <c r="AF220" s="34"/>
      <c r="AG220" s="34"/>
      <c r="AH220" s="34"/>
    </row>
    <row r="221" spans="1:34" ht="11.25" outlineLevel="1" x14ac:dyDescent="0.2">
      <c r="A221" s="34"/>
      <c r="B221" s="251">
        <v>15</v>
      </c>
      <c r="C221" s="49">
        <f t="shared" si="19"/>
        <v>0</v>
      </c>
      <c r="D221" s="260">
        <f t="shared" si="20"/>
        <v>15</v>
      </c>
      <c r="E221" s="35"/>
      <c r="F221" s="35"/>
      <c r="I221" s="255">
        <f t="shared" si="21"/>
        <v>0</v>
      </c>
      <c r="J221" s="261">
        <f t="shared" si="21"/>
        <v>0</v>
      </c>
      <c r="K221" s="257">
        <f t="shared" si="18"/>
        <v>0</v>
      </c>
      <c r="L221" s="237">
        <f t="shared" si="18"/>
        <v>0</v>
      </c>
      <c r="M221" s="237">
        <f t="shared" si="22"/>
        <v>0</v>
      </c>
      <c r="N221" s="237">
        <f t="shared" si="23"/>
        <v>0</v>
      </c>
      <c r="O221" s="237">
        <f t="shared" si="24"/>
        <v>0</v>
      </c>
      <c r="P221" s="256">
        <f t="shared" si="25"/>
        <v>0</v>
      </c>
      <c r="AF221" s="34"/>
      <c r="AG221" s="34"/>
      <c r="AH221" s="34"/>
    </row>
    <row r="222" spans="1:34" ht="11.25" outlineLevel="1" x14ac:dyDescent="0.2">
      <c r="A222" s="34"/>
      <c r="B222" s="258">
        <v>16</v>
      </c>
      <c r="C222" s="49">
        <f t="shared" si="19"/>
        <v>0</v>
      </c>
      <c r="D222" s="260">
        <f t="shared" si="20"/>
        <v>16</v>
      </c>
      <c r="E222" s="35"/>
      <c r="F222" s="35"/>
      <c r="I222" s="255">
        <f t="shared" si="21"/>
        <v>0</v>
      </c>
      <c r="J222" s="261">
        <f t="shared" si="21"/>
        <v>0</v>
      </c>
      <c r="K222" s="257">
        <f t="shared" si="18"/>
        <v>0</v>
      </c>
      <c r="L222" s="237">
        <f t="shared" si="18"/>
        <v>0</v>
      </c>
      <c r="M222" s="237">
        <f t="shared" si="22"/>
        <v>0</v>
      </c>
      <c r="N222" s="237">
        <f t="shared" si="23"/>
        <v>0</v>
      </c>
      <c r="O222" s="237">
        <f t="shared" si="24"/>
        <v>0</v>
      </c>
      <c r="P222" s="256">
        <f t="shared" si="25"/>
        <v>0</v>
      </c>
      <c r="AF222" s="34"/>
      <c r="AG222" s="34"/>
      <c r="AH222" s="34"/>
    </row>
    <row r="223" spans="1:34" ht="11.25" outlineLevel="1" x14ac:dyDescent="0.2">
      <c r="A223" s="34"/>
      <c r="B223" s="251">
        <v>17</v>
      </c>
      <c r="C223" s="49">
        <f t="shared" si="19"/>
        <v>0</v>
      </c>
      <c r="D223" s="260">
        <f t="shared" si="20"/>
        <v>17</v>
      </c>
      <c r="E223" s="35"/>
      <c r="F223" s="35"/>
      <c r="I223" s="255">
        <f t="shared" si="21"/>
        <v>0</v>
      </c>
      <c r="J223" s="261">
        <f t="shared" si="21"/>
        <v>0</v>
      </c>
      <c r="K223" s="257">
        <f t="shared" si="21"/>
        <v>0</v>
      </c>
      <c r="L223" s="237">
        <f t="shared" si="21"/>
        <v>0</v>
      </c>
      <c r="M223" s="237">
        <f t="shared" si="22"/>
        <v>0</v>
      </c>
      <c r="N223" s="237">
        <f t="shared" si="23"/>
        <v>0</v>
      </c>
      <c r="O223" s="237">
        <f t="shared" si="24"/>
        <v>0</v>
      </c>
      <c r="P223" s="256">
        <f t="shared" si="25"/>
        <v>0</v>
      </c>
      <c r="AF223" s="34"/>
      <c r="AG223" s="34"/>
      <c r="AH223" s="34"/>
    </row>
    <row r="224" spans="1:34" ht="11.25" outlineLevel="1" x14ac:dyDescent="0.2">
      <c r="A224" s="34"/>
      <c r="B224" s="251">
        <v>18</v>
      </c>
      <c r="C224" s="49">
        <f t="shared" si="19"/>
        <v>0</v>
      </c>
      <c r="D224" s="260">
        <f t="shared" si="20"/>
        <v>18</v>
      </c>
      <c r="E224" s="35"/>
      <c r="F224" s="35"/>
      <c r="I224" s="255">
        <f t="shared" si="21"/>
        <v>0</v>
      </c>
      <c r="J224" s="261">
        <f t="shared" si="21"/>
        <v>0</v>
      </c>
      <c r="K224" s="257">
        <f t="shared" si="21"/>
        <v>0</v>
      </c>
      <c r="L224" s="237">
        <f t="shared" si="21"/>
        <v>0</v>
      </c>
      <c r="M224" s="237">
        <f t="shared" si="22"/>
        <v>0</v>
      </c>
      <c r="N224" s="237">
        <f t="shared" si="23"/>
        <v>0</v>
      </c>
      <c r="O224" s="237">
        <f t="shared" si="24"/>
        <v>0</v>
      </c>
      <c r="P224" s="256">
        <f t="shared" si="25"/>
        <v>0</v>
      </c>
      <c r="AF224" s="34"/>
      <c r="AG224" s="34"/>
      <c r="AH224" s="34"/>
    </row>
    <row r="225" spans="1:34" ht="11.25" outlineLevel="1" x14ac:dyDescent="0.2">
      <c r="A225" s="34"/>
      <c r="B225" s="251">
        <v>19</v>
      </c>
      <c r="C225" s="49">
        <f t="shared" si="19"/>
        <v>0</v>
      </c>
      <c r="D225" s="260">
        <f t="shared" si="20"/>
        <v>19</v>
      </c>
      <c r="E225" s="35"/>
      <c r="F225" s="35"/>
      <c r="I225" s="255">
        <f t="shared" si="21"/>
        <v>0</v>
      </c>
      <c r="J225" s="261">
        <f t="shared" si="21"/>
        <v>0</v>
      </c>
      <c r="K225" s="257">
        <f t="shared" si="21"/>
        <v>0</v>
      </c>
      <c r="L225" s="237">
        <f t="shared" si="21"/>
        <v>0</v>
      </c>
      <c r="M225" s="237">
        <f t="shared" si="22"/>
        <v>0</v>
      </c>
      <c r="N225" s="237">
        <f t="shared" si="23"/>
        <v>0</v>
      </c>
      <c r="O225" s="237">
        <f t="shared" si="24"/>
        <v>0</v>
      </c>
      <c r="P225" s="256">
        <f t="shared" si="25"/>
        <v>0</v>
      </c>
      <c r="AF225" s="34"/>
      <c r="AG225" s="34"/>
      <c r="AH225" s="34"/>
    </row>
    <row r="226" spans="1:34" ht="11.25" outlineLevel="1" x14ac:dyDescent="0.2">
      <c r="A226" s="34"/>
      <c r="B226" s="251">
        <v>20</v>
      </c>
      <c r="C226" s="49">
        <f t="shared" si="19"/>
        <v>0</v>
      </c>
      <c r="D226" s="260">
        <f t="shared" si="20"/>
        <v>20</v>
      </c>
      <c r="E226" s="35"/>
      <c r="F226" s="35"/>
      <c r="I226" s="255">
        <f t="shared" si="21"/>
        <v>0</v>
      </c>
      <c r="J226" s="261">
        <f t="shared" si="21"/>
        <v>0</v>
      </c>
      <c r="K226" s="257">
        <f t="shared" si="21"/>
        <v>0</v>
      </c>
      <c r="L226" s="237">
        <f t="shared" si="21"/>
        <v>0</v>
      </c>
      <c r="M226" s="237">
        <f t="shared" si="22"/>
        <v>0</v>
      </c>
      <c r="N226" s="237">
        <f t="shared" si="23"/>
        <v>0</v>
      </c>
      <c r="O226" s="237">
        <f t="shared" si="24"/>
        <v>0</v>
      </c>
      <c r="P226" s="256">
        <f t="shared" si="25"/>
        <v>0</v>
      </c>
      <c r="AF226" s="34"/>
      <c r="AG226" s="34"/>
      <c r="AH226" s="34"/>
    </row>
    <row r="227" spans="1:34" ht="11.25" outlineLevel="1" x14ac:dyDescent="0.2">
      <c r="A227" s="34"/>
      <c r="B227" s="251">
        <v>21</v>
      </c>
      <c r="C227" s="49">
        <f t="shared" si="19"/>
        <v>0</v>
      </c>
      <c r="D227" s="260">
        <f t="shared" si="20"/>
        <v>21</v>
      </c>
      <c r="E227" s="35"/>
      <c r="F227" s="35"/>
      <c r="I227" s="255">
        <f t="shared" si="21"/>
        <v>0</v>
      </c>
      <c r="J227" s="261">
        <f t="shared" si="21"/>
        <v>0</v>
      </c>
      <c r="K227" s="257">
        <f t="shared" si="21"/>
        <v>0</v>
      </c>
      <c r="L227" s="237">
        <f t="shared" si="21"/>
        <v>0</v>
      </c>
      <c r="M227" s="237">
        <f t="shared" si="22"/>
        <v>0</v>
      </c>
      <c r="N227" s="237">
        <f t="shared" si="23"/>
        <v>0</v>
      </c>
      <c r="O227" s="237">
        <f t="shared" si="24"/>
        <v>0</v>
      </c>
      <c r="P227" s="256">
        <f t="shared" si="25"/>
        <v>0</v>
      </c>
      <c r="AF227" s="34"/>
      <c r="AG227" s="34"/>
      <c r="AH227" s="34"/>
    </row>
    <row r="228" spans="1:34" ht="11.25" outlineLevel="1" x14ac:dyDescent="0.2">
      <c r="A228" s="34"/>
      <c r="B228" s="251">
        <v>22</v>
      </c>
      <c r="C228" s="49">
        <f t="shared" si="19"/>
        <v>0</v>
      </c>
      <c r="D228" s="260">
        <f t="shared" si="20"/>
        <v>22</v>
      </c>
      <c r="E228" s="35"/>
      <c r="F228" s="35"/>
      <c r="I228" s="255">
        <f t="shared" si="21"/>
        <v>0</v>
      </c>
      <c r="J228" s="261">
        <f t="shared" si="21"/>
        <v>0</v>
      </c>
      <c r="K228" s="257">
        <f t="shared" si="21"/>
        <v>0</v>
      </c>
      <c r="L228" s="237">
        <f t="shared" si="21"/>
        <v>0</v>
      </c>
      <c r="M228" s="237">
        <f t="shared" si="22"/>
        <v>0</v>
      </c>
      <c r="N228" s="237">
        <f t="shared" si="23"/>
        <v>0</v>
      </c>
      <c r="O228" s="237">
        <f t="shared" si="24"/>
        <v>0</v>
      </c>
      <c r="P228" s="256">
        <f t="shared" si="25"/>
        <v>0</v>
      </c>
      <c r="AF228" s="34"/>
      <c r="AG228" s="34"/>
      <c r="AH228" s="34"/>
    </row>
    <row r="229" spans="1:34" ht="11.25" outlineLevel="1" x14ac:dyDescent="0.2">
      <c r="A229" s="34"/>
      <c r="B229" s="258">
        <v>23</v>
      </c>
      <c r="C229" s="49">
        <f t="shared" si="19"/>
        <v>0</v>
      </c>
      <c r="D229" s="260">
        <f t="shared" si="20"/>
        <v>23</v>
      </c>
      <c r="E229" s="35"/>
      <c r="F229" s="35"/>
      <c r="I229" s="255">
        <f t="shared" si="21"/>
        <v>0</v>
      </c>
      <c r="J229" s="261">
        <f t="shared" si="21"/>
        <v>0</v>
      </c>
      <c r="K229" s="257">
        <f t="shared" si="21"/>
        <v>0</v>
      </c>
      <c r="L229" s="237">
        <f t="shared" si="21"/>
        <v>0</v>
      </c>
      <c r="M229" s="237">
        <f t="shared" si="22"/>
        <v>0</v>
      </c>
      <c r="N229" s="237">
        <f t="shared" si="23"/>
        <v>0</v>
      </c>
      <c r="O229" s="237">
        <f t="shared" si="24"/>
        <v>0</v>
      </c>
      <c r="P229" s="256">
        <f t="shared" si="25"/>
        <v>0</v>
      </c>
      <c r="AF229" s="34"/>
      <c r="AG229" s="34"/>
      <c r="AH229" s="34"/>
    </row>
    <row r="230" spans="1:34" ht="11.25" outlineLevel="1" x14ac:dyDescent="0.2">
      <c r="A230" s="34"/>
      <c r="B230" s="251">
        <v>24</v>
      </c>
      <c r="C230" s="49">
        <f t="shared" si="19"/>
        <v>0</v>
      </c>
      <c r="D230" s="260">
        <f t="shared" si="20"/>
        <v>24</v>
      </c>
      <c r="E230" s="35"/>
      <c r="F230" s="35"/>
      <c r="I230" s="255">
        <f t="shared" si="21"/>
        <v>0</v>
      </c>
      <c r="J230" s="261">
        <f t="shared" si="21"/>
        <v>0</v>
      </c>
      <c r="K230" s="257">
        <f t="shared" si="21"/>
        <v>0</v>
      </c>
      <c r="L230" s="237">
        <f t="shared" si="21"/>
        <v>0</v>
      </c>
      <c r="M230" s="237">
        <f t="shared" si="22"/>
        <v>0</v>
      </c>
      <c r="N230" s="237">
        <f t="shared" si="23"/>
        <v>0</v>
      </c>
      <c r="O230" s="237">
        <f t="shared" si="24"/>
        <v>0</v>
      </c>
      <c r="P230" s="256">
        <f t="shared" si="25"/>
        <v>0</v>
      </c>
      <c r="AF230" s="34"/>
      <c r="AG230" s="34"/>
      <c r="AH230" s="34"/>
    </row>
    <row r="231" spans="1:34" ht="11.25" outlineLevel="1" x14ac:dyDescent="0.2">
      <c r="A231" s="34"/>
      <c r="B231" s="251">
        <v>25</v>
      </c>
      <c r="C231" s="49">
        <f t="shared" si="19"/>
        <v>0</v>
      </c>
      <c r="D231" s="260">
        <f t="shared" si="20"/>
        <v>25</v>
      </c>
      <c r="E231" s="35"/>
      <c r="F231" s="35"/>
      <c r="I231" s="255">
        <f t="shared" si="21"/>
        <v>0</v>
      </c>
      <c r="J231" s="261">
        <f t="shared" si="21"/>
        <v>0</v>
      </c>
      <c r="K231" s="257">
        <f t="shared" si="21"/>
        <v>0</v>
      </c>
      <c r="L231" s="237">
        <f t="shared" si="21"/>
        <v>0</v>
      </c>
      <c r="M231" s="237">
        <f t="shared" si="22"/>
        <v>0</v>
      </c>
      <c r="N231" s="237">
        <f t="shared" si="23"/>
        <v>0</v>
      </c>
      <c r="O231" s="237">
        <f t="shared" si="24"/>
        <v>0</v>
      </c>
      <c r="P231" s="256">
        <f t="shared" si="25"/>
        <v>0</v>
      </c>
      <c r="AF231" s="34"/>
      <c r="AG231" s="34"/>
      <c r="AH231" s="34"/>
    </row>
    <row r="232" spans="1:34" ht="11.25" outlineLevel="1" x14ac:dyDescent="0.2">
      <c r="A232" s="34"/>
      <c r="B232" s="251">
        <v>26</v>
      </c>
      <c r="C232" s="49">
        <f t="shared" si="19"/>
        <v>0</v>
      </c>
      <c r="D232" s="260">
        <f t="shared" si="20"/>
        <v>26</v>
      </c>
      <c r="E232" s="35"/>
      <c r="F232" s="35"/>
      <c r="I232" s="255">
        <f t="shared" si="21"/>
        <v>0</v>
      </c>
      <c r="J232" s="261">
        <f t="shared" si="21"/>
        <v>0</v>
      </c>
      <c r="K232" s="257">
        <f t="shared" si="21"/>
        <v>0</v>
      </c>
      <c r="L232" s="237">
        <f t="shared" si="21"/>
        <v>0</v>
      </c>
      <c r="M232" s="237">
        <f t="shared" si="22"/>
        <v>0</v>
      </c>
      <c r="N232" s="237">
        <f t="shared" si="23"/>
        <v>0</v>
      </c>
      <c r="O232" s="237">
        <f t="shared" si="24"/>
        <v>0</v>
      </c>
      <c r="P232" s="256">
        <f t="shared" si="25"/>
        <v>0</v>
      </c>
      <c r="AF232" s="34"/>
      <c r="AG232" s="34"/>
      <c r="AH232" s="34"/>
    </row>
    <row r="233" spans="1:34" ht="11.25" outlineLevel="1" x14ac:dyDescent="0.2">
      <c r="A233" s="34"/>
      <c r="B233" s="251">
        <v>27</v>
      </c>
      <c r="C233" s="49">
        <f t="shared" si="19"/>
        <v>0</v>
      </c>
      <c r="D233" s="260">
        <f t="shared" si="20"/>
        <v>27</v>
      </c>
      <c r="E233" s="35"/>
      <c r="F233" s="35"/>
      <c r="I233" s="255">
        <f t="shared" si="21"/>
        <v>0</v>
      </c>
      <c r="J233" s="261">
        <f t="shared" si="21"/>
        <v>0</v>
      </c>
      <c r="K233" s="257">
        <f t="shared" si="21"/>
        <v>0</v>
      </c>
      <c r="L233" s="237">
        <f t="shared" si="21"/>
        <v>0</v>
      </c>
      <c r="M233" s="237">
        <f t="shared" si="22"/>
        <v>0</v>
      </c>
      <c r="N233" s="237">
        <f t="shared" si="23"/>
        <v>0</v>
      </c>
      <c r="O233" s="237">
        <f t="shared" si="24"/>
        <v>0</v>
      </c>
      <c r="P233" s="256">
        <f t="shared" si="25"/>
        <v>0</v>
      </c>
      <c r="AF233" s="34"/>
      <c r="AG233" s="34"/>
      <c r="AH233" s="34"/>
    </row>
    <row r="234" spans="1:34" ht="11.25" outlineLevel="1" x14ac:dyDescent="0.2">
      <c r="A234" s="34"/>
      <c r="B234" s="251">
        <v>28</v>
      </c>
      <c r="C234" s="49">
        <f t="shared" si="19"/>
        <v>0</v>
      </c>
      <c r="D234" s="260">
        <f t="shared" si="20"/>
        <v>28</v>
      </c>
      <c r="E234" s="35"/>
      <c r="F234" s="35"/>
      <c r="I234" s="255">
        <f t="shared" si="21"/>
        <v>0</v>
      </c>
      <c r="J234" s="261">
        <f t="shared" si="21"/>
        <v>0</v>
      </c>
      <c r="K234" s="257">
        <f t="shared" si="21"/>
        <v>0</v>
      </c>
      <c r="L234" s="237">
        <f t="shared" si="21"/>
        <v>0</v>
      </c>
      <c r="M234" s="237">
        <f t="shared" si="22"/>
        <v>0</v>
      </c>
      <c r="N234" s="237">
        <f t="shared" si="23"/>
        <v>0</v>
      </c>
      <c r="O234" s="237">
        <f t="shared" si="24"/>
        <v>0</v>
      </c>
      <c r="P234" s="256">
        <f t="shared" si="25"/>
        <v>0</v>
      </c>
      <c r="AF234" s="34"/>
      <c r="AG234" s="34"/>
      <c r="AH234" s="34"/>
    </row>
    <row r="235" spans="1:34" ht="11.25" outlineLevel="1" x14ac:dyDescent="0.2">
      <c r="A235" s="34"/>
      <c r="B235" s="251">
        <v>29</v>
      </c>
      <c r="C235" s="49">
        <f t="shared" si="19"/>
        <v>0</v>
      </c>
      <c r="D235" s="260">
        <f t="shared" si="20"/>
        <v>29</v>
      </c>
      <c r="E235" s="35"/>
      <c r="F235" s="35"/>
      <c r="I235" s="255">
        <f t="shared" si="21"/>
        <v>0</v>
      </c>
      <c r="J235" s="261">
        <f t="shared" si="21"/>
        <v>0</v>
      </c>
      <c r="K235" s="257">
        <f t="shared" si="21"/>
        <v>0</v>
      </c>
      <c r="L235" s="237">
        <f t="shared" si="21"/>
        <v>0</v>
      </c>
      <c r="M235" s="237">
        <f t="shared" si="22"/>
        <v>0</v>
      </c>
      <c r="N235" s="237">
        <f t="shared" si="23"/>
        <v>0</v>
      </c>
      <c r="O235" s="237">
        <f t="shared" si="24"/>
        <v>0</v>
      </c>
      <c r="P235" s="256">
        <f t="shared" si="25"/>
        <v>0</v>
      </c>
      <c r="AF235" s="34"/>
      <c r="AG235" s="34"/>
      <c r="AH235" s="34"/>
    </row>
    <row r="236" spans="1:34" ht="11.25" outlineLevel="1" x14ac:dyDescent="0.2">
      <c r="A236" s="34"/>
      <c r="B236" s="258">
        <v>30</v>
      </c>
      <c r="C236" s="49">
        <f t="shared" si="19"/>
        <v>0</v>
      </c>
      <c r="D236" s="260">
        <f t="shared" si="20"/>
        <v>30</v>
      </c>
      <c r="E236" s="35"/>
      <c r="F236" s="35"/>
      <c r="I236" s="255">
        <f t="shared" si="21"/>
        <v>0</v>
      </c>
      <c r="J236" s="261">
        <f t="shared" si="21"/>
        <v>0</v>
      </c>
      <c r="K236" s="257">
        <f t="shared" si="21"/>
        <v>0</v>
      </c>
      <c r="L236" s="237">
        <f t="shared" si="21"/>
        <v>0</v>
      </c>
      <c r="M236" s="237">
        <f t="shared" si="22"/>
        <v>0</v>
      </c>
      <c r="N236" s="237">
        <f t="shared" si="23"/>
        <v>0</v>
      </c>
      <c r="O236" s="237">
        <f t="shared" si="24"/>
        <v>0</v>
      </c>
      <c r="P236" s="256">
        <f t="shared" si="25"/>
        <v>0</v>
      </c>
      <c r="AF236" s="34"/>
      <c r="AG236" s="34"/>
      <c r="AH236" s="34"/>
    </row>
    <row r="237" spans="1:34" ht="11.25" outlineLevel="1" collapsed="1" x14ac:dyDescent="0.2">
      <c r="A237" s="34"/>
      <c r="B237" s="258"/>
      <c r="C237" s="49">
        <f t="shared" si="19"/>
        <v>0</v>
      </c>
      <c r="D237" s="260">
        <f t="shared" si="20"/>
        <v>31</v>
      </c>
      <c r="E237" s="35"/>
      <c r="F237" s="35"/>
      <c r="I237" s="255">
        <f t="shared" si="21"/>
        <v>0</v>
      </c>
      <c r="J237" s="261">
        <f t="shared" si="21"/>
        <v>0</v>
      </c>
      <c r="K237" s="257">
        <f t="shared" si="21"/>
        <v>0</v>
      </c>
      <c r="L237" s="237">
        <f t="shared" si="21"/>
        <v>0</v>
      </c>
      <c r="M237" s="237">
        <f t="shared" si="22"/>
        <v>0</v>
      </c>
      <c r="N237" s="237">
        <f t="shared" si="23"/>
        <v>0</v>
      </c>
      <c r="O237" s="237">
        <f t="shared" si="24"/>
        <v>0</v>
      </c>
      <c r="P237" s="256">
        <f t="shared" si="25"/>
        <v>0</v>
      </c>
      <c r="AF237" s="34"/>
      <c r="AG237" s="34"/>
      <c r="AH237" s="34"/>
    </row>
    <row r="238" spans="1:34" ht="11.25" outlineLevel="1" x14ac:dyDescent="0.2">
      <c r="A238" s="34"/>
      <c r="B238" s="258"/>
      <c r="C238" s="49">
        <f t="shared" si="19"/>
        <v>0</v>
      </c>
      <c r="D238" s="260">
        <f t="shared" si="20"/>
        <v>32</v>
      </c>
      <c r="E238" s="35"/>
      <c r="F238" s="35"/>
      <c r="I238" s="255">
        <f t="shared" si="21"/>
        <v>0</v>
      </c>
      <c r="J238" s="261">
        <f t="shared" si="21"/>
        <v>0</v>
      </c>
      <c r="K238" s="257">
        <f t="shared" si="21"/>
        <v>0</v>
      </c>
      <c r="L238" s="237">
        <f t="shared" si="21"/>
        <v>0</v>
      </c>
      <c r="M238" s="237">
        <f t="shared" si="22"/>
        <v>0</v>
      </c>
      <c r="N238" s="237">
        <f t="shared" si="23"/>
        <v>0</v>
      </c>
      <c r="O238" s="237">
        <f t="shared" si="24"/>
        <v>0</v>
      </c>
      <c r="P238" s="256">
        <f t="shared" si="25"/>
        <v>0</v>
      </c>
      <c r="AF238" s="34"/>
      <c r="AG238" s="34"/>
      <c r="AH238" s="34"/>
    </row>
    <row r="239" spans="1:34" ht="11.25" outlineLevel="1" x14ac:dyDescent="0.2">
      <c r="A239" s="34"/>
      <c r="B239" s="258"/>
      <c r="C239" s="49">
        <f t="shared" si="19"/>
        <v>0</v>
      </c>
      <c r="D239" s="260">
        <f t="shared" si="20"/>
        <v>33</v>
      </c>
      <c r="E239" s="35"/>
      <c r="F239" s="35"/>
      <c r="I239" s="255">
        <f t="shared" si="21"/>
        <v>0</v>
      </c>
      <c r="J239" s="261">
        <f t="shared" si="21"/>
        <v>0</v>
      </c>
      <c r="K239" s="257">
        <f t="shared" si="21"/>
        <v>0</v>
      </c>
      <c r="L239" s="237">
        <f t="shared" si="21"/>
        <v>0</v>
      </c>
      <c r="M239" s="237">
        <f t="shared" si="22"/>
        <v>0</v>
      </c>
      <c r="N239" s="237">
        <f t="shared" si="23"/>
        <v>0</v>
      </c>
      <c r="O239" s="237">
        <f t="shared" si="24"/>
        <v>0</v>
      </c>
      <c r="P239" s="256">
        <f t="shared" si="25"/>
        <v>0</v>
      </c>
      <c r="AF239" s="34"/>
      <c r="AG239" s="34"/>
      <c r="AH239" s="34"/>
    </row>
    <row r="240" spans="1:34" ht="11.25" outlineLevel="1" x14ac:dyDescent="0.2">
      <c r="A240" s="34"/>
      <c r="B240" s="251">
        <v>1</v>
      </c>
      <c r="C240" s="49">
        <f t="shared" si="19"/>
        <v>0</v>
      </c>
      <c r="D240" s="260">
        <f t="shared" si="20"/>
        <v>34</v>
      </c>
      <c r="E240" s="35"/>
      <c r="F240" s="35"/>
      <c r="I240" s="255">
        <f t="shared" si="21"/>
        <v>0</v>
      </c>
      <c r="J240" s="261">
        <f t="shared" si="21"/>
        <v>0</v>
      </c>
      <c r="K240" s="257">
        <f t="shared" si="21"/>
        <v>0</v>
      </c>
      <c r="L240" s="237">
        <f t="shared" si="21"/>
        <v>0</v>
      </c>
      <c r="M240" s="237">
        <f t="shared" si="22"/>
        <v>0</v>
      </c>
      <c r="N240" s="237">
        <f t="shared" si="23"/>
        <v>0</v>
      </c>
      <c r="O240" s="237">
        <f t="shared" si="24"/>
        <v>0</v>
      </c>
      <c r="P240" s="256">
        <f t="shared" si="25"/>
        <v>0</v>
      </c>
      <c r="AF240" s="34"/>
      <c r="AG240" s="34"/>
      <c r="AH240" s="34"/>
    </row>
    <row r="241" spans="1:34" s="57" customFormat="1" ht="11.25" outlineLevel="1" x14ac:dyDescent="0.2">
      <c r="A241" s="52"/>
      <c r="B241" s="258">
        <v>2</v>
      </c>
      <c r="C241" s="49">
        <f t="shared" si="19"/>
        <v>0</v>
      </c>
      <c r="D241" s="260">
        <f t="shared" si="20"/>
        <v>35</v>
      </c>
      <c r="E241" s="35"/>
      <c r="F241" s="35"/>
      <c r="G241" s="9"/>
      <c r="H241" s="9"/>
      <c r="I241" s="255">
        <f t="shared" si="21"/>
        <v>0</v>
      </c>
      <c r="J241" s="261">
        <f t="shared" si="21"/>
        <v>0</v>
      </c>
      <c r="K241" s="257">
        <f t="shared" si="21"/>
        <v>0</v>
      </c>
      <c r="L241" s="237">
        <f t="shared" si="21"/>
        <v>0</v>
      </c>
      <c r="M241" s="237">
        <f t="shared" si="22"/>
        <v>0</v>
      </c>
      <c r="N241" s="237">
        <f t="shared" si="23"/>
        <v>0</v>
      </c>
      <c r="O241" s="237">
        <f t="shared" si="24"/>
        <v>0</v>
      </c>
      <c r="P241" s="256">
        <f t="shared" si="25"/>
        <v>0</v>
      </c>
      <c r="Q241" s="9"/>
      <c r="R241" s="9"/>
      <c r="S241" s="9"/>
      <c r="T241" s="9"/>
      <c r="U241" s="9"/>
      <c r="V241" s="9"/>
      <c r="W241" s="9"/>
      <c r="X241" s="9"/>
      <c r="Y241" s="9"/>
      <c r="Z241" s="9"/>
      <c r="AA241" s="9"/>
      <c r="AB241" s="9"/>
      <c r="AC241" s="9"/>
      <c r="AD241" s="9"/>
      <c r="AE241" s="9"/>
      <c r="AF241" s="52"/>
      <c r="AG241" s="52"/>
      <c r="AH241" s="52"/>
    </row>
    <row r="242" spans="1:34" ht="11.25" outlineLevel="1" x14ac:dyDescent="0.2">
      <c r="A242" s="34"/>
      <c r="B242" s="251">
        <v>3</v>
      </c>
      <c r="C242" s="49">
        <f t="shared" si="19"/>
        <v>0</v>
      </c>
      <c r="D242" s="260">
        <f t="shared" si="20"/>
        <v>36</v>
      </c>
      <c r="E242" s="35"/>
      <c r="F242" s="35"/>
      <c r="I242" s="255">
        <f t="shared" si="21"/>
        <v>0</v>
      </c>
      <c r="J242" s="261">
        <f t="shared" si="21"/>
        <v>0</v>
      </c>
      <c r="K242" s="257">
        <f t="shared" si="21"/>
        <v>0</v>
      </c>
      <c r="L242" s="237">
        <f t="shared" si="21"/>
        <v>0</v>
      </c>
      <c r="M242" s="237">
        <f t="shared" si="22"/>
        <v>0</v>
      </c>
      <c r="N242" s="237">
        <f t="shared" si="23"/>
        <v>0</v>
      </c>
      <c r="O242" s="237">
        <f t="shared" si="24"/>
        <v>0</v>
      </c>
      <c r="P242" s="256">
        <f t="shared" si="25"/>
        <v>0</v>
      </c>
      <c r="AF242" s="34"/>
      <c r="AG242" s="34"/>
      <c r="AH242" s="34"/>
    </row>
    <row r="243" spans="1:34" ht="11.25" outlineLevel="1" x14ac:dyDescent="0.2">
      <c r="A243" s="34"/>
      <c r="B243" s="251">
        <v>4</v>
      </c>
      <c r="C243" s="49">
        <f t="shared" si="19"/>
        <v>0</v>
      </c>
      <c r="D243" s="260">
        <f t="shared" si="20"/>
        <v>37</v>
      </c>
      <c r="E243" s="35"/>
      <c r="F243" s="35"/>
      <c r="I243" s="255">
        <f t="shared" si="21"/>
        <v>0</v>
      </c>
      <c r="J243" s="261">
        <f t="shared" si="21"/>
        <v>0</v>
      </c>
      <c r="K243" s="257">
        <f t="shared" si="21"/>
        <v>0</v>
      </c>
      <c r="L243" s="237">
        <f t="shared" si="21"/>
        <v>0</v>
      </c>
      <c r="M243" s="237">
        <f t="shared" si="22"/>
        <v>0</v>
      </c>
      <c r="N243" s="237">
        <f t="shared" si="23"/>
        <v>0</v>
      </c>
      <c r="O243" s="237">
        <f t="shared" si="24"/>
        <v>0</v>
      </c>
      <c r="P243" s="256">
        <f t="shared" si="25"/>
        <v>0</v>
      </c>
      <c r="AF243" s="34"/>
      <c r="AG243" s="34"/>
      <c r="AH243" s="34"/>
    </row>
    <row r="244" spans="1:34" ht="11.25" outlineLevel="1" x14ac:dyDescent="0.2">
      <c r="A244" s="34"/>
      <c r="B244" s="251">
        <v>5</v>
      </c>
      <c r="C244" s="49">
        <f t="shared" si="19"/>
        <v>0</v>
      </c>
      <c r="D244" s="260">
        <f t="shared" si="20"/>
        <v>38</v>
      </c>
      <c r="E244" s="35"/>
      <c r="F244" s="35"/>
      <c r="I244" s="255">
        <f t="shared" si="21"/>
        <v>0</v>
      </c>
      <c r="J244" s="261">
        <f t="shared" si="21"/>
        <v>0</v>
      </c>
      <c r="K244" s="257">
        <f t="shared" si="21"/>
        <v>0</v>
      </c>
      <c r="L244" s="237">
        <f t="shared" si="21"/>
        <v>0</v>
      </c>
      <c r="M244" s="237">
        <f t="shared" si="22"/>
        <v>0</v>
      </c>
      <c r="N244" s="237">
        <f t="shared" si="23"/>
        <v>0</v>
      </c>
      <c r="O244" s="237">
        <f t="shared" si="24"/>
        <v>0</v>
      </c>
      <c r="P244" s="256">
        <f t="shared" si="25"/>
        <v>0</v>
      </c>
      <c r="AF244" s="34"/>
      <c r="AG244" s="34"/>
      <c r="AH244" s="34"/>
    </row>
    <row r="245" spans="1:34" ht="11.25" outlineLevel="1" x14ac:dyDescent="0.2">
      <c r="A245" s="34"/>
      <c r="B245" s="251">
        <v>6</v>
      </c>
      <c r="C245" s="49">
        <f t="shared" si="19"/>
        <v>0</v>
      </c>
      <c r="D245" s="260">
        <f t="shared" si="20"/>
        <v>39</v>
      </c>
      <c r="E245" s="35"/>
      <c r="F245" s="35"/>
      <c r="I245" s="255">
        <f t="shared" si="21"/>
        <v>0</v>
      </c>
      <c r="J245" s="261">
        <f t="shared" si="21"/>
        <v>0</v>
      </c>
      <c r="K245" s="257">
        <f t="shared" si="21"/>
        <v>0</v>
      </c>
      <c r="L245" s="237">
        <f t="shared" si="21"/>
        <v>0</v>
      </c>
      <c r="M245" s="237">
        <f t="shared" si="22"/>
        <v>0</v>
      </c>
      <c r="N245" s="237">
        <f t="shared" si="23"/>
        <v>0</v>
      </c>
      <c r="O245" s="237">
        <f t="shared" si="24"/>
        <v>0</v>
      </c>
      <c r="P245" s="256">
        <f t="shared" si="25"/>
        <v>0</v>
      </c>
      <c r="AF245" s="34"/>
      <c r="AG245" s="34"/>
      <c r="AH245" s="34"/>
    </row>
    <row r="246" spans="1:34" ht="11.25" outlineLevel="1" x14ac:dyDescent="0.2">
      <c r="A246" s="34"/>
      <c r="B246" s="251">
        <v>7</v>
      </c>
      <c r="C246" s="49">
        <f t="shared" si="19"/>
        <v>0</v>
      </c>
      <c r="D246" s="260">
        <f t="shared" si="20"/>
        <v>40</v>
      </c>
      <c r="E246" s="35"/>
      <c r="F246" s="35"/>
      <c r="I246" s="255">
        <f t="shared" si="21"/>
        <v>0</v>
      </c>
      <c r="J246" s="261">
        <f t="shared" si="21"/>
        <v>0</v>
      </c>
      <c r="K246" s="257">
        <f t="shared" si="21"/>
        <v>0</v>
      </c>
      <c r="L246" s="237">
        <f t="shared" si="21"/>
        <v>0</v>
      </c>
      <c r="M246" s="237">
        <f t="shared" si="22"/>
        <v>0</v>
      </c>
      <c r="N246" s="237">
        <f t="shared" si="23"/>
        <v>0</v>
      </c>
      <c r="O246" s="237">
        <f t="shared" si="24"/>
        <v>0</v>
      </c>
      <c r="P246" s="256">
        <f t="shared" si="25"/>
        <v>0</v>
      </c>
      <c r="AF246" s="34"/>
      <c r="AG246" s="34"/>
      <c r="AH246" s="34"/>
    </row>
    <row r="247" spans="1:34" ht="11.25" outlineLevel="1" x14ac:dyDescent="0.2">
      <c r="A247" s="34"/>
      <c r="B247" s="251">
        <v>8</v>
      </c>
      <c r="C247" s="49">
        <f t="shared" si="19"/>
        <v>0</v>
      </c>
      <c r="D247" s="260">
        <f t="shared" si="20"/>
        <v>41</v>
      </c>
      <c r="E247" s="35"/>
      <c r="F247" s="35"/>
      <c r="I247" s="255">
        <f t="shared" si="21"/>
        <v>0</v>
      </c>
      <c r="J247" s="261">
        <f t="shared" si="21"/>
        <v>0</v>
      </c>
      <c r="K247" s="257">
        <f t="shared" si="21"/>
        <v>0</v>
      </c>
      <c r="L247" s="237">
        <f t="shared" si="21"/>
        <v>0</v>
      </c>
      <c r="M247" s="237">
        <f t="shared" si="22"/>
        <v>0</v>
      </c>
      <c r="N247" s="237">
        <f t="shared" si="23"/>
        <v>0</v>
      </c>
      <c r="O247" s="237">
        <f t="shared" si="24"/>
        <v>0</v>
      </c>
      <c r="P247" s="256">
        <f t="shared" si="25"/>
        <v>0</v>
      </c>
      <c r="AF247" s="34"/>
      <c r="AG247" s="34"/>
      <c r="AH247" s="34"/>
    </row>
    <row r="248" spans="1:34" ht="11.25" outlineLevel="1" x14ac:dyDescent="0.2">
      <c r="A248" s="34"/>
      <c r="B248" s="258">
        <v>9</v>
      </c>
      <c r="C248" s="49">
        <f t="shared" si="19"/>
        <v>0</v>
      </c>
      <c r="D248" s="260">
        <f t="shared" si="20"/>
        <v>42</v>
      </c>
      <c r="E248" s="35"/>
      <c r="F248" s="35"/>
      <c r="I248" s="255">
        <f t="shared" si="21"/>
        <v>0</v>
      </c>
      <c r="J248" s="261">
        <f t="shared" si="21"/>
        <v>0</v>
      </c>
      <c r="K248" s="257">
        <f t="shared" si="21"/>
        <v>0</v>
      </c>
      <c r="L248" s="237">
        <f t="shared" si="21"/>
        <v>0</v>
      </c>
      <c r="M248" s="237">
        <f t="shared" si="22"/>
        <v>0</v>
      </c>
      <c r="N248" s="237">
        <f t="shared" si="23"/>
        <v>0</v>
      </c>
      <c r="O248" s="237">
        <f t="shared" si="24"/>
        <v>0</v>
      </c>
      <c r="P248" s="256">
        <f t="shared" si="25"/>
        <v>0</v>
      </c>
      <c r="AF248" s="34"/>
      <c r="AG248" s="34"/>
      <c r="AH248" s="34"/>
    </row>
    <row r="249" spans="1:34" ht="11.25" outlineLevel="1" x14ac:dyDescent="0.2">
      <c r="A249" s="34"/>
      <c r="B249" s="251">
        <v>10</v>
      </c>
      <c r="C249" s="49">
        <f t="shared" si="19"/>
        <v>0</v>
      </c>
      <c r="D249" s="260">
        <f t="shared" si="20"/>
        <v>43</v>
      </c>
      <c r="E249" s="35"/>
      <c r="F249" s="35"/>
      <c r="I249" s="255">
        <f t="shared" si="21"/>
        <v>0</v>
      </c>
      <c r="J249" s="261">
        <f t="shared" si="21"/>
        <v>0</v>
      </c>
      <c r="K249" s="257">
        <f t="shared" si="21"/>
        <v>0</v>
      </c>
      <c r="L249" s="237">
        <f t="shared" si="21"/>
        <v>0</v>
      </c>
      <c r="M249" s="237">
        <f t="shared" si="22"/>
        <v>0</v>
      </c>
      <c r="N249" s="237">
        <f t="shared" si="23"/>
        <v>0</v>
      </c>
      <c r="O249" s="237">
        <f t="shared" si="24"/>
        <v>0</v>
      </c>
      <c r="P249" s="256">
        <f t="shared" si="25"/>
        <v>0</v>
      </c>
      <c r="AF249" s="34"/>
      <c r="AG249" s="34"/>
      <c r="AH249" s="34"/>
    </row>
    <row r="250" spans="1:34" ht="11.25" outlineLevel="1" x14ac:dyDescent="0.2">
      <c r="A250" s="34"/>
      <c r="B250" s="251">
        <v>11</v>
      </c>
      <c r="C250" s="49">
        <f t="shared" si="19"/>
        <v>0</v>
      </c>
      <c r="D250" s="260">
        <f t="shared" si="20"/>
        <v>44</v>
      </c>
      <c r="E250" s="35"/>
      <c r="F250" s="35"/>
      <c r="I250" s="255">
        <f t="shared" si="21"/>
        <v>0</v>
      </c>
      <c r="J250" s="261">
        <f t="shared" si="21"/>
        <v>0</v>
      </c>
      <c r="K250" s="257">
        <f t="shared" si="21"/>
        <v>0</v>
      </c>
      <c r="L250" s="237">
        <f t="shared" si="21"/>
        <v>0</v>
      </c>
      <c r="M250" s="237">
        <f t="shared" si="22"/>
        <v>0</v>
      </c>
      <c r="N250" s="237">
        <f t="shared" si="23"/>
        <v>0</v>
      </c>
      <c r="O250" s="237">
        <f t="shared" si="24"/>
        <v>0</v>
      </c>
      <c r="P250" s="256">
        <f t="shared" si="25"/>
        <v>0</v>
      </c>
      <c r="AF250" s="34"/>
      <c r="AG250" s="34"/>
      <c r="AH250" s="34"/>
    </row>
    <row r="251" spans="1:34" ht="11.25" outlineLevel="1" x14ac:dyDescent="0.2">
      <c r="A251" s="34"/>
      <c r="B251" s="251">
        <v>12</v>
      </c>
      <c r="C251" s="49">
        <f t="shared" si="19"/>
        <v>0</v>
      </c>
      <c r="D251" s="260">
        <f t="shared" si="20"/>
        <v>45</v>
      </c>
      <c r="E251" s="35"/>
      <c r="F251" s="35"/>
      <c r="I251" s="255">
        <f t="shared" si="21"/>
        <v>0</v>
      </c>
      <c r="J251" s="261">
        <f t="shared" si="21"/>
        <v>0</v>
      </c>
      <c r="K251" s="257">
        <f t="shared" si="21"/>
        <v>0</v>
      </c>
      <c r="L251" s="237">
        <f t="shared" si="21"/>
        <v>0</v>
      </c>
      <c r="M251" s="237">
        <f t="shared" si="22"/>
        <v>0</v>
      </c>
      <c r="N251" s="237">
        <f t="shared" si="23"/>
        <v>0</v>
      </c>
      <c r="O251" s="237">
        <f t="shared" si="24"/>
        <v>0</v>
      </c>
      <c r="P251" s="256">
        <f t="shared" si="25"/>
        <v>0</v>
      </c>
      <c r="AF251" s="34"/>
      <c r="AG251" s="34"/>
      <c r="AH251" s="34"/>
    </row>
    <row r="252" spans="1:34" ht="11.25" outlineLevel="1" x14ac:dyDescent="0.2">
      <c r="A252" s="34"/>
      <c r="B252" s="251">
        <v>13</v>
      </c>
      <c r="C252" s="49">
        <f t="shared" si="19"/>
        <v>0</v>
      </c>
      <c r="D252" s="260">
        <f t="shared" si="20"/>
        <v>46</v>
      </c>
      <c r="E252" s="35"/>
      <c r="F252" s="35"/>
      <c r="I252" s="255">
        <f t="shared" si="21"/>
        <v>0</v>
      </c>
      <c r="J252" s="261">
        <f t="shared" si="21"/>
        <v>0</v>
      </c>
      <c r="K252" s="257">
        <f t="shared" si="21"/>
        <v>0</v>
      </c>
      <c r="L252" s="237">
        <f t="shared" si="21"/>
        <v>0</v>
      </c>
      <c r="M252" s="237">
        <f t="shared" si="22"/>
        <v>0</v>
      </c>
      <c r="N252" s="237">
        <f t="shared" si="23"/>
        <v>0</v>
      </c>
      <c r="O252" s="237">
        <f t="shared" si="24"/>
        <v>0</v>
      </c>
      <c r="P252" s="256">
        <f t="shared" si="25"/>
        <v>0</v>
      </c>
      <c r="AF252" s="34"/>
      <c r="AG252" s="34"/>
      <c r="AH252" s="34"/>
    </row>
    <row r="253" spans="1:34" ht="11.25" outlineLevel="1" x14ac:dyDescent="0.2">
      <c r="A253" s="34"/>
      <c r="B253" s="251">
        <v>14</v>
      </c>
      <c r="C253" s="49">
        <f t="shared" si="19"/>
        <v>0</v>
      </c>
      <c r="D253" s="260">
        <f t="shared" si="20"/>
        <v>47</v>
      </c>
      <c r="E253" s="35"/>
      <c r="F253" s="35"/>
      <c r="I253" s="255">
        <f t="shared" si="21"/>
        <v>0</v>
      </c>
      <c r="J253" s="261">
        <f t="shared" si="21"/>
        <v>0</v>
      </c>
      <c r="K253" s="257">
        <f t="shared" si="21"/>
        <v>0</v>
      </c>
      <c r="L253" s="237">
        <f t="shared" si="21"/>
        <v>0</v>
      </c>
      <c r="M253" s="237">
        <f t="shared" si="22"/>
        <v>0</v>
      </c>
      <c r="N253" s="237">
        <f t="shared" si="23"/>
        <v>0</v>
      </c>
      <c r="O253" s="237">
        <f t="shared" si="24"/>
        <v>0</v>
      </c>
      <c r="P253" s="256">
        <f t="shared" si="25"/>
        <v>0</v>
      </c>
      <c r="AF253" s="34"/>
      <c r="AG253" s="34"/>
      <c r="AH253" s="34"/>
    </row>
    <row r="254" spans="1:34" ht="11.25" outlineLevel="1" x14ac:dyDescent="0.2">
      <c r="A254" s="34"/>
      <c r="B254" s="251">
        <v>15</v>
      </c>
      <c r="C254" s="49">
        <f t="shared" si="19"/>
        <v>0</v>
      </c>
      <c r="D254" s="260">
        <f t="shared" si="20"/>
        <v>48</v>
      </c>
      <c r="E254" s="35"/>
      <c r="F254" s="35"/>
      <c r="I254" s="255">
        <f t="shared" si="21"/>
        <v>0</v>
      </c>
      <c r="J254" s="261">
        <f t="shared" si="21"/>
        <v>0</v>
      </c>
      <c r="K254" s="257">
        <f t="shared" si="21"/>
        <v>0</v>
      </c>
      <c r="L254" s="237">
        <f t="shared" si="21"/>
        <v>0</v>
      </c>
      <c r="M254" s="237">
        <f t="shared" si="22"/>
        <v>0</v>
      </c>
      <c r="N254" s="237">
        <f t="shared" si="23"/>
        <v>0</v>
      </c>
      <c r="O254" s="237">
        <f t="shared" si="24"/>
        <v>0</v>
      </c>
      <c r="P254" s="256">
        <f t="shared" si="25"/>
        <v>0</v>
      </c>
      <c r="AF254" s="34"/>
      <c r="AG254" s="34"/>
      <c r="AH254" s="34"/>
    </row>
    <row r="255" spans="1:34" ht="11.25" outlineLevel="1" x14ac:dyDescent="0.2">
      <c r="A255" s="34"/>
      <c r="B255" s="258">
        <v>16</v>
      </c>
      <c r="C255" s="49">
        <f t="shared" si="19"/>
        <v>0</v>
      </c>
      <c r="D255" s="260">
        <f t="shared" si="20"/>
        <v>49</v>
      </c>
      <c r="E255" s="35"/>
      <c r="F255" s="35"/>
      <c r="I255" s="255">
        <f t="shared" si="21"/>
        <v>0</v>
      </c>
      <c r="J255" s="261">
        <f t="shared" si="21"/>
        <v>0</v>
      </c>
      <c r="K255" s="257">
        <f t="shared" si="21"/>
        <v>0</v>
      </c>
      <c r="L255" s="237">
        <f t="shared" si="21"/>
        <v>0</v>
      </c>
      <c r="M255" s="237">
        <f t="shared" si="22"/>
        <v>0</v>
      </c>
      <c r="N255" s="237">
        <f t="shared" si="23"/>
        <v>0</v>
      </c>
      <c r="O255" s="237">
        <f t="shared" si="24"/>
        <v>0</v>
      </c>
      <c r="P255" s="256">
        <f t="shared" si="25"/>
        <v>0</v>
      </c>
      <c r="AF255" s="34"/>
      <c r="AG255" s="34"/>
      <c r="AH255" s="34"/>
    </row>
    <row r="256" spans="1:34" ht="11.25" outlineLevel="1" x14ac:dyDescent="0.2">
      <c r="A256" s="34"/>
      <c r="B256" s="251">
        <v>17</v>
      </c>
      <c r="C256" s="49">
        <f t="shared" si="19"/>
        <v>0</v>
      </c>
      <c r="D256" s="260">
        <f t="shared" si="20"/>
        <v>50</v>
      </c>
      <c r="E256" s="35"/>
      <c r="F256" s="35"/>
      <c r="I256" s="255">
        <f t="shared" si="21"/>
        <v>0</v>
      </c>
      <c r="J256" s="261">
        <f t="shared" si="21"/>
        <v>0</v>
      </c>
      <c r="K256" s="257">
        <f t="shared" si="21"/>
        <v>0</v>
      </c>
      <c r="L256" s="237">
        <f t="shared" si="21"/>
        <v>0</v>
      </c>
      <c r="M256" s="237">
        <f t="shared" si="22"/>
        <v>0</v>
      </c>
      <c r="N256" s="237">
        <f t="shared" si="23"/>
        <v>0</v>
      </c>
      <c r="O256" s="237">
        <f t="shared" si="24"/>
        <v>0</v>
      </c>
      <c r="P256" s="256">
        <f t="shared" si="25"/>
        <v>0</v>
      </c>
      <c r="AF256" s="34"/>
      <c r="AG256" s="34"/>
      <c r="AH256" s="34"/>
    </row>
    <row r="257" spans="1:34" ht="11.25" outlineLevel="1" x14ac:dyDescent="0.2">
      <c r="A257" s="34"/>
      <c r="B257" s="251">
        <v>18</v>
      </c>
      <c r="C257" s="49">
        <f t="shared" si="19"/>
        <v>0</v>
      </c>
      <c r="D257" s="260">
        <f t="shared" si="20"/>
        <v>51</v>
      </c>
      <c r="E257" s="35"/>
      <c r="F257" s="35"/>
      <c r="I257" s="255">
        <f t="shared" si="21"/>
        <v>0</v>
      </c>
      <c r="J257" s="261">
        <f t="shared" si="21"/>
        <v>0</v>
      </c>
      <c r="K257" s="257">
        <f t="shared" si="21"/>
        <v>0</v>
      </c>
      <c r="L257" s="237">
        <f t="shared" si="21"/>
        <v>0</v>
      </c>
      <c r="M257" s="237">
        <f t="shared" si="22"/>
        <v>0</v>
      </c>
      <c r="N257" s="237">
        <f t="shared" si="23"/>
        <v>0</v>
      </c>
      <c r="O257" s="237">
        <f t="shared" si="24"/>
        <v>0</v>
      </c>
      <c r="P257" s="256">
        <f t="shared" si="25"/>
        <v>0</v>
      </c>
      <c r="AF257" s="34"/>
      <c r="AG257" s="34"/>
      <c r="AH257" s="34"/>
    </row>
    <row r="258" spans="1:34" ht="11.25" outlineLevel="1" x14ac:dyDescent="0.2">
      <c r="A258" s="34"/>
      <c r="B258" s="251">
        <v>19</v>
      </c>
      <c r="C258" s="49">
        <f t="shared" si="19"/>
        <v>0</v>
      </c>
      <c r="D258" s="260">
        <f t="shared" si="20"/>
        <v>52</v>
      </c>
      <c r="E258" s="35"/>
      <c r="F258" s="35"/>
      <c r="I258" s="255">
        <f t="shared" si="21"/>
        <v>0</v>
      </c>
      <c r="J258" s="261">
        <f t="shared" si="21"/>
        <v>0</v>
      </c>
      <c r="K258" s="257">
        <f t="shared" si="21"/>
        <v>0</v>
      </c>
      <c r="L258" s="237">
        <f t="shared" si="21"/>
        <v>0</v>
      </c>
      <c r="M258" s="237">
        <f t="shared" si="22"/>
        <v>0</v>
      </c>
      <c r="N258" s="237">
        <f t="shared" si="23"/>
        <v>0</v>
      </c>
      <c r="O258" s="237">
        <f t="shared" si="24"/>
        <v>0</v>
      </c>
      <c r="P258" s="256">
        <f t="shared" si="25"/>
        <v>0</v>
      </c>
      <c r="AF258" s="34"/>
      <c r="AG258" s="34"/>
      <c r="AH258" s="34"/>
    </row>
    <row r="259" spans="1:34" ht="11.25" outlineLevel="1" x14ac:dyDescent="0.2">
      <c r="A259" s="34"/>
      <c r="B259" s="251">
        <v>20</v>
      </c>
      <c r="C259" s="49">
        <f t="shared" si="19"/>
        <v>0</v>
      </c>
      <c r="D259" s="260">
        <f t="shared" si="20"/>
        <v>53</v>
      </c>
      <c r="E259" s="35"/>
      <c r="F259" s="35"/>
      <c r="I259" s="255">
        <f t="shared" si="21"/>
        <v>0</v>
      </c>
      <c r="J259" s="261">
        <f t="shared" si="21"/>
        <v>0</v>
      </c>
      <c r="K259" s="257">
        <f t="shared" si="21"/>
        <v>0</v>
      </c>
      <c r="L259" s="237">
        <f t="shared" si="21"/>
        <v>0</v>
      </c>
      <c r="M259" s="237">
        <f t="shared" si="22"/>
        <v>0</v>
      </c>
      <c r="N259" s="237">
        <f t="shared" si="23"/>
        <v>0</v>
      </c>
      <c r="O259" s="237">
        <f t="shared" si="24"/>
        <v>0</v>
      </c>
      <c r="P259" s="256">
        <f t="shared" si="25"/>
        <v>0</v>
      </c>
      <c r="AF259" s="34"/>
      <c r="AG259" s="34"/>
      <c r="AH259" s="34"/>
    </row>
    <row r="260" spans="1:34" ht="11.25" outlineLevel="1" x14ac:dyDescent="0.2">
      <c r="A260" s="34"/>
      <c r="B260" s="251">
        <v>21</v>
      </c>
      <c r="C260" s="49">
        <f t="shared" si="19"/>
        <v>0</v>
      </c>
      <c r="D260" s="260">
        <f t="shared" si="20"/>
        <v>54</v>
      </c>
      <c r="E260" s="35"/>
      <c r="F260" s="35"/>
      <c r="I260" s="255">
        <f t="shared" si="21"/>
        <v>0</v>
      </c>
      <c r="J260" s="261">
        <f t="shared" si="21"/>
        <v>0</v>
      </c>
      <c r="K260" s="257">
        <f t="shared" si="21"/>
        <v>0</v>
      </c>
      <c r="L260" s="237">
        <f t="shared" si="21"/>
        <v>0</v>
      </c>
      <c r="M260" s="237">
        <f t="shared" si="22"/>
        <v>0</v>
      </c>
      <c r="N260" s="237">
        <f t="shared" si="23"/>
        <v>0</v>
      </c>
      <c r="O260" s="237">
        <f t="shared" si="24"/>
        <v>0</v>
      </c>
      <c r="P260" s="256">
        <f t="shared" si="25"/>
        <v>0</v>
      </c>
      <c r="AF260" s="34"/>
      <c r="AG260" s="34"/>
      <c r="AH260" s="34"/>
    </row>
    <row r="261" spans="1:34" ht="11.25" outlineLevel="1" x14ac:dyDescent="0.2">
      <c r="A261" s="34"/>
      <c r="B261" s="251">
        <v>22</v>
      </c>
      <c r="C261" s="49">
        <f t="shared" si="19"/>
        <v>0</v>
      </c>
      <c r="D261" s="260">
        <f t="shared" si="20"/>
        <v>55</v>
      </c>
      <c r="E261" s="35"/>
      <c r="F261" s="35"/>
      <c r="I261" s="255">
        <f t="shared" si="21"/>
        <v>0</v>
      </c>
      <c r="J261" s="261">
        <f t="shared" si="21"/>
        <v>0</v>
      </c>
      <c r="K261" s="257">
        <f t="shared" si="21"/>
        <v>0</v>
      </c>
      <c r="L261" s="237">
        <f t="shared" si="21"/>
        <v>0</v>
      </c>
      <c r="M261" s="237">
        <f t="shared" si="22"/>
        <v>0</v>
      </c>
      <c r="N261" s="237">
        <f t="shared" si="23"/>
        <v>0</v>
      </c>
      <c r="O261" s="237">
        <f t="shared" si="24"/>
        <v>0</v>
      </c>
      <c r="P261" s="256">
        <f t="shared" si="25"/>
        <v>0</v>
      </c>
      <c r="AF261" s="34"/>
      <c r="AG261" s="34"/>
      <c r="AH261" s="34"/>
    </row>
    <row r="262" spans="1:34" ht="11.25" outlineLevel="1" x14ac:dyDescent="0.2">
      <c r="A262" s="34"/>
      <c r="B262" s="258">
        <v>23</v>
      </c>
      <c r="C262" s="49">
        <f t="shared" si="19"/>
        <v>0</v>
      </c>
      <c r="D262" s="260">
        <f t="shared" si="20"/>
        <v>56</v>
      </c>
      <c r="E262" s="35"/>
      <c r="F262" s="35"/>
      <c r="I262" s="255">
        <f t="shared" si="21"/>
        <v>0</v>
      </c>
      <c r="J262" s="261">
        <f t="shared" si="21"/>
        <v>0</v>
      </c>
      <c r="K262" s="257">
        <f t="shared" si="21"/>
        <v>0</v>
      </c>
      <c r="L262" s="237">
        <f t="shared" si="21"/>
        <v>0</v>
      </c>
      <c r="M262" s="237">
        <f t="shared" si="22"/>
        <v>0</v>
      </c>
      <c r="N262" s="237">
        <f t="shared" si="23"/>
        <v>0</v>
      </c>
      <c r="O262" s="237">
        <f t="shared" si="24"/>
        <v>0</v>
      </c>
      <c r="P262" s="256">
        <f t="shared" si="25"/>
        <v>0</v>
      </c>
      <c r="AF262" s="34"/>
      <c r="AG262" s="34"/>
      <c r="AH262" s="34"/>
    </row>
    <row r="263" spans="1:34" ht="11.25" outlineLevel="1" x14ac:dyDescent="0.2">
      <c r="A263" s="34"/>
      <c r="B263" s="251">
        <v>24</v>
      </c>
      <c r="C263" s="49">
        <f t="shared" si="19"/>
        <v>0</v>
      </c>
      <c r="D263" s="260">
        <f t="shared" si="20"/>
        <v>57</v>
      </c>
      <c r="E263" s="35"/>
      <c r="F263" s="35"/>
      <c r="I263" s="255">
        <f t="shared" si="21"/>
        <v>0</v>
      </c>
      <c r="J263" s="261">
        <f t="shared" si="21"/>
        <v>0</v>
      </c>
      <c r="K263" s="257">
        <f t="shared" si="21"/>
        <v>0</v>
      </c>
      <c r="L263" s="237">
        <f t="shared" si="21"/>
        <v>0</v>
      </c>
      <c r="M263" s="237">
        <f t="shared" si="22"/>
        <v>0</v>
      </c>
      <c r="N263" s="237">
        <f t="shared" si="23"/>
        <v>0</v>
      </c>
      <c r="O263" s="237">
        <f t="shared" si="24"/>
        <v>0</v>
      </c>
      <c r="P263" s="256">
        <f t="shared" si="25"/>
        <v>0</v>
      </c>
      <c r="AF263" s="34"/>
      <c r="AG263" s="34"/>
      <c r="AH263" s="34"/>
    </row>
    <row r="264" spans="1:34" ht="11.25" outlineLevel="1" x14ac:dyDescent="0.2">
      <c r="A264" s="34"/>
      <c r="B264" s="251">
        <v>25</v>
      </c>
      <c r="C264" s="49">
        <f t="shared" si="19"/>
        <v>0</v>
      </c>
      <c r="D264" s="260">
        <f t="shared" si="20"/>
        <v>58</v>
      </c>
      <c r="E264" s="35"/>
      <c r="F264" s="35"/>
      <c r="I264" s="255">
        <f t="shared" si="21"/>
        <v>0</v>
      </c>
      <c r="J264" s="261">
        <f t="shared" si="21"/>
        <v>0</v>
      </c>
      <c r="K264" s="257">
        <f t="shared" si="21"/>
        <v>0</v>
      </c>
      <c r="L264" s="237">
        <f t="shared" si="21"/>
        <v>0</v>
      </c>
      <c r="M264" s="237">
        <f t="shared" si="22"/>
        <v>0</v>
      </c>
      <c r="N264" s="237">
        <f t="shared" si="23"/>
        <v>0</v>
      </c>
      <c r="O264" s="237">
        <f t="shared" si="24"/>
        <v>0</v>
      </c>
      <c r="P264" s="256">
        <f t="shared" si="25"/>
        <v>0</v>
      </c>
      <c r="AF264" s="34"/>
      <c r="AG264" s="34"/>
      <c r="AH264" s="34"/>
    </row>
    <row r="265" spans="1:34" ht="11.25" outlineLevel="1" x14ac:dyDescent="0.2">
      <c r="A265" s="34"/>
      <c r="B265" s="251">
        <v>26</v>
      </c>
      <c r="C265" s="49">
        <f t="shared" si="19"/>
        <v>0</v>
      </c>
      <c r="D265" s="260">
        <f t="shared" si="20"/>
        <v>59</v>
      </c>
      <c r="E265" s="35"/>
      <c r="F265" s="35"/>
      <c r="I265" s="255">
        <f t="shared" si="21"/>
        <v>0</v>
      </c>
      <c r="J265" s="261">
        <f t="shared" si="21"/>
        <v>0</v>
      </c>
      <c r="K265" s="257">
        <f t="shared" si="21"/>
        <v>0</v>
      </c>
      <c r="L265" s="237">
        <f t="shared" si="21"/>
        <v>0</v>
      </c>
      <c r="M265" s="237">
        <f t="shared" si="22"/>
        <v>0</v>
      </c>
      <c r="N265" s="237">
        <f t="shared" si="23"/>
        <v>0</v>
      </c>
      <c r="O265" s="237">
        <f t="shared" si="24"/>
        <v>0</v>
      </c>
      <c r="P265" s="256">
        <f t="shared" si="25"/>
        <v>0</v>
      </c>
      <c r="AF265" s="34"/>
      <c r="AG265" s="34"/>
      <c r="AH265" s="34"/>
    </row>
    <row r="266" spans="1:34" ht="11.25" outlineLevel="1" x14ac:dyDescent="0.2">
      <c r="A266" s="34"/>
      <c r="B266" s="251">
        <v>27</v>
      </c>
      <c r="C266" s="49">
        <f t="shared" si="19"/>
        <v>0</v>
      </c>
      <c r="D266" s="260">
        <f t="shared" si="20"/>
        <v>60</v>
      </c>
      <c r="E266" s="35"/>
      <c r="F266" s="35"/>
      <c r="I266" s="255">
        <f t="shared" si="21"/>
        <v>0</v>
      </c>
      <c r="J266" s="261">
        <f t="shared" si="21"/>
        <v>0</v>
      </c>
      <c r="K266" s="257">
        <f t="shared" si="21"/>
        <v>0</v>
      </c>
      <c r="L266" s="237">
        <f t="shared" si="21"/>
        <v>0</v>
      </c>
      <c r="M266" s="237">
        <f t="shared" si="22"/>
        <v>0</v>
      </c>
      <c r="N266" s="237">
        <f t="shared" si="23"/>
        <v>0</v>
      </c>
      <c r="O266" s="237">
        <f t="shared" si="24"/>
        <v>0</v>
      </c>
      <c r="P266" s="256">
        <f t="shared" si="25"/>
        <v>0</v>
      </c>
      <c r="AF266" s="34"/>
      <c r="AG266" s="34"/>
      <c r="AH266" s="34"/>
    </row>
    <row r="267" spans="1:34" ht="11.25" outlineLevel="1" x14ac:dyDescent="0.2">
      <c r="A267" s="34"/>
      <c r="B267" s="251">
        <v>28</v>
      </c>
      <c r="C267" s="49">
        <f t="shared" si="19"/>
        <v>0</v>
      </c>
      <c r="D267" s="260">
        <f t="shared" si="20"/>
        <v>61</v>
      </c>
      <c r="E267" s="35"/>
      <c r="F267" s="35"/>
      <c r="I267" s="255">
        <f t="shared" si="21"/>
        <v>0</v>
      </c>
      <c r="J267" s="261">
        <f t="shared" si="21"/>
        <v>0</v>
      </c>
      <c r="K267" s="257">
        <f t="shared" si="21"/>
        <v>0</v>
      </c>
      <c r="L267" s="237">
        <f t="shared" si="21"/>
        <v>0</v>
      </c>
      <c r="M267" s="237">
        <f t="shared" si="22"/>
        <v>0</v>
      </c>
      <c r="N267" s="237">
        <f t="shared" si="23"/>
        <v>0</v>
      </c>
      <c r="O267" s="237">
        <f t="shared" si="24"/>
        <v>0</v>
      </c>
      <c r="P267" s="256">
        <f t="shared" si="25"/>
        <v>0</v>
      </c>
      <c r="AF267" s="34"/>
      <c r="AG267" s="34"/>
      <c r="AH267" s="34"/>
    </row>
    <row r="268" spans="1:34" ht="11.25" outlineLevel="1" x14ac:dyDescent="0.2">
      <c r="A268" s="34"/>
      <c r="B268" s="251">
        <v>29</v>
      </c>
      <c r="C268" s="49">
        <f t="shared" si="19"/>
        <v>0</v>
      </c>
      <c r="D268" s="260">
        <f t="shared" si="20"/>
        <v>62</v>
      </c>
      <c r="E268" s="35"/>
      <c r="F268" s="35"/>
      <c r="I268" s="255">
        <f t="shared" si="21"/>
        <v>0</v>
      </c>
      <c r="J268" s="261">
        <f t="shared" si="21"/>
        <v>0</v>
      </c>
      <c r="K268" s="257">
        <f t="shared" si="21"/>
        <v>0</v>
      </c>
      <c r="L268" s="237">
        <f t="shared" si="21"/>
        <v>0</v>
      </c>
      <c r="M268" s="237">
        <f t="shared" si="22"/>
        <v>0</v>
      </c>
      <c r="N268" s="237">
        <f t="shared" si="23"/>
        <v>0</v>
      </c>
      <c r="O268" s="237">
        <f t="shared" si="24"/>
        <v>0</v>
      </c>
      <c r="P268" s="256">
        <f t="shared" si="25"/>
        <v>0</v>
      </c>
      <c r="AF268" s="34"/>
      <c r="AG268" s="34"/>
      <c r="AH268" s="34"/>
    </row>
    <row r="269" spans="1:34" ht="11.25" outlineLevel="1" x14ac:dyDescent="0.2">
      <c r="A269" s="34"/>
      <c r="B269" s="258">
        <v>30</v>
      </c>
      <c r="C269" s="49">
        <f t="shared" si="19"/>
        <v>0</v>
      </c>
      <c r="D269" s="260">
        <f t="shared" si="20"/>
        <v>63</v>
      </c>
      <c r="E269" s="35"/>
      <c r="F269" s="35"/>
      <c r="I269" s="255">
        <f t="shared" si="21"/>
        <v>0</v>
      </c>
      <c r="J269" s="261">
        <f t="shared" si="21"/>
        <v>0</v>
      </c>
      <c r="K269" s="257">
        <f t="shared" si="21"/>
        <v>0</v>
      </c>
      <c r="L269" s="237">
        <f t="shared" si="21"/>
        <v>0</v>
      </c>
      <c r="M269" s="237">
        <f t="shared" si="22"/>
        <v>0</v>
      </c>
      <c r="N269" s="237">
        <f t="shared" si="23"/>
        <v>0</v>
      </c>
      <c r="O269" s="237">
        <f t="shared" si="24"/>
        <v>0</v>
      </c>
      <c r="P269" s="256">
        <f t="shared" si="25"/>
        <v>0</v>
      </c>
      <c r="AF269" s="34"/>
      <c r="AG269" s="34"/>
      <c r="AH269" s="34"/>
    </row>
    <row r="270" spans="1:34" ht="11.25" outlineLevel="1" collapsed="1" x14ac:dyDescent="0.2">
      <c r="A270" s="34"/>
      <c r="B270" s="258"/>
      <c r="C270" s="49">
        <f t="shared" si="19"/>
        <v>0</v>
      </c>
      <c r="D270" s="260">
        <f t="shared" si="20"/>
        <v>64</v>
      </c>
      <c r="E270" s="35"/>
      <c r="F270" s="35"/>
      <c r="I270" s="255">
        <f t="shared" si="21"/>
        <v>0</v>
      </c>
      <c r="J270" s="261">
        <f t="shared" si="21"/>
        <v>0</v>
      </c>
      <c r="K270" s="257">
        <f t="shared" si="21"/>
        <v>0</v>
      </c>
      <c r="L270" s="237">
        <f t="shared" si="21"/>
        <v>0</v>
      </c>
      <c r="M270" s="237">
        <f t="shared" si="22"/>
        <v>0</v>
      </c>
      <c r="N270" s="237">
        <f t="shared" si="23"/>
        <v>0</v>
      </c>
      <c r="O270" s="237">
        <f t="shared" si="24"/>
        <v>0</v>
      </c>
      <c r="P270" s="256">
        <f t="shared" si="25"/>
        <v>0</v>
      </c>
      <c r="AF270" s="34"/>
      <c r="AG270" s="34"/>
      <c r="AH270" s="34"/>
    </row>
    <row r="271" spans="1:34" ht="11.25" outlineLevel="1" x14ac:dyDescent="0.2">
      <c r="A271" s="34"/>
      <c r="B271" s="258"/>
      <c r="C271" s="49">
        <f t="shared" si="19"/>
        <v>0</v>
      </c>
      <c r="D271" s="260">
        <f t="shared" si="20"/>
        <v>65</v>
      </c>
      <c r="E271" s="35"/>
      <c r="F271" s="35"/>
      <c r="I271" s="255">
        <f t="shared" si="21"/>
        <v>0</v>
      </c>
      <c r="J271" s="261">
        <f t="shared" si="21"/>
        <v>0</v>
      </c>
      <c r="K271" s="257">
        <f t="shared" si="21"/>
        <v>0</v>
      </c>
      <c r="L271" s="237">
        <f t="shared" si="21"/>
        <v>0</v>
      </c>
      <c r="M271" s="237">
        <f t="shared" si="22"/>
        <v>0</v>
      </c>
      <c r="N271" s="237">
        <f t="shared" si="23"/>
        <v>0</v>
      </c>
      <c r="O271" s="237">
        <f t="shared" si="24"/>
        <v>0</v>
      </c>
      <c r="P271" s="256">
        <f t="shared" si="25"/>
        <v>0</v>
      </c>
      <c r="AF271" s="34"/>
      <c r="AG271" s="34"/>
      <c r="AH271" s="34"/>
    </row>
    <row r="272" spans="1:34" ht="11.25" outlineLevel="1" x14ac:dyDescent="0.2">
      <c r="A272" s="34"/>
      <c r="B272" s="258"/>
      <c r="C272" s="49">
        <f>IFERROR(INDEX(C204:C269,MATCH(D272,D204:D269,0)),0)</f>
        <v>0</v>
      </c>
      <c r="D272" s="260">
        <f>D271+1</f>
        <v>66</v>
      </c>
      <c r="E272" s="35"/>
      <c r="F272" s="35"/>
      <c r="I272" s="255">
        <f>IFERROR(INDEX(O$139:O$204,MATCH($D272,$D$139:$D$204,0)),0)</f>
        <v>0</v>
      </c>
      <c r="J272" s="261">
        <f>IFERROR(INDEX(P$139:P$204,MATCH($D272,$D$139:$D$204,0)),0)</f>
        <v>0</v>
      </c>
      <c r="K272" s="257">
        <f>IFERROR(INDEX(Q$139:Q$204,MATCH($D272,$D$139:$D$204,0)),0)</f>
        <v>0</v>
      </c>
      <c r="L272" s="237">
        <f>IFERROR(INDEX(R$139:R$204,MATCH($D272,$D$139:$D$204,0)),0)</f>
        <v>0</v>
      </c>
      <c r="M272" s="237">
        <f>IFERROR(INDEX(K$139:K$204,MATCH($D272,$D$139:$D$204,0))+INDEX(M$139:M$204,MATCH($D272,$D$139:$D$204,0)),0)</f>
        <v>0</v>
      </c>
      <c r="N272" s="237">
        <f>IFERROR(INDEX(G$139:G$204,MATCH($D272,$D$139:$D$204,0))+INDEX(I$139:I$204,MATCH($D272,$D$139:$D$204,0)),0)</f>
        <v>0</v>
      </c>
      <c r="O272" s="237">
        <f>N272-M272</f>
        <v>0</v>
      </c>
      <c r="P272" s="256">
        <f>IFERROR(O272/M272,0)</f>
        <v>0</v>
      </c>
      <c r="AF272" s="34"/>
      <c r="AG272" s="34"/>
      <c r="AH272" s="34"/>
    </row>
    <row r="273" spans="1:34" ht="11.25" x14ac:dyDescent="0.2">
      <c r="A273" s="34"/>
      <c r="B273" s="34"/>
      <c r="C273" s="45"/>
      <c r="D273" s="45"/>
      <c r="E273" s="35"/>
      <c r="F273" s="35"/>
      <c r="G273" s="46"/>
      <c r="H273" s="46"/>
      <c r="I273" s="202"/>
      <c r="J273" s="202"/>
      <c r="K273" s="202"/>
      <c r="L273" s="202"/>
      <c r="M273" s="202"/>
      <c r="N273" s="202"/>
      <c r="O273" s="202"/>
      <c r="P273" s="202"/>
      <c r="Q273" s="202"/>
      <c r="R273" s="202"/>
      <c r="S273" s="202"/>
      <c r="T273" s="202"/>
      <c r="U273" s="202"/>
      <c r="V273" s="202"/>
      <c r="W273" s="202"/>
      <c r="X273" s="202"/>
      <c r="Y273" s="202"/>
      <c r="Z273" s="202"/>
      <c r="AA273" s="202"/>
      <c r="AB273" s="202"/>
      <c r="AC273" s="203"/>
      <c r="AD273" s="203"/>
      <c r="AE273" s="203"/>
      <c r="AF273" s="34"/>
      <c r="AG273" s="34"/>
      <c r="AH273" s="34"/>
    </row>
    <row r="274" spans="1:34" ht="12.75" x14ac:dyDescent="0.2">
      <c r="A274" s="26"/>
      <c r="B274" s="27" t="str">
        <f>"Supporting table 3 | "&amp;U86&amp;" Network costs - residential"</f>
        <v>Supporting table 3 | 2024–25 Network costs - residential</v>
      </c>
      <c r="C274" s="26"/>
      <c r="D274" s="43" t="s">
        <v>105</v>
      </c>
      <c r="E274" s="43" t="s">
        <v>106</v>
      </c>
      <c r="F274" s="43"/>
      <c r="G274" s="44" t="s">
        <v>67</v>
      </c>
      <c r="H274" s="44"/>
      <c r="I274" s="44" t="str">
        <f t="shared" ref="I274:AB275" si="26">I5</f>
        <v>Fixed</v>
      </c>
      <c r="J274" s="44" t="str">
        <f t="shared" si="26"/>
        <v>Anytime</v>
      </c>
      <c r="K274" s="44" t="str">
        <f t="shared" si="26"/>
        <v>Peak</v>
      </c>
      <c r="L274" s="44" t="str">
        <f t="shared" si="26"/>
        <v>Off-peak</v>
      </c>
      <c r="M274" s="44" t="str">
        <f t="shared" si="26"/>
        <v>Summer Dmd</v>
      </c>
      <c r="N274" s="44" t="str">
        <f t="shared" si="26"/>
        <v>Non-sum. Dmd</v>
      </c>
      <c r="O274" s="44" t="str">
        <f t="shared" si="26"/>
        <v>Rolling Dmd</v>
      </c>
      <c r="P274" s="44" t="str">
        <f t="shared" si="26"/>
        <v>Incentive Dmd</v>
      </c>
      <c r="Q274" s="44" t="str">
        <f t="shared" si="26"/>
        <v>Saver</v>
      </c>
      <c r="R274" s="44" t="str">
        <f t="shared" si="26"/>
        <v>Export</v>
      </c>
      <c r="S274" s="44" t="str">
        <f t="shared" si="26"/>
        <v>Critical peak</v>
      </c>
      <c r="T274" s="44" t="str">
        <f t="shared" si="26"/>
        <v>Rolling Peak Dmd</v>
      </c>
      <c r="U274" s="44">
        <f t="shared" si="26"/>
        <v>0</v>
      </c>
      <c r="V274" s="44">
        <f t="shared" si="26"/>
        <v>0</v>
      </c>
      <c r="W274" s="44">
        <f t="shared" si="26"/>
        <v>0</v>
      </c>
      <c r="X274" s="44">
        <f t="shared" si="26"/>
        <v>0</v>
      </c>
      <c r="Y274" s="44">
        <f t="shared" si="26"/>
        <v>0</v>
      </c>
      <c r="Z274" s="44">
        <f t="shared" si="26"/>
        <v>0</v>
      </c>
      <c r="AA274" s="44">
        <f t="shared" si="26"/>
        <v>0</v>
      </c>
      <c r="AB274" s="44">
        <f t="shared" si="26"/>
        <v>0</v>
      </c>
      <c r="AC274" s="54"/>
      <c r="AD274" s="54"/>
      <c r="AE274" s="54"/>
      <c r="AF274" s="33"/>
      <c r="AG274" s="33"/>
      <c r="AH274" s="33"/>
    </row>
    <row r="275" spans="1:34" ht="11.25" x14ac:dyDescent="0.2">
      <c r="A275" s="34"/>
      <c r="B275" s="34"/>
      <c r="C275" s="45"/>
      <c r="D275" s="45"/>
      <c r="E275" s="35"/>
      <c r="F275" s="35"/>
      <c r="G275" s="46" t="str">
        <f>I275</f>
        <v>$dollars</v>
      </c>
      <c r="H275" s="46"/>
      <c r="I275" s="46" t="str">
        <f t="shared" si="26"/>
        <v>$dollars</v>
      </c>
      <c r="J275" s="46" t="str">
        <f t="shared" si="26"/>
        <v>$dollars</v>
      </c>
      <c r="K275" s="46" t="str">
        <f t="shared" si="26"/>
        <v>$dollars</v>
      </c>
      <c r="L275" s="46" t="str">
        <f t="shared" si="26"/>
        <v>$dollars</v>
      </c>
      <c r="M275" s="46" t="str">
        <f t="shared" si="26"/>
        <v>$dollars</v>
      </c>
      <c r="N275" s="46" t="str">
        <f t="shared" si="26"/>
        <v>$dollars</v>
      </c>
      <c r="O275" s="46" t="str">
        <f t="shared" si="26"/>
        <v>$dollars</v>
      </c>
      <c r="P275" s="46" t="str">
        <f t="shared" si="26"/>
        <v>$dollars</v>
      </c>
      <c r="Q275" s="46" t="str">
        <f t="shared" si="26"/>
        <v>$dollars</v>
      </c>
      <c r="R275" s="46" t="str">
        <f t="shared" si="26"/>
        <v>$dollars</v>
      </c>
      <c r="S275" s="46" t="str">
        <f t="shared" si="26"/>
        <v>$dollars</v>
      </c>
      <c r="T275" s="46" t="str">
        <f t="shared" si="26"/>
        <v>$dollars</v>
      </c>
      <c r="U275" s="46">
        <f t="shared" si="26"/>
        <v>0</v>
      </c>
      <c r="V275" s="46">
        <f t="shared" si="26"/>
        <v>0</v>
      </c>
      <c r="W275" s="46">
        <f t="shared" si="26"/>
        <v>0</v>
      </c>
      <c r="X275" s="46">
        <f t="shared" si="26"/>
        <v>0</v>
      </c>
      <c r="Y275" s="46">
        <f t="shared" si="26"/>
        <v>0</v>
      </c>
      <c r="Z275" s="46">
        <f t="shared" si="26"/>
        <v>0</v>
      </c>
      <c r="AA275" s="46">
        <f t="shared" si="26"/>
        <v>0</v>
      </c>
      <c r="AB275" s="46">
        <f t="shared" si="26"/>
        <v>0</v>
      </c>
      <c r="AC275" s="34"/>
      <c r="AD275" s="34"/>
      <c r="AE275" s="34"/>
      <c r="AF275" s="34"/>
      <c r="AG275" s="34"/>
      <c r="AH275" s="34"/>
    </row>
    <row r="276" spans="1:34" ht="11.25" outlineLevel="1" x14ac:dyDescent="0.2">
      <c r="A276" s="34"/>
      <c r="B276" s="34"/>
      <c r="C276" s="47" t="s">
        <v>128</v>
      </c>
      <c r="D276" s="47"/>
      <c r="E276" s="35"/>
      <c r="F276" s="35"/>
      <c r="G276" s="37"/>
      <c r="H276" s="37"/>
      <c r="AF276" s="34"/>
      <c r="AG276" s="34"/>
      <c r="AH276" s="34"/>
    </row>
    <row r="277" spans="1:34" ht="11.25" outlineLevel="2" x14ac:dyDescent="0.2">
      <c r="A277" s="34"/>
      <c r="B277" s="251">
        <v>1</v>
      </c>
      <c r="C277" s="48" t="str">
        <f t="shared" ref="C277:E292" si="27">C12</f>
        <v>Residential Single Rate</v>
      </c>
      <c r="D277" s="49" t="str">
        <f t="shared" si="27"/>
        <v>no</v>
      </c>
      <c r="E277" s="49" t="str">
        <f t="shared" si="27"/>
        <v>no</v>
      </c>
      <c r="F277" s="35"/>
      <c r="G277" s="262">
        <f>SUM(I277:AB277)+G877</f>
        <v>424.11182677887979</v>
      </c>
      <c r="H277" s="37"/>
      <c r="I277" s="212">
        <f>_xlfn.IFNA(IF(I$7="Fixed",1,IF(AND($D277="yes",I$7="Block"),INDEX($O727:$Q727,1,MATCH(I$5,$I12:$K12,0)),IF(OR(I$7="Anytime",I$7="Peak",I$7="Off-peak",I$7="Shoulder",I$7="Block"),INDEX('Stakeholder report data'!$G727:$M727,1,MATCH(IF(I$7="Block","Anytime",I$7),'Stakeholder report data'!$G$724:$M$724,0)),INDEX($W727:$AD727,1,MATCH(I$5,$W$724:$AD$724,0)))))
*I877*I$8,0)</f>
        <v>94.972999999999999</v>
      </c>
      <c r="J277" s="212">
        <f>_xlfn.IFNA(IF(J$7="Fixed",1,IF(AND($D277="yes",J$7="Block"),INDEX($O727:$Q727,1,MATCH(J$5,$I12:$K12,0)),IF(OR(J$7="Anytime",J$7="Peak",J$7="Off-peak",J$7="Shoulder",J$7="Block"),INDEX('Stakeholder report data'!$G727:$M727,1,MATCH(IF(J$7="Block","Anytime",J$7),'Stakeholder report data'!$G$724:$M$724,0)),INDEX($W727:$AD727,1,MATCH(J$5,$W$724:$AD$724,0)))))
*J877*J$8,0)</f>
        <v>260.93882677887979</v>
      </c>
      <c r="K277" s="212">
        <f>_xlfn.IFNA(IF(K$7="Fixed",1,IF(AND($D277="yes",K$7="Block"),INDEX($O727:$Q727,1,MATCH(K$5,$I12:$K12,0)),IF(OR(K$7="Anytime",K$7="Peak",K$7="Off-peak",K$7="Shoulder",K$7="Block"),INDEX('Stakeholder report data'!$G727:$M727,1,MATCH(IF(K$7="Block","Anytime",K$7),'Stakeholder report data'!$G$724:$M$724,0)),INDEX($W727:$AD727,1,MATCH(K$5,$W$724:$AD$724,0)))))
*K877*K$8,0)</f>
        <v>0</v>
      </c>
      <c r="L277" s="212">
        <f>_xlfn.IFNA(IF(L$7="Fixed",1,IF(AND($D277="yes",L$7="Block"),INDEX($O727:$Q727,1,MATCH(L$5,$I12:$K12,0)),IF(OR(L$7="Anytime",L$7="Peak",L$7="Off-peak",L$7="Shoulder",L$7="Block"),INDEX('Stakeholder report data'!$G727:$M727,1,MATCH(IF(L$7="Block","Anytime",L$7),'Stakeholder report data'!$G$724:$M$724,0)),INDEX($W727:$AD727,1,MATCH(L$5,$W$724:$AD$724,0)))))
*L877*L$8,0)</f>
        <v>0</v>
      </c>
      <c r="M277" s="212">
        <f>_xlfn.IFNA(IF(M$7="Fixed",1,IF(AND($D277="yes",M$7="Block"),INDEX($O727:$Q727,1,MATCH(M$5,$I12:$K12,0)),IF(OR(M$7="Anytime",M$7="Peak",M$7="Off-peak",M$7="Shoulder",M$7="Block"),INDEX('Stakeholder report data'!$G727:$M727,1,MATCH(IF(M$7="Block","Anytime",M$7),'Stakeholder report data'!$G$724:$M$724,0)),INDEX($W727:$AD727,1,MATCH(M$5,$W$724:$AD$724,0)))))
*M877*M$8,0)</f>
        <v>0</v>
      </c>
      <c r="N277" s="212">
        <f>_xlfn.IFNA(IF(N$7="Fixed",1,IF(AND($D277="yes",N$7="Block"),INDEX($O727:$Q727,1,MATCH(N$5,$I12:$K12,0)),IF(OR(N$7="Anytime",N$7="Peak",N$7="Off-peak",N$7="Shoulder",N$7="Block"),INDEX('Stakeholder report data'!$G727:$M727,1,MATCH(IF(N$7="Block","Anytime",N$7),'Stakeholder report data'!$G$724:$M$724,0)),INDEX($W727:$AD727,1,MATCH(N$5,$W$724:$AD$724,0)))))
*N877*N$8,0)</f>
        <v>0</v>
      </c>
      <c r="O277" s="212">
        <f>_xlfn.IFNA(IF(O$7="Fixed",1,IF(AND($D277="yes",O$7="Block"),INDEX($O727:$Q727,1,MATCH(O$5,$I12:$K12,0)),IF(OR(O$7="Anytime",O$7="Peak",O$7="Off-peak",O$7="Shoulder",O$7="Block"),INDEX('Stakeholder report data'!$G727:$M727,1,MATCH(IF(O$7="Block","Anytime",O$7),'Stakeholder report data'!$G$724:$M$724,0)),INDEX($W727:$AD727,1,MATCH(O$5,$W$724:$AD$724,0)))))
*O877*O$8,0)</f>
        <v>0</v>
      </c>
      <c r="P277" s="212">
        <f>_xlfn.IFNA(IF(P$7="Fixed",1,IF(AND($D277="yes",P$7="Block"),INDEX($O727:$Q727,1,MATCH(P$5,$I12:$K12,0)),IF(OR(P$7="Anytime",P$7="Peak",P$7="Off-peak",P$7="Shoulder",P$7="Block"),INDEX('Stakeholder report data'!$G727:$M727,1,MATCH(IF(P$7="Block","Anytime",P$7),'Stakeholder report data'!$G$724:$M$724,0)),INDEX($W727:$AD727,1,MATCH(P$5,$W$724:$AD$724,0)))))
*P877*P$8,0)</f>
        <v>0</v>
      </c>
      <c r="Q277" s="212">
        <f>_xlfn.IFNA(IF(Q$7="Fixed",1,IF(AND($D277="yes",Q$7="Block"),INDEX($O727:$Q727,1,MATCH(Q$5,$I12:$K12,0)),IF(OR(Q$7="Anytime",Q$7="Peak",Q$7="Off-peak",Q$7="Shoulder",Q$7="Block"),INDEX('Stakeholder report data'!$G727:$M727,1,MATCH(IF(Q$7="Block","Anytime",Q$7),'Stakeholder report data'!$G$724:$M$724,0)),INDEX($W727:$AD727,1,MATCH(Q$5,$W$724:$AD$724,0)))))
*Q877*Q$8,0)</f>
        <v>0</v>
      </c>
      <c r="R277" s="212">
        <f>_xlfn.IFNA(IF(R$7="Fixed",1,IF(AND($D277="yes",R$7="Block"),INDEX($O727:$Q727,1,MATCH(R$5,$I12:$K12,0)),IF(OR(R$7="Anytime",R$7="Peak",R$7="Off-peak",R$7="Shoulder",R$7="Block"),INDEX('Stakeholder report data'!$G727:$M727,1,MATCH(IF(R$7="Block","Anytime",R$7),'Stakeholder report data'!$G$724:$M$724,0)),INDEX($W727:$AD727,1,MATCH(R$5,$W$724:$AD$724,0)))))
*R877*R$8,0)</f>
        <v>0</v>
      </c>
      <c r="S277" s="212">
        <f>_xlfn.IFNA(IF(S$7="Fixed",1,IF(AND($D277="yes",S$7="Block"),INDEX($O727:$Q727,1,MATCH(S$5,$I12:$K12,0)),IF(OR(S$7="Anytime",S$7="Peak",S$7="Off-peak",S$7="Shoulder",S$7="Block"),INDEX('Stakeholder report data'!$G727:$M727,1,MATCH(IF(S$7="Block","Anytime",S$7),'Stakeholder report data'!$G$724:$M$724,0)),INDEX($W727:$AD727,1,MATCH(S$5,$W$724:$AD$724,0)))))
*S877*S$8,0)</f>
        <v>0</v>
      </c>
      <c r="T277" s="212">
        <f>_xlfn.IFNA(IF(T$7="Fixed",1,IF(AND($D277="yes",T$7="Block"),INDEX($O727:$Q727,1,MATCH(T$5,$I12:$K12,0)),IF(OR(T$7="Anytime",T$7="Peak",T$7="Off-peak",T$7="Shoulder",T$7="Block"),INDEX('Stakeholder report data'!$G727:$M727,1,MATCH(IF(T$7="Block","Anytime",T$7),'Stakeholder report data'!$G$724:$M$724,0)),INDEX($W727:$AD727,1,MATCH(T$5,$W$724:$AD$724,0)))))
*T877*T$8,0)</f>
        <v>0</v>
      </c>
      <c r="U277" s="212">
        <f>_xlfn.IFNA(IF(U$7="Fixed",1,IF(AND($D277="yes",U$7="Block"),INDEX($O727:$Q727,1,MATCH(U$5,$I12:$K12,0)),IF(OR(U$7="Anytime",U$7="Peak",U$7="Off-peak",U$7="Shoulder",U$7="Block"),INDEX('Stakeholder report data'!$G727:$M727,1,MATCH(IF(U$7="Block","Anytime",U$7),'Stakeholder report data'!$G$724:$M$724,0)),INDEX($W727:$AD727,1,MATCH(U$5,$W$724:$AD$724,0)))))
*U877*U$8,0)</f>
        <v>0</v>
      </c>
      <c r="V277" s="212">
        <f>_xlfn.IFNA(IF(V$7="Fixed",1,IF(AND($D277="yes",V$7="Block"),INDEX($O727:$Q727,1,MATCH(V$5,$I12:$K12,0)),IF(OR(V$7="Anytime",V$7="Peak",V$7="Off-peak",V$7="Shoulder",V$7="Block"),INDEX('Stakeholder report data'!$G727:$M727,1,MATCH(IF(V$7="Block","Anytime",V$7),'Stakeholder report data'!$G$724:$M$724,0)),INDEX($W727:$AD727,1,MATCH(V$5,$W$724:$AD$724,0)))))
*V877*V$8,0)</f>
        <v>0</v>
      </c>
      <c r="W277" s="212">
        <f>_xlfn.IFNA(IF(W$7="Fixed",1,IF(AND($D277="yes",W$7="Block"),INDEX($O727:$Q727,1,MATCH(W$5,$I12:$K12,0)),IF(OR(W$7="Anytime",W$7="Peak",W$7="Off-peak",W$7="Shoulder",W$7="Block"),INDEX('Stakeholder report data'!$G727:$M727,1,MATCH(IF(W$7="Block","Anytime",W$7),'Stakeholder report data'!$G$724:$M$724,0)),INDEX($W727:$AD727,1,MATCH(W$5,$W$724:$AD$724,0)))))
*W877*W$8,0)</f>
        <v>0</v>
      </c>
      <c r="X277" s="212">
        <f>_xlfn.IFNA(IF(X$7="Fixed",1,IF(AND($D277="yes",X$7="Block"),INDEX($O727:$Q727,1,MATCH(X$5,$I12:$K12,0)),IF(OR(X$7="Anytime",X$7="Peak",X$7="Off-peak",X$7="Shoulder",X$7="Block"),INDEX('Stakeholder report data'!$G727:$M727,1,MATCH(IF(X$7="Block","Anytime",X$7),'Stakeholder report data'!$G$724:$M$724,0)),INDEX($W727:$AD727,1,MATCH(X$5,$W$724:$AD$724,0)))))
*X877*X$8,0)</f>
        <v>0</v>
      </c>
      <c r="Y277" s="212">
        <f>_xlfn.IFNA(IF(Y$7="Fixed",1,IF(AND($D277="yes",Y$7="Block"),INDEX($O727:$Q727,1,MATCH(Y$5,$I12:$K12,0)),IF(OR(Y$7="Anytime",Y$7="Peak",Y$7="Off-peak",Y$7="Shoulder",Y$7="Block"),INDEX('Stakeholder report data'!$G727:$M727,1,MATCH(IF(Y$7="Block","Anytime",Y$7),'Stakeholder report data'!$G$724:$M$724,0)),INDEX($W727:$AD727,1,MATCH(Y$5,$W$724:$AD$724,0)))))
*Y877*Y$8,0)</f>
        <v>0</v>
      </c>
      <c r="Z277" s="212">
        <f>_xlfn.IFNA(IF(Z$7="Fixed",1,IF(AND($D277="yes",Z$7="Block"),INDEX($O727:$Q727,1,MATCH(Z$5,$I12:$K12,0)),IF(OR(Z$7="Anytime",Z$7="Peak",Z$7="Off-peak",Z$7="Shoulder",Z$7="Block"),INDEX('Stakeholder report data'!$G727:$M727,1,MATCH(IF(Z$7="Block","Anytime",Z$7),'Stakeholder report data'!$G$724:$M$724,0)),INDEX($W727:$AD727,1,MATCH(Z$5,$W$724:$AD$724,0)))))
*Z877*Z$8,0)</f>
        <v>0</v>
      </c>
      <c r="AA277" s="212">
        <f>_xlfn.IFNA(IF(AA$7="Fixed",1,IF(AND($D277="yes",AA$7="Block"),INDEX($O727:$Q727,1,MATCH(AA$5,$I12:$K12,0)),IF(OR(AA$7="Anytime",AA$7="Peak",AA$7="Off-peak",AA$7="Shoulder",AA$7="Block"),INDEX('Stakeholder report data'!$G727:$M727,1,MATCH(IF(AA$7="Block","Anytime",AA$7),'Stakeholder report data'!$G$724:$M$724,0)),INDEX($W727:$AD727,1,MATCH(AA$5,$W$724:$AD$724,0)))))
*AA877*AA$8,0)</f>
        <v>0</v>
      </c>
      <c r="AB277" s="212">
        <f>_xlfn.IFNA(IF(AB$7="Fixed",1,IF(AND($D277="yes",AB$7="Block"),INDEX($O727:$Q727,1,MATCH(AB$5,$I12:$K12,0)),IF(OR(AB$7="Anytime",AB$7="Peak",AB$7="Off-peak",AB$7="Shoulder",AB$7="Block"),INDEX('Stakeholder report data'!$G727:$M727,1,MATCH(IF(AB$7="Block","Anytime",AB$7),'Stakeholder report data'!$G$724:$M$724,0)),INDEX($W727:$AD727,1,MATCH(AB$5,$W$724:$AD$724,0)))))
*AB877*AB$8,0)</f>
        <v>0</v>
      </c>
      <c r="AC277" s="212">
        <f>_xlfn.IFNA(IF(AC$7="Fixed",1,IF(AND($D277="yes",AC$7="Block"),INDEX($O727:$Q727,1,MATCH(AC$5,$I12:$K12,0)),IF(OR(AC$7="Anytime",AC$7="Peak",AC$7="Off-peak",AC$7="Shoulder",AC$7="Block"),INDEX('Stakeholder report data'!$G727:$M727,1,MATCH(IF(AC$7="Block","Anytime",AC$7),'Stakeholder report data'!$G$724:$M$724,0)),INDEX($W727:$AD727,1,MATCH(AC$5,$W$724:$AD$724,0)))))
*AC877*AC$8,0)</f>
        <v>0</v>
      </c>
      <c r="AD277" s="212">
        <f>_xlfn.IFNA(IF(AD$7="Fixed",1,IF(AND($D277="yes",AD$7="Block"),INDEX($O727:$Q727,1,MATCH(AD$5,$I12:$K12,0)),IF(OR(AD$7="Anytime",AD$7="Peak",AD$7="Off-peak",AD$7="Shoulder",AD$7="Block"),INDEX('Stakeholder report data'!$G727:$M727,1,MATCH(IF(AD$7="Block","Anytime",AD$7),'Stakeholder report data'!$G$724:$M$724,0)),INDEX($W727:$AD727,1,MATCH(AD$5,$W$724:$AD$724,0)))))
*AD877*AD$8,0)</f>
        <v>0</v>
      </c>
      <c r="AE277" s="55"/>
      <c r="AF277" s="34"/>
      <c r="AG277" s="34"/>
      <c r="AH277" s="34"/>
    </row>
    <row r="278" spans="1:34" s="57" customFormat="1" ht="11.25" outlineLevel="2" x14ac:dyDescent="0.2">
      <c r="A278" s="52"/>
      <c r="B278" s="258">
        <v>2</v>
      </c>
      <c r="C278" s="48" t="str">
        <f t="shared" si="27"/>
        <v>Residential ToU</v>
      </c>
      <c r="D278" s="49" t="str">
        <f t="shared" si="27"/>
        <v>no</v>
      </c>
      <c r="E278" s="49" t="str">
        <f t="shared" si="27"/>
        <v>yes</v>
      </c>
      <c r="F278" s="56"/>
      <c r="G278" s="262">
        <f t="shared" ref="G278:G309" si="28">SUM(I278:AB278)+G878</f>
        <v>471.28943937470581</v>
      </c>
      <c r="H278" s="56"/>
      <c r="I278" s="212">
        <f>_xlfn.IFNA(IF(I$7="Fixed",1,IF(AND($D278="yes",I$7="Block"),INDEX($O728:$Q728,1,MATCH(I$5,$I13:$K13,0)),IF(OR(I$7="Anytime",I$7="Peak",I$7="Off-peak",I$7="Shoulder",I$7="Block"),INDEX('Stakeholder report data'!$G728:$M728,1,MATCH(IF(I$7="Block","Anytime",I$7),'Stakeholder report data'!$G$724:$M$724,0)),INDEX($W728:$AD728,1,MATCH(I$5,$W$724:$AD$724,0)))))
*I878*I$8,0)</f>
        <v>94.972999999999999</v>
      </c>
      <c r="J278" s="212">
        <f>_xlfn.IFNA(IF(J$7="Fixed",1,IF(AND($D278="yes",J$7="Block"),INDEX($O728:$Q728,1,MATCH(J$5,$I13:$K13,0)),IF(OR(J$7="Anytime",J$7="Peak",J$7="Off-peak",J$7="Shoulder",J$7="Block"),INDEX('Stakeholder report data'!$G728:$M728,1,MATCH(IF(J$7="Block","Anytime",J$7),'Stakeholder report data'!$G$724:$M$724,0)),INDEX($W728:$AD728,1,MATCH(J$5,$W$724:$AD$724,0)))))
*J878*J$8,0)</f>
        <v>0</v>
      </c>
      <c r="K278" s="212">
        <f>_xlfn.IFNA(IF(K$7="Fixed",1,IF(AND($D278="yes",K$7="Block"),INDEX($O728:$Q728,1,MATCH(K$5,$I13:$K13,0)),IF(OR(K$7="Anytime",K$7="Peak",K$7="Off-peak",K$7="Shoulder",K$7="Block"),INDEX('Stakeholder report data'!$G728:$M728,1,MATCH(IF(K$7="Block","Anytime",K$7),'Stakeholder report data'!$G$724:$M$724,0)),INDEX($W728:$AD728,1,MATCH(K$5,$W$724:$AD$724,0)))))
*K878*K$8,0)</f>
        <v>200.82479422497812</v>
      </c>
      <c r="L278" s="212">
        <f>_xlfn.IFNA(IF(L$7="Fixed",1,IF(AND($D278="yes",L$7="Block"),INDEX($O728:$Q728,1,MATCH(L$5,$I13:$K13,0)),IF(OR(L$7="Anytime",L$7="Peak",L$7="Off-peak",L$7="Shoulder",L$7="Block"),INDEX('Stakeholder report data'!$G728:$M728,1,MATCH(IF(L$7="Block","Anytime",L$7),'Stakeholder report data'!$G$724:$M$724,0)),INDEX($W728:$AD728,1,MATCH(L$5,$W$724:$AD$724,0)))))
*L878*L$8,0)</f>
        <v>107.29164514972769</v>
      </c>
      <c r="M278" s="212">
        <f>_xlfn.IFNA(IF(M$7="Fixed",1,IF(AND($D278="yes",M$7="Block"),INDEX($O728:$Q728,1,MATCH(M$5,$I13:$K13,0)),IF(OR(M$7="Anytime",M$7="Peak",M$7="Off-peak",M$7="Shoulder",M$7="Block"),INDEX('Stakeholder report data'!$G728:$M728,1,MATCH(IF(M$7="Block","Anytime",M$7),'Stakeholder report data'!$G$724:$M$724,0)),INDEX($W728:$AD728,1,MATCH(M$5,$W$724:$AD$724,0)))))
*M878*M$8,0)</f>
        <v>0</v>
      </c>
      <c r="N278" s="212">
        <f>_xlfn.IFNA(IF(N$7="Fixed",1,IF(AND($D278="yes",N$7="Block"),INDEX($O728:$Q728,1,MATCH(N$5,$I13:$K13,0)),IF(OR(N$7="Anytime",N$7="Peak",N$7="Off-peak",N$7="Shoulder",N$7="Block"),INDEX('Stakeholder report data'!$G728:$M728,1,MATCH(IF(N$7="Block","Anytime",N$7),'Stakeholder report data'!$G$724:$M$724,0)),INDEX($W728:$AD728,1,MATCH(N$5,$W$724:$AD$724,0)))))
*N878*N$8,0)</f>
        <v>0</v>
      </c>
      <c r="O278" s="212">
        <f>_xlfn.IFNA(IF(O$7="Fixed",1,IF(AND($D278="yes",O$7="Block"),INDEX($O728:$Q728,1,MATCH(O$5,$I13:$K13,0)),IF(OR(O$7="Anytime",O$7="Peak",O$7="Off-peak",O$7="Shoulder",O$7="Block"),INDEX('Stakeholder report data'!$G728:$M728,1,MATCH(IF(O$7="Block","Anytime",O$7),'Stakeholder report data'!$G$724:$M$724,0)),INDEX($W728:$AD728,1,MATCH(O$5,$W$724:$AD$724,0)))))
*O878*O$8,0)</f>
        <v>0</v>
      </c>
      <c r="P278" s="212">
        <f>_xlfn.IFNA(IF(P$7="Fixed",1,IF(AND($D278="yes",P$7="Block"),INDEX($O728:$Q728,1,MATCH(P$5,$I13:$K13,0)),IF(OR(P$7="Anytime",P$7="Peak",P$7="Off-peak",P$7="Shoulder",P$7="Block"),INDEX('Stakeholder report data'!$G728:$M728,1,MATCH(IF(P$7="Block","Anytime",P$7),'Stakeholder report data'!$G$724:$M$724,0)),INDEX($W728:$AD728,1,MATCH(P$5,$W$724:$AD$724,0)))))
*P878*P$8,0)</f>
        <v>0</v>
      </c>
      <c r="Q278" s="212">
        <f>_xlfn.IFNA(IF(Q$7="Fixed",1,IF(AND($D278="yes",Q$7="Block"),INDEX($O728:$Q728,1,MATCH(Q$5,$I13:$K13,0)),IF(OR(Q$7="Anytime",Q$7="Peak",Q$7="Off-peak",Q$7="Shoulder",Q$7="Block"),INDEX('Stakeholder report data'!$G728:$M728,1,MATCH(IF(Q$7="Block","Anytime",Q$7),'Stakeholder report data'!$G$724:$M$724,0)),INDEX($W728:$AD728,1,MATCH(Q$5,$W$724:$AD$724,0)))))
*Q878*Q$8,0)</f>
        <v>0</v>
      </c>
      <c r="R278" s="212">
        <f>_xlfn.IFNA(IF(R$7="Fixed",1,IF(AND($D278="yes",R$7="Block"),INDEX($O728:$Q728,1,MATCH(R$5,$I13:$K13,0)),IF(OR(R$7="Anytime",R$7="Peak",R$7="Off-peak",R$7="Shoulder",R$7="Block"),INDEX('Stakeholder report data'!$G728:$M728,1,MATCH(IF(R$7="Block","Anytime",R$7),'Stakeholder report data'!$G$724:$M$724,0)),INDEX($W728:$AD728,1,MATCH(R$5,$W$724:$AD$724,0)))))
*R878*R$8,0)</f>
        <v>0</v>
      </c>
      <c r="S278" s="212">
        <f>_xlfn.IFNA(IF(S$7="Fixed",1,IF(AND($D278="yes",S$7="Block"),INDEX($O728:$Q728,1,MATCH(S$5,$I13:$K13,0)),IF(OR(S$7="Anytime",S$7="Peak",S$7="Off-peak",S$7="Shoulder",S$7="Block"),INDEX('Stakeholder report data'!$G728:$M728,1,MATCH(IF(S$7="Block","Anytime",S$7),'Stakeholder report data'!$G$724:$M$724,0)),INDEX($W728:$AD728,1,MATCH(S$5,$W$724:$AD$724,0)))))
*S878*S$8,0)</f>
        <v>0</v>
      </c>
      <c r="T278" s="212">
        <f>_xlfn.IFNA(IF(T$7="Fixed",1,IF(AND($D278="yes",T$7="Block"),INDEX($O728:$Q728,1,MATCH(T$5,$I13:$K13,0)),IF(OR(T$7="Anytime",T$7="Peak",T$7="Off-peak",T$7="Shoulder",T$7="Block"),INDEX('Stakeholder report data'!$G728:$M728,1,MATCH(IF(T$7="Block","Anytime",T$7),'Stakeholder report data'!$G$724:$M$724,0)),INDEX($W728:$AD728,1,MATCH(T$5,$W$724:$AD$724,0)))))
*T878*T$8,0)</f>
        <v>0</v>
      </c>
      <c r="U278" s="212">
        <f>_xlfn.IFNA(IF(U$7="Fixed",1,IF(AND($D278="yes",U$7="Block"),INDEX($O728:$Q728,1,MATCH(U$5,$I13:$K13,0)),IF(OR(U$7="Anytime",U$7="Peak",U$7="Off-peak",U$7="Shoulder",U$7="Block"),INDEX('Stakeholder report data'!$G728:$M728,1,MATCH(IF(U$7="Block","Anytime",U$7),'Stakeholder report data'!$G$724:$M$724,0)),INDEX($W728:$AD728,1,MATCH(U$5,$W$724:$AD$724,0)))))
*U878*U$8,0)</f>
        <v>0</v>
      </c>
      <c r="V278" s="212">
        <f>_xlfn.IFNA(IF(V$7="Fixed",1,IF(AND($D278="yes",V$7="Block"),INDEX($O728:$Q728,1,MATCH(V$5,$I13:$K13,0)),IF(OR(V$7="Anytime",V$7="Peak",V$7="Off-peak",V$7="Shoulder",V$7="Block"),INDEX('Stakeholder report data'!$G728:$M728,1,MATCH(IF(V$7="Block","Anytime",V$7),'Stakeholder report data'!$G$724:$M$724,0)),INDEX($W728:$AD728,1,MATCH(V$5,$W$724:$AD$724,0)))))
*V878*V$8,0)</f>
        <v>0</v>
      </c>
      <c r="W278" s="212">
        <f>_xlfn.IFNA(IF(W$7="Fixed",1,IF(AND($D278="yes",W$7="Block"),INDEX($O728:$Q728,1,MATCH(W$5,$I13:$K13,0)),IF(OR(W$7="Anytime",W$7="Peak",W$7="Off-peak",W$7="Shoulder",W$7="Block"),INDEX('Stakeholder report data'!$G728:$M728,1,MATCH(IF(W$7="Block","Anytime",W$7),'Stakeholder report data'!$G$724:$M$724,0)),INDEX($W728:$AD728,1,MATCH(W$5,$W$724:$AD$724,0)))))
*W878*W$8,0)</f>
        <v>0</v>
      </c>
      <c r="X278" s="212">
        <f>_xlfn.IFNA(IF(X$7="Fixed",1,IF(AND($D278="yes",X$7="Block"),INDEX($O728:$Q728,1,MATCH(X$5,$I13:$K13,0)),IF(OR(X$7="Anytime",X$7="Peak",X$7="Off-peak",X$7="Shoulder",X$7="Block"),INDEX('Stakeholder report data'!$G728:$M728,1,MATCH(IF(X$7="Block","Anytime",X$7),'Stakeholder report data'!$G$724:$M$724,0)),INDEX($W728:$AD728,1,MATCH(X$5,$W$724:$AD$724,0)))))
*X878*X$8,0)</f>
        <v>0</v>
      </c>
      <c r="Y278" s="212">
        <f>_xlfn.IFNA(IF(Y$7="Fixed",1,IF(AND($D278="yes",Y$7="Block"),INDEX($O728:$Q728,1,MATCH(Y$5,$I13:$K13,0)),IF(OR(Y$7="Anytime",Y$7="Peak",Y$7="Off-peak",Y$7="Shoulder",Y$7="Block"),INDEX('Stakeholder report data'!$G728:$M728,1,MATCH(IF(Y$7="Block","Anytime",Y$7),'Stakeholder report data'!$G$724:$M$724,0)),INDEX($W728:$AD728,1,MATCH(Y$5,$W$724:$AD$724,0)))))
*Y878*Y$8,0)</f>
        <v>0</v>
      </c>
      <c r="Z278" s="212">
        <f>_xlfn.IFNA(IF(Z$7="Fixed",1,IF(AND($D278="yes",Z$7="Block"),INDEX($O728:$Q728,1,MATCH(Z$5,$I13:$K13,0)),IF(OR(Z$7="Anytime",Z$7="Peak",Z$7="Off-peak",Z$7="Shoulder",Z$7="Block"),INDEX('Stakeholder report data'!$G728:$M728,1,MATCH(IF(Z$7="Block","Anytime",Z$7),'Stakeholder report data'!$G$724:$M$724,0)),INDEX($W728:$AD728,1,MATCH(Z$5,$W$724:$AD$724,0)))))
*Z878*Z$8,0)</f>
        <v>0</v>
      </c>
      <c r="AA278" s="212">
        <f>_xlfn.IFNA(IF(AA$7="Fixed",1,IF(AND($D278="yes",AA$7="Block"),INDEX($O728:$Q728,1,MATCH(AA$5,$I13:$K13,0)),IF(OR(AA$7="Anytime",AA$7="Peak",AA$7="Off-peak",AA$7="Shoulder",AA$7="Block"),INDEX('Stakeholder report data'!$G728:$M728,1,MATCH(IF(AA$7="Block","Anytime",AA$7),'Stakeholder report data'!$G$724:$M$724,0)),INDEX($W728:$AD728,1,MATCH(AA$5,$W$724:$AD$724,0)))))
*AA878*AA$8,0)</f>
        <v>0</v>
      </c>
      <c r="AB278" s="212">
        <f>_xlfn.IFNA(IF(AB$7="Fixed",1,IF(AND($D278="yes",AB$7="Block"),INDEX($O728:$Q728,1,MATCH(AB$5,$I13:$K13,0)),IF(OR(AB$7="Anytime",AB$7="Peak",AB$7="Off-peak",AB$7="Shoulder",AB$7="Block"),INDEX('Stakeholder report data'!$G728:$M728,1,MATCH(IF(AB$7="Block","Anytime",AB$7),'Stakeholder report data'!$G$724:$M$724,0)),INDEX($W728:$AD728,1,MATCH(AB$5,$W$724:$AD$724,0)))))
*AB878*AB$8,0)</f>
        <v>0</v>
      </c>
      <c r="AC278" s="212">
        <f>_xlfn.IFNA(IF(AC$7="Fixed",1,IF(AND($D278="yes",AC$7="Block"),INDEX($O728:$Q728,1,MATCH(AC$5,$I13:$K13,0)),IF(OR(AC$7="Anytime",AC$7="Peak",AC$7="Off-peak",AC$7="Shoulder",AC$7="Block"),INDEX('Stakeholder report data'!$G728:$M728,1,MATCH(IF(AC$7="Block","Anytime",AC$7),'Stakeholder report data'!$G$724:$M$724,0)),INDEX($W728:$AD728,1,MATCH(AC$5,$W$724:$AD$724,0)))))
*AC878*AC$8,0)</f>
        <v>0</v>
      </c>
      <c r="AD278" s="212">
        <f>_xlfn.IFNA(IF(AD$7="Fixed",1,IF(AND($D278="yes",AD$7="Block"),INDEX($O728:$Q728,1,MATCH(AD$5,$I13:$K13,0)),IF(OR(AD$7="Anytime",AD$7="Peak",AD$7="Off-peak",AD$7="Shoulder",AD$7="Block"),INDEX('Stakeholder report data'!$G728:$M728,1,MATCH(IF(AD$7="Block","Anytime",AD$7),'Stakeholder report data'!$G$724:$M$724,0)),INDEX($W728:$AD728,1,MATCH(AD$5,$W$724:$AD$724,0)))))
*AD878*AD$8,0)</f>
        <v>0</v>
      </c>
      <c r="AE278" s="55"/>
      <c r="AF278" s="52"/>
      <c r="AG278" s="52"/>
      <c r="AH278" s="52"/>
    </row>
    <row r="279" spans="1:34" ht="11.25" outlineLevel="2" x14ac:dyDescent="0.2">
      <c r="A279" s="34"/>
      <c r="B279" s="251">
        <v>3</v>
      </c>
      <c r="C279" s="48" t="str">
        <f t="shared" si="27"/>
        <v>Residential Demand</v>
      </c>
      <c r="D279" s="49" t="str">
        <f t="shared" si="27"/>
        <v>no</v>
      </c>
      <c r="E279" s="49" t="str">
        <f t="shared" si="27"/>
        <v>no</v>
      </c>
      <c r="F279" s="56"/>
      <c r="G279" s="262">
        <f t="shared" si="28"/>
        <v>434.54662250596357</v>
      </c>
      <c r="H279" s="56"/>
      <c r="I279" s="212">
        <f>_xlfn.IFNA(IF(I$7="Fixed",1,IF(AND($D279="yes",I$7="Block"),INDEX($O729:$Q729,1,MATCH(I$5,$I14:$K14,0)),IF(OR(I$7="Anytime",I$7="Peak",I$7="Off-peak",I$7="Shoulder",I$7="Block"),INDEX('Stakeholder report data'!$G729:$M729,1,MATCH(IF(I$7="Block","Anytime",I$7),'Stakeholder report data'!$G$724:$M$724,0)),INDEX($W729:$AD729,1,MATCH(I$5,$W$724:$AD$724,0)))))
*I879*I$8,0)</f>
        <v>94.972999999999999</v>
      </c>
      <c r="J279" s="212">
        <f>_xlfn.IFNA(IF(J$7="Fixed",1,IF(AND($D279="yes",J$7="Block"),INDEX($O729:$Q729,1,MATCH(J$5,$I14:$K14,0)),IF(OR(J$7="Anytime",J$7="Peak",J$7="Off-peak",J$7="Shoulder",J$7="Block"),INDEX('Stakeholder report data'!$G729:$M729,1,MATCH(IF(J$7="Block","Anytime",J$7),'Stakeholder report data'!$G$724:$M$724,0)),INDEX($W729:$AD729,1,MATCH(J$5,$W$724:$AD$724,0)))))
*J879*J$8,0)</f>
        <v>271.37362250596357</v>
      </c>
      <c r="K279" s="212">
        <f>_xlfn.IFNA(IF(K$7="Fixed",1,IF(AND($D279="yes",K$7="Block"),INDEX($O729:$Q729,1,MATCH(K$5,$I14:$K14,0)),IF(OR(K$7="Anytime",K$7="Peak",K$7="Off-peak",K$7="Shoulder",K$7="Block"),INDEX('Stakeholder report data'!$G729:$M729,1,MATCH(IF(K$7="Block","Anytime",K$7),'Stakeholder report data'!$G$724:$M$724,0)),INDEX($W729:$AD729,1,MATCH(K$5,$W$724:$AD$724,0)))))
*K879*K$8,0)</f>
        <v>0</v>
      </c>
      <c r="L279" s="212">
        <f>_xlfn.IFNA(IF(L$7="Fixed",1,IF(AND($D279="yes",L$7="Block"),INDEX($O729:$Q729,1,MATCH(L$5,$I14:$K14,0)),IF(OR(L$7="Anytime",L$7="Peak",L$7="Off-peak",L$7="Shoulder",L$7="Block"),INDEX('Stakeholder report data'!$G729:$M729,1,MATCH(IF(L$7="Block","Anytime",L$7),'Stakeholder report data'!$G$724:$M$724,0)),INDEX($W729:$AD729,1,MATCH(L$5,$W$724:$AD$724,0)))))
*L879*L$8,0)</f>
        <v>0</v>
      </c>
      <c r="M279" s="212">
        <f>_xlfn.IFNA(IF(M$7="Fixed",1,IF(AND($D279="yes",M$7="Block"),INDEX($O729:$Q729,1,MATCH(M$5,$I14:$K14,0)),IF(OR(M$7="Anytime",M$7="Peak",M$7="Off-peak",M$7="Shoulder",M$7="Block"),INDEX('Stakeholder report data'!$G729:$M729,1,MATCH(IF(M$7="Block","Anytime",M$7),'Stakeholder report data'!$G$724:$M$724,0)),INDEX($W729:$AD729,1,MATCH(M$5,$W$724:$AD$724,0)))))
*M879*M$8,0)</f>
        <v>0</v>
      </c>
      <c r="N279" s="212">
        <f>_xlfn.IFNA(IF(N$7="Fixed",1,IF(AND($D279="yes",N$7="Block"),INDEX($O729:$Q729,1,MATCH(N$5,$I14:$K14,0)),IF(OR(N$7="Anytime",N$7="Peak",N$7="Off-peak",N$7="Shoulder",N$7="Block"),INDEX('Stakeholder report data'!$G729:$M729,1,MATCH(IF(N$7="Block","Anytime",N$7),'Stakeholder report data'!$G$724:$M$724,0)),INDEX($W729:$AD729,1,MATCH(N$5,$W$724:$AD$724,0)))))
*N879*N$8,0)</f>
        <v>0</v>
      </c>
      <c r="O279" s="212">
        <f>_xlfn.IFNA(IF(O$7="Fixed",1,IF(AND($D279="yes",O$7="Block"),INDEX($O729:$Q729,1,MATCH(O$5,$I14:$K14,0)),IF(OR(O$7="Anytime",O$7="Peak",O$7="Off-peak",O$7="Shoulder",O$7="Block"),INDEX('Stakeholder report data'!$G729:$M729,1,MATCH(IF(O$7="Block","Anytime",O$7),'Stakeholder report data'!$G$724:$M$724,0)),INDEX($W729:$AD729,1,MATCH(O$5,$W$724:$AD$724,0)))))
*O879*O$8,0)</f>
        <v>0</v>
      </c>
      <c r="P279" s="212">
        <f>_xlfn.IFNA(IF(P$7="Fixed",1,IF(AND($D279="yes",P$7="Block"),INDEX($O729:$Q729,1,MATCH(P$5,$I14:$K14,0)),IF(OR(P$7="Anytime",P$7="Peak",P$7="Off-peak",P$7="Shoulder",P$7="Block"),INDEX('Stakeholder report data'!$G729:$M729,1,MATCH(IF(P$7="Block","Anytime",P$7),'Stakeholder report data'!$G$724:$M$724,0)),INDEX($W729:$AD729,1,MATCH(P$5,$W$724:$AD$724,0)))))
*P879*P$8,0)</f>
        <v>0</v>
      </c>
      <c r="Q279" s="212">
        <f>_xlfn.IFNA(IF(Q$7="Fixed",1,IF(AND($D279="yes",Q$7="Block"),INDEX($O729:$Q729,1,MATCH(Q$5,$I14:$K14,0)),IF(OR(Q$7="Anytime",Q$7="Peak",Q$7="Off-peak",Q$7="Shoulder",Q$7="Block"),INDEX('Stakeholder report data'!$G729:$M729,1,MATCH(IF(Q$7="Block","Anytime",Q$7),'Stakeholder report data'!$G$724:$M$724,0)),INDEX($W729:$AD729,1,MATCH(Q$5,$W$724:$AD$724,0)))))
*Q879*Q$8,0)</f>
        <v>0</v>
      </c>
      <c r="R279" s="212">
        <f>_xlfn.IFNA(IF(R$7="Fixed",1,IF(AND($D279="yes",R$7="Block"),INDEX($O729:$Q729,1,MATCH(R$5,$I14:$K14,0)),IF(OR(R$7="Anytime",R$7="Peak",R$7="Off-peak",R$7="Shoulder",R$7="Block"),INDEX('Stakeholder report data'!$G729:$M729,1,MATCH(IF(R$7="Block","Anytime",R$7),'Stakeholder report data'!$G$724:$M$724,0)),INDEX($W729:$AD729,1,MATCH(R$5,$W$724:$AD$724,0)))))
*R879*R$8,0)</f>
        <v>0</v>
      </c>
      <c r="S279" s="212">
        <f>_xlfn.IFNA(IF(S$7="Fixed",1,IF(AND($D279="yes",S$7="Block"),INDEX($O729:$Q729,1,MATCH(S$5,$I14:$K14,0)),IF(OR(S$7="Anytime",S$7="Peak",S$7="Off-peak",S$7="Shoulder",S$7="Block"),INDEX('Stakeholder report data'!$G729:$M729,1,MATCH(IF(S$7="Block","Anytime",S$7),'Stakeholder report data'!$G$724:$M$724,0)),INDEX($W729:$AD729,1,MATCH(S$5,$W$724:$AD$724,0)))))
*S879*S$8,0)</f>
        <v>0</v>
      </c>
      <c r="T279" s="212">
        <f>_xlfn.IFNA(IF(T$7="Fixed",1,IF(AND($D279="yes",T$7="Block"),INDEX($O729:$Q729,1,MATCH(T$5,$I14:$K14,0)),IF(OR(T$7="Anytime",T$7="Peak",T$7="Off-peak",T$7="Shoulder",T$7="Block"),INDEX('Stakeholder report data'!$G729:$M729,1,MATCH(IF(T$7="Block","Anytime",T$7),'Stakeholder report data'!$G$724:$M$724,0)),INDEX($W729:$AD729,1,MATCH(T$5,$W$724:$AD$724,0)))))
*T879*T$8,0)</f>
        <v>0</v>
      </c>
      <c r="U279" s="212">
        <f>_xlfn.IFNA(IF(U$7="Fixed",1,IF(AND($D279="yes",U$7="Block"),INDEX($O729:$Q729,1,MATCH(U$5,$I14:$K14,0)),IF(OR(U$7="Anytime",U$7="Peak",U$7="Off-peak",U$7="Shoulder",U$7="Block"),INDEX('Stakeholder report data'!$G729:$M729,1,MATCH(IF(U$7="Block","Anytime",U$7),'Stakeholder report data'!$G$724:$M$724,0)),INDEX($W729:$AD729,1,MATCH(U$5,$W$724:$AD$724,0)))))
*U879*U$8,0)</f>
        <v>0</v>
      </c>
      <c r="V279" s="212">
        <f>_xlfn.IFNA(IF(V$7="Fixed",1,IF(AND($D279="yes",V$7="Block"),INDEX($O729:$Q729,1,MATCH(V$5,$I14:$K14,0)),IF(OR(V$7="Anytime",V$7="Peak",V$7="Off-peak",V$7="Shoulder",V$7="Block"),INDEX('Stakeholder report data'!$G729:$M729,1,MATCH(IF(V$7="Block","Anytime",V$7),'Stakeholder report data'!$G$724:$M$724,0)),INDEX($W729:$AD729,1,MATCH(V$5,$W$724:$AD$724,0)))))
*V879*V$8,0)</f>
        <v>0</v>
      </c>
      <c r="W279" s="212">
        <f>_xlfn.IFNA(IF(W$7="Fixed",1,IF(AND($D279="yes",W$7="Block"),INDEX($O729:$Q729,1,MATCH(W$5,$I14:$K14,0)),IF(OR(W$7="Anytime",W$7="Peak",W$7="Off-peak",W$7="Shoulder",W$7="Block"),INDEX('Stakeholder report data'!$G729:$M729,1,MATCH(IF(W$7="Block","Anytime",W$7),'Stakeholder report data'!$G$724:$M$724,0)),INDEX($W729:$AD729,1,MATCH(W$5,$W$724:$AD$724,0)))))
*W879*W$8,0)</f>
        <v>0</v>
      </c>
      <c r="X279" s="212">
        <f>_xlfn.IFNA(IF(X$7="Fixed",1,IF(AND($D279="yes",X$7="Block"),INDEX($O729:$Q729,1,MATCH(X$5,$I14:$K14,0)),IF(OR(X$7="Anytime",X$7="Peak",X$7="Off-peak",X$7="Shoulder",X$7="Block"),INDEX('Stakeholder report data'!$G729:$M729,1,MATCH(IF(X$7="Block","Anytime",X$7),'Stakeholder report data'!$G$724:$M$724,0)),INDEX($W729:$AD729,1,MATCH(X$5,$W$724:$AD$724,0)))))
*X879*X$8,0)</f>
        <v>0</v>
      </c>
      <c r="Y279" s="212">
        <f>_xlfn.IFNA(IF(Y$7="Fixed",1,IF(AND($D279="yes",Y$7="Block"),INDEX($O729:$Q729,1,MATCH(Y$5,$I14:$K14,0)),IF(OR(Y$7="Anytime",Y$7="Peak",Y$7="Off-peak",Y$7="Shoulder",Y$7="Block"),INDEX('Stakeholder report data'!$G729:$M729,1,MATCH(IF(Y$7="Block","Anytime",Y$7),'Stakeholder report data'!$G$724:$M$724,0)),INDEX($W729:$AD729,1,MATCH(Y$5,$W$724:$AD$724,0)))))
*Y879*Y$8,0)</f>
        <v>0</v>
      </c>
      <c r="Z279" s="212">
        <f>_xlfn.IFNA(IF(Z$7="Fixed",1,IF(AND($D279="yes",Z$7="Block"),INDEX($O729:$Q729,1,MATCH(Z$5,$I14:$K14,0)),IF(OR(Z$7="Anytime",Z$7="Peak",Z$7="Off-peak",Z$7="Shoulder",Z$7="Block"),INDEX('Stakeholder report data'!$G729:$M729,1,MATCH(IF(Z$7="Block","Anytime",Z$7),'Stakeholder report data'!$G$724:$M$724,0)),INDEX($W729:$AD729,1,MATCH(Z$5,$W$724:$AD$724,0)))))
*Z879*Z$8,0)</f>
        <v>0</v>
      </c>
      <c r="AA279" s="212">
        <f>_xlfn.IFNA(IF(AA$7="Fixed",1,IF(AND($D279="yes",AA$7="Block"),INDEX($O729:$Q729,1,MATCH(AA$5,$I14:$K14,0)),IF(OR(AA$7="Anytime",AA$7="Peak",AA$7="Off-peak",AA$7="Shoulder",AA$7="Block"),INDEX('Stakeholder report data'!$G729:$M729,1,MATCH(IF(AA$7="Block","Anytime",AA$7),'Stakeholder report data'!$G$724:$M$724,0)),INDEX($W729:$AD729,1,MATCH(AA$5,$W$724:$AD$724,0)))))
*AA879*AA$8,0)</f>
        <v>0</v>
      </c>
      <c r="AB279" s="212">
        <f>_xlfn.IFNA(IF(AB$7="Fixed",1,IF(AND($D279="yes",AB$7="Block"),INDEX($O729:$Q729,1,MATCH(AB$5,$I14:$K14,0)),IF(OR(AB$7="Anytime",AB$7="Peak",AB$7="Off-peak",AB$7="Shoulder",AB$7="Block"),INDEX('Stakeholder report data'!$G729:$M729,1,MATCH(IF(AB$7="Block","Anytime",AB$7),'Stakeholder report data'!$G$724:$M$724,0)),INDEX($W729:$AD729,1,MATCH(AB$5,$W$724:$AD$724,0)))))
*AB879*AB$8,0)</f>
        <v>0</v>
      </c>
      <c r="AC279" s="212">
        <f>_xlfn.IFNA(IF(AC$7="Fixed",1,IF(AND($D279="yes",AC$7="Block"),INDEX($O729:$Q729,1,MATCH(AC$5,$I14:$K14,0)),IF(OR(AC$7="Anytime",AC$7="Peak",AC$7="Off-peak",AC$7="Shoulder",AC$7="Block"),INDEX('Stakeholder report data'!$G729:$M729,1,MATCH(IF(AC$7="Block","Anytime",AC$7),'Stakeholder report data'!$G$724:$M$724,0)),INDEX($W729:$AD729,1,MATCH(AC$5,$W$724:$AD$724,0)))))
*AC879*AC$8,0)</f>
        <v>0</v>
      </c>
      <c r="AD279" s="212">
        <f>_xlfn.IFNA(IF(AD$7="Fixed",1,IF(AND($D279="yes",AD$7="Block"),INDEX($O729:$Q729,1,MATCH(AD$5,$I14:$K14,0)),IF(OR(AD$7="Anytime",AD$7="Peak",AD$7="Off-peak",AD$7="Shoulder",AD$7="Block"),INDEX('Stakeholder report data'!$G729:$M729,1,MATCH(IF(AD$7="Block","Anytime",AD$7),'Stakeholder report data'!$G$724:$M$724,0)),INDEX($W729:$AD729,1,MATCH(AD$5,$W$724:$AD$724,0)))))
*AD879*AD$8,0)</f>
        <v>0</v>
      </c>
      <c r="AE279" s="55"/>
      <c r="AF279" s="34"/>
      <c r="AG279" s="34"/>
      <c r="AH279" s="34"/>
    </row>
    <row r="280" spans="1:34" ht="11.25" outlineLevel="2" x14ac:dyDescent="0.2">
      <c r="A280" s="34"/>
      <c r="B280" s="251">
        <v>4</v>
      </c>
      <c r="C280" s="48">
        <f t="shared" si="27"/>
        <v>0</v>
      </c>
      <c r="D280" s="49">
        <f t="shared" si="27"/>
        <v>0</v>
      </c>
      <c r="E280" s="49">
        <f t="shared" si="27"/>
        <v>0</v>
      </c>
      <c r="F280" s="56"/>
      <c r="G280" s="262">
        <f t="shared" si="28"/>
        <v>0</v>
      </c>
      <c r="H280" s="56"/>
      <c r="I280" s="212">
        <f>_xlfn.IFNA(IF(I$7="Fixed",1,IF(AND($D280="yes",I$7="Block"),INDEX($O730:$Q730,1,MATCH(I$5,$I15:$K15,0)),IF(OR(I$7="Anytime",I$7="Peak",I$7="Off-peak",I$7="Shoulder",I$7="Block"),INDEX('Stakeholder report data'!$G730:$M730,1,MATCH(IF(I$7="Block","Anytime",I$7),'Stakeholder report data'!$G$724:$M$724,0)),INDEX($W730:$AD730,1,MATCH(I$5,$W$724:$AD$724,0)))))
*I880*I$8,0)</f>
        <v>0</v>
      </c>
      <c r="J280" s="212">
        <f>_xlfn.IFNA(IF(J$7="Fixed",1,IF(AND($D280="yes",J$7="Block"),INDEX($O730:$Q730,1,MATCH(J$5,$I15:$K15,0)),IF(OR(J$7="Anytime",J$7="Peak",J$7="Off-peak",J$7="Shoulder",J$7="Block"),INDEX('Stakeholder report data'!$G730:$M730,1,MATCH(IF(J$7="Block","Anytime",J$7),'Stakeholder report data'!$G$724:$M$724,0)),INDEX($W730:$AD730,1,MATCH(J$5,$W$724:$AD$724,0)))))
*J880*J$8,0)</f>
        <v>0</v>
      </c>
      <c r="K280" s="212">
        <f>_xlfn.IFNA(IF(K$7="Fixed",1,IF(AND($D280="yes",K$7="Block"),INDEX($O730:$Q730,1,MATCH(K$5,$I15:$K15,0)),IF(OR(K$7="Anytime",K$7="Peak",K$7="Off-peak",K$7="Shoulder",K$7="Block"),INDEX('Stakeholder report data'!$G730:$M730,1,MATCH(IF(K$7="Block","Anytime",K$7),'Stakeholder report data'!$G$724:$M$724,0)),INDEX($W730:$AD730,1,MATCH(K$5,$W$724:$AD$724,0)))))
*K880*K$8,0)</f>
        <v>0</v>
      </c>
      <c r="L280" s="212">
        <f>_xlfn.IFNA(IF(L$7="Fixed",1,IF(AND($D280="yes",L$7="Block"),INDEX($O730:$Q730,1,MATCH(L$5,$I15:$K15,0)),IF(OR(L$7="Anytime",L$7="Peak",L$7="Off-peak",L$7="Shoulder",L$7="Block"),INDEX('Stakeholder report data'!$G730:$M730,1,MATCH(IF(L$7="Block","Anytime",L$7),'Stakeholder report data'!$G$724:$M$724,0)),INDEX($W730:$AD730,1,MATCH(L$5,$W$724:$AD$724,0)))))
*L880*L$8,0)</f>
        <v>0</v>
      </c>
      <c r="M280" s="212">
        <f>_xlfn.IFNA(IF(M$7="Fixed",1,IF(AND($D280="yes",M$7="Block"),INDEX($O730:$Q730,1,MATCH(M$5,$I15:$K15,0)),IF(OR(M$7="Anytime",M$7="Peak",M$7="Off-peak",M$7="Shoulder",M$7="Block"),INDEX('Stakeholder report data'!$G730:$M730,1,MATCH(IF(M$7="Block","Anytime",M$7),'Stakeholder report data'!$G$724:$M$724,0)),INDEX($W730:$AD730,1,MATCH(M$5,$W$724:$AD$724,0)))))
*M880*M$8,0)</f>
        <v>0</v>
      </c>
      <c r="N280" s="212">
        <f>_xlfn.IFNA(IF(N$7="Fixed",1,IF(AND($D280="yes",N$7="Block"),INDEX($O730:$Q730,1,MATCH(N$5,$I15:$K15,0)),IF(OR(N$7="Anytime",N$7="Peak",N$7="Off-peak",N$7="Shoulder",N$7="Block"),INDEX('Stakeholder report data'!$G730:$M730,1,MATCH(IF(N$7="Block","Anytime",N$7),'Stakeholder report data'!$G$724:$M$724,0)),INDEX($W730:$AD730,1,MATCH(N$5,$W$724:$AD$724,0)))))
*N880*N$8,0)</f>
        <v>0</v>
      </c>
      <c r="O280" s="212">
        <f>_xlfn.IFNA(IF(O$7="Fixed",1,IF(AND($D280="yes",O$7="Block"),INDEX($O730:$Q730,1,MATCH(O$5,$I15:$K15,0)),IF(OR(O$7="Anytime",O$7="Peak",O$7="Off-peak",O$7="Shoulder",O$7="Block"),INDEX('Stakeholder report data'!$G730:$M730,1,MATCH(IF(O$7="Block","Anytime",O$7),'Stakeholder report data'!$G$724:$M$724,0)),INDEX($W730:$AD730,1,MATCH(O$5,$W$724:$AD$724,0)))))
*O880*O$8,0)</f>
        <v>0</v>
      </c>
      <c r="P280" s="212">
        <f>_xlfn.IFNA(IF(P$7="Fixed",1,IF(AND($D280="yes",P$7="Block"),INDEX($O730:$Q730,1,MATCH(P$5,$I15:$K15,0)),IF(OR(P$7="Anytime",P$7="Peak",P$7="Off-peak",P$7="Shoulder",P$7="Block"),INDEX('Stakeholder report data'!$G730:$M730,1,MATCH(IF(P$7="Block","Anytime",P$7),'Stakeholder report data'!$G$724:$M$724,0)),INDEX($W730:$AD730,1,MATCH(P$5,$W$724:$AD$724,0)))))
*P880*P$8,0)</f>
        <v>0</v>
      </c>
      <c r="Q280" s="212">
        <f>_xlfn.IFNA(IF(Q$7="Fixed",1,IF(AND($D280="yes",Q$7="Block"),INDEX($O730:$Q730,1,MATCH(Q$5,$I15:$K15,0)),IF(OR(Q$7="Anytime",Q$7="Peak",Q$7="Off-peak",Q$7="Shoulder",Q$7="Block"),INDEX('Stakeholder report data'!$G730:$M730,1,MATCH(IF(Q$7="Block","Anytime",Q$7),'Stakeholder report data'!$G$724:$M$724,0)),INDEX($W730:$AD730,1,MATCH(Q$5,$W$724:$AD$724,0)))))
*Q880*Q$8,0)</f>
        <v>0</v>
      </c>
      <c r="R280" s="212">
        <f>_xlfn.IFNA(IF(R$7="Fixed",1,IF(AND($D280="yes",R$7="Block"),INDEX($O730:$Q730,1,MATCH(R$5,$I15:$K15,0)),IF(OR(R$7="Anytime",R$7="Peak",R$7="Off-peak",R$7="Shoulder",R$7="Block"),INDEX('Stakeholder report data'!$G730:$M730,1,MATCH(IF(R$7="Block","Anytime",R$7),'Stakeholder report data'!$G$724:$M$724,0)),INDEX($W730:$AD730,1,MATCH(R$5,$W$724:$AD$724,0)))))
*R880*R$8,0)</f>
        <v>0</v>
      </c>
      <c r="S280" s="212">
        <f>_xlfn.IFNA(IF(S$7="Fixed",1,IF(AND($D280="yes",S$7="Block"),INDEX($O730:$Q730,1,MATCH(S$5,$I15:$K15,0)),IF(OR(S$7="Anytime",S$7="Peak",S$7="Off-peak",S$7="Shoulder",S$7="Block"),INDEX('Stakeholder report data'!$G730:$M730,1,MATCH(IF(S$7="Block","Anytime",S$7),'Stakeholder report data'!$G$724:$M$724,0)),INDEX($W730:$AD730,1,MATCH(S$5,$W$724:$AD$724,0)))))
*S880*S$8,0)</f>
        <v>0</v>
      </c>
      <c r="T280" s="212">
        <f>_xlfn.IFNA(IF(T$7="Fixed",1,IF(AND($D280="yes",T$7="Block"),INDEX($O730:$Q730,1,MATCH(T$5,$I15:$K15,0)),IF(OR(T$7="Anytime",T$7="Peak",T$7="Off-peak",T$7="Shoulder",T$7="Block"),INDEX('Stakeholder report data'!$G730:$M730,1,MATCH(IF(T$7="Block","Anytime",T$7),'Stakeholder report data'!$G$724:$M$724,0)),INDEX($W730:$AD730,1,MATCH(T$5,$W$724:$AD$724,0)))))
*T880*T$8,0)</f>
        <v>0</v>
      </c>
      <c r="U280" s="212">
        <f>_xlfn.IFNA(IF(U$7="Fixed",1,IF(AND($D280="yes",U$7="Block"),INDEX($O730:$Q730,1,MATCH(U$5,$I15:$K15,0)),IF(OR(U$7="Anytime",U$7="Peak",U$7="Off-peak",U$7="Shoulder",U$7="Block"),INDEX('Stakeholder report data'!$G730:$M730,1,MATCH(IF(U$7="Block","Anytime",U$7),'Stakeholder report data'!$G$724:$M$724,0)),INDEX($W730:$AD730,1,MATCH(U$5,$W$724:$AD$724,0)))))
*U880*U$8,0)</f>
        <v>0</v>
      </c>
      <c r="V280" s="212">
        <f>_xlfn.IFNA(IF(V$7="Fixed",1,IF(AND($D280="yes",V$7="Block"),INDEX($O730:$Q730,1,MATCH(V$5,$I15:$K15,0)),IF(OR(V$7="Anytime",V$7="Peak",V$7="Off-peak",V$7="Shoulder",V$7="Block"),INDEX('Stakeholder report data'!$G730:$M730,1,MATCH(IF(V$7="Block","Anytime",V$7),'Stakeholder report data'!$G$724:$M$724,0)),INDEX($W730:$AD730,1,MATCH(V$5,$W$724:$AD$724,0)))))
*V880*V$8,0)</f>
        <v>0</v>
      </c>
      <c r="W280" s="212">
        <f>_xlfn.IFNA(IF(W$7="Fixed",1,IF(AND($D280="yes",W$7="Block"),INDEX($O730:$Q730,1,MATCH(W$5,$I15:$K15,0)),IF(OR(W$7="Anytime",W$7="Peak",W$7="Off-peak",W$7="Shoulder",W$7="Block"),INDEX('Stakeholder report data'!$G730:$M730,1,MATCH(IF(W$7="Block","Anytime",W$7),'Stakeholder report data'!$G$724:$M$724,0)),INDEX($W730:$AD730,1,MATCH(W$5,$W$724:$AD$724,0)))))
*W880*W$8,0)</f>
        <v>0</v>
      </c>
      <c r="X280" s="212">
        <f>_xlfn.IFNA(IF(X$7="Fixed",1,IF(AND($D280="yes",X$7="Block"),INDEX($O730:$Q730,1,MATCH(X$5,$I15:$K15,0)),IF(OR(X$7="Anytime",X$7="Peak",X$7="Off-peak",X$7="Shoulder",X$7="Block"),INDEX('Stakeholder report data'!$G730:$M730,1,MATCH(IF(X$7="Block","Anytime",X$7),'Stakeholder report data'!$G$724:$M$724,0)),INDEX($W730:$AD730,1,MATCH(X$5,$W$724:$AD$724,0)))))
*X880*X$8,0)</f>
        <v>0</v>
      </c>
      <c r="Y280" s="212">
        <f>_xlfn.IFNA(IF(Y$7="Fixed",1,IF(AND($D280="yes",Y$7="Block"),INDEX($O730:$Q730,1,MATCH(Y$5,$I15:$K15,0)),IF(OR(Y$7="Anytime",Y$7="Peak",Y$7="Off-peak",Y$7="Shoulder",Y$7="Block"),INDEX('Stakeholder report data'!$G730:$M730,1,MATCH(IF(Y$7="Block","Anytime",Y$7),'Stakeholder report data'!$G$724:$M$724,0)),INDEX($W730:$AD730,1,MATCH(Y$5,$W$724:$AD$724,0)))))
*Y880*Y$8,0)</f>
        <v>0</v>
      </c>
      <c r="Z280" s="212">
        <f>_xlfn.IFNA(IF(Z$7="Fixed",1,IF(AND($D280="yes",Z$7="Block"),INDEX($O730:$Q730,1,MATCH(Z$5,$I15:$K15,0)),IF(OR(Z$7="Anytime",Z$7="Peak",Z$7="Off-peak",Z$7="Shoulder",Z$7="Block"),INDEX('Stakeholder report data'!$G730:$M730,1,MATCH(IF(Z$7="Block","Anytime",Z$7),'Stakeholder report data'!$G$724:$M$724,0)),INDEX($W730:$AD730,1,MATCH(Z$5,$W$724:$AD$724,0)))))
*Z880*Z$8,0)</f>
        <v>0</v>
      </c>
      <c r="AA280" s="212">
        <f>_xlfn.IFNA(IF(AA$7="Fixed",1,IF(AND($D280="yes",AA$7="Block"),INDEX($O730:$Q730,1,MATCH(AA$5,$I15:$K15,0)),IF(OR(AA$7="Anytime",AA$7="Peak",AA$7="Off-peak",AA$7="Shoulder",AA$7="Block"),INDEX('Stakeholder report data'!$G730:$M730,1,MATCH(IF(AA$7="Block","Anytime",AA$7),'Stakeholder report data'!$G$724:$M$724,0)),INDEX($W730:$AD730,1,MATCH(AA$5,$W$724:$AD$724,0)))))
*AA880*AA$8,0)</f>
        <v>0</v>
      </c>
      <c r="AB280" s="212">
        <f>_xlfn.IFNA(IF(AB$7="Fixed",1,IF(AND($D280="yes",AB$7="Block"),INDEX($O730:$Q730,1,MATCH(AB$5,$I15:$K15,0)),IF(OR(AB$7="Anytime",AB$7="Peak",AB$7="Off-peak",AB$7="Shoulder",AB$7="Block"),INDEX('Stakeholder report data'!$G730:$M730,1,MATCH(IF(AB$7="Block","Anytime",AB$7),'Stakeholder report data'!$G$724:$M$724,0)),INDEX($W730:$AD730,1,MATCH(AB$5,$W$724:$AD$724,0)))))
*AB880*AB$8,0)</f>
        <v>0</v>
      </c>
      <c r="AC280" s="212">
        <f>_xlfn.IFNA(IF(AC$7="Fixed",1,IF(AND($D280="yes",AC$7="Block"),INDEX($O730:$Q730,1,MATCH(AC$5,$I15:$K15,0)),IF(OR(AC$7="Anytime",AC$7="Peak",AC$7="Off-peak",AC$7="Shoulder",AC$7="Block"),INDEX('Stakeholder report data'!$G730:$M730,1,MATCH(IF(AC$7="Block","Anytime",AC$7),'Stakeholder report data'!$G$724:$M$724,0)),INDEX($W730:$AD730,1,MATCH(AC$5,$W$724:$AD$724,0)))))
*AC880*AC$8,0)</f>
        <v>0</v>
      </c>
      <c r="AD280" s="212">
        <f>_xlfn.IFNA(IF(AD$7="Fixed",1,IF(AND($D280="yes",AD$7="Block"),INDEX($O730:$Q730,1,MATCH(AD$5,$I15:$K15,0)),IF(OR(AD$7="Anytime",AD$7="Peak",AD$7="Off-peak",AD$7="Shoulder",AD$7="Block"),INDEX('Stakeholder report data'!$G730:$M730,1,MATCH(IF(AD$7="Block","Anytime",AD$7),'Stakeholder report data'!$G$724:$M$724,0)),INDEX($W730:$AD730,1,MATCH(AD$5,$W$724:$AD$724,0)))))
*AD880*AD$8,0)</f>
        <v>0</v>
      </c>
      <c r="AE280" s="55"/>
      <c r="AF280" s="34"/>
      <c r="AG280" s="34"/>
      <c r="AH280" s="34"/>
    </row>
    <row r="281" spans="1:34" ht="11.25" outlineLevel="2" x14ac:dyDescent="0.2">
      <c r="A281" s="34"/>
      <c r="B281" s="251">
        <v>5</v>
      </c>
      <c r="C281" s="48">
        <f t="shared" si="27"/>
        <v>0</v>
      </c>
      <c r="D281" s="49">
        <f t="shared" si="27"/>
        <v>0</v>
      </c>
      <c r="E281" s="49">
        <f t="shared" si="27"/>
        <v>0</v>
      </c>
      <c r="F281" s="56"/>
      <c r="G281" s="262">
        <f t="shared" si="28"/>
        <v>0</v>
      </c>
      <c r="H281" s="56"/>
      <c r="I281" s="212">
        <f>_xlfn.IFNA(IF(I$7="Fixed",1,IF(AND($D281="yes",I$7="Block"),INDEX($O731:$Q731,1,MATCH(I$5,$I16:$K16,0)),IF(OR(I$7="Anytime",I$7="Peak",I$7="Off-peak",I$7="Shoulder",I$7="Block"),INDEX('Stakeholder report data'!$G731:$M731,1,MATCH(IF(I$7="Block","Anytime",I$7),'Stakeholder report data'!$G$724:$M$724,0)),INDEX($W731:$AD731,1,MATCH(I$5,$W$724:$AD$724,0)))))
*I881*I$8,0)</f>
        <v>0</v>
      </c>
      <c r="J281" s="212">
        <f>_xlfn.IFNA(IF(J$7="Fixed",1,IF(AND($D281="yes",J$7="Block"),INDEX($O731:$Q731,1,MATCH(J$5,$I16:$K16,0)),IF(OR(J$7="Anytime",J$7="Peak",J$7="Off-peak",J$7="Shoulder",J$7="Block"),INDEX('Stakeholder report data'!$G731:$M731,1,MATCH(IF(J$7="Block","Anytime",J$7),'Stakeholder report data'!$G$724:$M$724,0)),INDEX($W731:$AD731,1,MATCH(J$5,$W$724:$AD$724,0)))))
*J881*J$8,0)</f>
        <v>0</v>
      </c>
      <c r="K281" s="212">
        <f>_xlfn.IFNA(IF(K$7="Fixed",1,IF(AND($D281="yes",K$7="Block"),INDEX($O731:$Q731,1,MATCH(K$5,$I16:$K16,0)),IF(OR(K$7="Anytime",K$7="Peak",K$7="Off-peak",K$7="Shoulder",K$7="Block"),INDEX('Stakeholder report data'!$G731:$M731,1,MATCH(IF(K$7="Block","Anytime",K$7),'Stakeholder report data'!$G$724:$M$724,0)),INDEX($W731:$AD731,1,MATCH(K$5,$W$724:$AD$724,0)))))
*K881*K$8,0)</f>
        <v>0</v>
      </c>
      <c r="L281" s="212">
        <f>_xlfn.IFNA(IF(L$7="Fixed",1,IF(AND($D281="yes",L$7="Block"),INDEX($O731:$Q731,1,MATCH(L$5,$I16:$K16,0)),IF(OR(L$7="Anytime",L$7="Peak",L$7="Off-peak",L$7="Shoulder",L$7="Block"),INDEX('Stakeholder report data'!$G731:$M731,1,MATCH(IF(L$7="Block","Anytime",L$7),'Stakeholder report data'!$G$724:$M$724,0)),INDEX($W731:$AD731,1,MATCH(L$5,$W$724:$AD$724,0)))))
*L881*L$8,0)</f>
        <v>0</v>
      </c>
      <c r="M281" s="212">
        <f>_xlfn.IFNA(IF(M$7="Fixed",1,IF(AND($D281="yes",M$7="Block"),INDEX($O731:$Q731,1,MATCH(M$5,$I16:$K16,0)),IF(OR(M$7="Anytime",M$7="Peak",M$7="Off-peak",M$7="Shoulder",M$7="Block"),INDEX('Stakeholder report data'!$G731:$M731,1,MATCH(IF(M$7="Block","Anytime",M$7),'Stakeholder report data'!$G$724:$M$724,0)),INDEX($W731:$AD731,1,MATCH(M$5,$W$724:$AD$724,0)))))
*M881*M$8,0)</f>
        <v>0</v>
      </c>
      <c r="N281" s="212">
        <f>_xlfn.IFNA(IF(N$7="Fixed",1,IF(AND($D281="yes",N$7="Block"),INDEX($O731:$Q731,1,MATCH(N$5,$I16:$K16,0)),IF(OR(N$7="Anytime",N$7="Peak",N$7="Off-peak",N$7="Shoulder",N$7="Block"),INDEX('Stakeholder report data'!$G731:$M731,1,MATCH(IF(N$7="Block","Anytime",N$7),'Stakeholder report data'!$G$724:$M$724,0)),INDEX($W731:$AD731,1,MATCH(N$5,$W$724:$AD$724,0)))))
*N881*N$8,0)</f>
        <v>0</v>
      </c>
      <c r="O281" s="212">
        <f>_xlfn.IFNA(IF(O$7="Fixed",1,IF(AND($D281="yes",O$7="Block"),INDEX($O731:$Q731,1,MATCH(O$5,$I16:$K16,0)),IF(OR(O$7="Anytime",O$7="Peak",O$7="Off-peak",O$7="Shoulder",O$7="Block"),INDEX('Stakeholder report data'!$G731:$M731,1,MATCH(IF(O$7="Block","Anytime",O$7),'Stakeholder report data'!$G$724:$M$724,0)),INDEX($W731:$AD731,1,MATCH(O$5,$W$724:$AD$724,0)))))
*O881*O$8,0)</f>
        <v>0</v>
      </c>
      <c r="P281" s="212">
        <f>_xlfn.IFNA(IF(P$7="Fixed",1,IF(AND($D281="yes",P$7="Block"),INDEX($O731:$Q731,1,MATCH(P$5,$I16:$K16,0)),IF(OR(P$7="Anytime",P$7="Peak",P$7="Off-peak",P$7="Shoulder",P$7="Block"),INDEX('Stakeholder report data'!$G731:$M731,1,MATCH(IF(P$7="Block","Anytime",P$7),'Stakeholder report data'!$G$724:$M$724,0)),INDEX($W731:$AD731,1,MATCH(P$5,$W$724:$AD$724,0)))))
*P881*P$8,0)</f>
        <v>0</v>
      </c>
      <c r="Q281" s="212">
        <f>_xlfn.IFNA(IF(Q$7="Fixed",1,IF(AND($D281="yes",Q$7="Block"),INDEX($O731:$Q731,1,MATCH(Q$5,$I16:$K16,0)),IF(OR(Q$7="Anytime",Q$7="Peak",Q$7="Off-peak",Q$7="Shoulder",Q$7="Block"),INDEX('Stakeholder report data'!$G731:$M731,1,MATCH(IF(Q$7="Block","Anytime",Q$7),'Stakeholder report data'!$G$724:$M$724,0)),INDEX($W731:$AD731,1,MATCH(Q$5,$W$724:$AD$724,0)))))
*Q881*Q$8,0)</f>
        <v>0</v>
      </c>
      <c r="R281" s="212">
        <f>_xlfn.IFNA(IF(R$7="Fixed",1,IF(AND($D281="yes",R$7="Block"),INDEX($O731:$Q731,1,MATCH(R$5,$I16:$K16,0)),IF(OR(R$7="Anytime",R$7="Peak",R$7="Off-peak",R$7="Shoulder",R$7="Block"),INDEX('Stakeholder report data'!$G731:$M731,1,MATCH(IF(R$7="Block","Anytime",R$7),'Stakeholder report data'!$G$724:$M$724,0)),INDEX($W731:$AD731,1,MATCH(R$5,$W$724:$AD$724,0)))))
*R881*R$8,0)</f>
        <v>0</v>
      </c>
      <c r="S281" s="212">
        <f>_xlfn.IFNA(IF(S$7="Fixed",1,IF(AND($D281="yes",S$7="Block"),INDEX($O731:$Q731,1,MATCH(S$5,$I16:$K16,0)),IF(OR(S$7="Anytime",S$7="Peak",S$7="Off-peak",S$7="Shoulder",S$7="Block"),INDEX('Stakeholder report data'!$G731:$M731,1,MATCH(IF(S$7="Block","Anytime",S$7),'Stakeholder report data'!$G$724:$M$724,0)),INDEX($W731:$AD731,1,MATCH(S$5,$W$724:$AD$724,0)))))
*S881*S$8,0)</f>
        <v>0</v>
      </c>
      <c r="T281" s="212">
        <f>_xlfn.IFNA(IF(T$7="Fixed",1,IF(AND($D281="yes",T$7="Block"),INDEX($O731:$Q731,1,MATCH(T$5,$I16:$K16,0)),IF(OR(T$7="Anytime",T$7="Peak",T$7="Off-peak",T$7="Shoulder",T$7="Block"),INDEX('Stakeholder report data'!$G731:$M731,1,MATCH(IF(T$7="Block","Anytime",T$7),'Stakeholder report data'!$G$724:$M$724,0)),INDEX($W731:$AD731,1,MATCH(T$5,$W$724:$AD$724,0)))))
*T881*T$8,0)</f>
        <v>0</v>
      </c>
      <c r="U281" s="212">
        <f>_xlfn.IFNA(IF(U$7="Fixed",1,IF(AND($D281="yes",U$7="Block"),INDEX($O731:$Q731,1,MATCH(U$5,$I16:$K16,0)),IF(OR(U$7="Anytime",U$7="Peak",U$7="Off-peak",U$7="Shoulder",U$7="Block"),INDEX('Stakeholder report data'!$G731:$M731,1,MATCH(IF(U$7="Block","Anytime",U$7),'Stakeholder report data'!$G$724:$M$724,0)),INDEX($W731:$AD731,1,MATCH(U$5,$W$724:$AD$724,0)))))
*U881*U$8,0)</f>
        <v>0</v>
      </c>
      <c r="V281" s="212">
        <f>_xlfn.IFNA(IF(V$7="Fixed",1,IF(AND($D281="yes",V$7="Block"),INDEX($O731:$Q731,1,MATCH(V$5,$I16:$K16,0)),IF(OR(V$7="Anytime",V$7="Peak",V$7="Off-peak",V$7="Shoulder",V$7="Block"),INDEX('Stakeholder report data'!$G731:$M731,1,MATCH(IF(V$7="Block","Anytime",V$7),'Stakeholder report data'!$G$724:$M$724,0)),INDEX($W731:$AD731,1,MATCH(V$5,$W$724:$AD$724,0)))))
*V881*V$8,0)</f>
        <v>0</v>
      </c>
      <c r="W281" s="212">
        <f>_xlfn.IFNA(IF(W$7="Fixed",1,IF(AND($D281="yes",W$7="Block"),INDEX($O731:$Q731,1,MATCH(W$5,$I16:$K16,0)),IF(OR(W$7="Anytime",W$7="Peak",W$7="Off-peak",W$7="Shoulder",W$7="Block"),INDEX('Stakeholder report data'!$G731:$M731,1,MATCH(IF(W$7="Block","Anytime",W$7),'Stakeholder report data'!$G$724:$M$724,0)),INDEX($W731:$AD731,1,MATCH(W$5,$W$724:$AD$724,0)))))
*W881*W$8,0)</f>
        <v>0</v>
      </c>
      <c r="X281" s="212">
        <f>_xlfn.IFNA(IF(X$7="Fixed",1,IF(AND($D281="yes",X$7="Block"),INDEX($O731:$Q731,1,MATCH(X$5,$I16:$K16,0)),IF(OR(X$7="Anytime",X$7="Peak",X$7="Off-peak",X$7="Shoulder",X$7="Block"),INDEX('Stakeholder report data'!$G731:$M731,1,MATCH(IF(X$7="Block","Anytime",X$7),'Stakeholder report data'!$G$724:$M$724,0)),INDEX($W731:$AD731,1,MATCH(X$5,$W$724:$AD$724,0)))))
*X881*X$8,0)</f>
        <v>0</v>
      </c>
      <c r="Y281" s="212">
        <f>_xlfn.IFNA(IF(Y$7="Fixed",1,IF(AND($D281="yes",Y$7="Block"),INDEX($O731:$Q731,1,MATCH(Y$5,$I16:$K16,0)),IF(OR(Y$7="Anytime",Y$7="Peak",Y$7="Off-peak",Y$7="Shoulder",Y$7="Block"),INDEX('Stakeholder report data'!$G731:$M731,1,MATCH(IF(Y$7="Block","Anytime",Y$7),'Stakeholder report data'!$G$724:$M$724,0)),INDEX($W731:$AD731,1,MATCH(Y$5,$W$724:$AD$724,0)))))
*Y881*Y$8,0)</f>
        <v>0</v>
      </c>
      <c r="Z281" s="212">
        <f>_xlfn.IFNA(IF(Z$7="Fixed",1,IF(AND($D281="yes",Z$7="Block"),INDEX($O731:$Q731,1,MATCH(Z$5,$I16:$K16,0)),IF(OR(Z$7="Anytime",Z$7="Peak",Z$7="Off-peak",Z$7="Shoulder",Z$7="Block"),INDEX('Stakeholder report data'!$G731:$M731,1,MATCH(IF(Z$7="Block","Anytime",Z$7),'Stakeholder report data'!$G$724:$M$724,0)),INDEX($W731:$AD731,1,MATCH(Z$5,$W$724:$AD$724,0)))))
*Z881*Z$8,0)</f>
        <v>0</v>
      </c>
      <c r="AA281" s="212">
        <f>_xlfn.IFNA(IF(AA$7="Fixed",1,IF(AND($D281="yes",AA$7="Block"),INDEX($O731:$Q731,1,MATCH(AA$5,$I16:$K16,0)),IF(OR(AA$7="Anytime",AA$7="Peak",AA$7="Off-peak",AA$7="Shoulder",AA$7="Block"),INDEX('Stakeholder report data'!$G731:$M731,1,MATCH(IF(AA$7="Block","Anytime",AA$7),'Stakeholder report data'!$G$724:$M$724,0)),INDEX($W731:$AD731,1,MATCH(AA$5,$W$724:$AD$724,0)))))
*AA881*AA$8,0)</f>
        <v>0</v>
      </c>
      <c r="AB281" s="212">
        <f>_xlfn.IFNA(IF(AB$7="Fixed",1,IF(AND($D281="yes",AB$7="Block"),INDEX($O731:$Q731,1,MATCH(AB$5,$I16:$K16,0)),IF(OR(AB$7="Anytime",AB$7="Peak",AB$7="Off-peak",AB$7="Shoulder",AB$7="Block"),INDEX('Stakeholder report data'!$G731:$M731,1,MATCH(IF(AB$7="Block","Anytime",AB$7),'Stakeholder report data'!$G$724:$M$724,0)),INDEX($W731:$AD731,1,MATCH(AB$5,$W$724:$AD$724,0)))))
*AB881*AB$8,0)</f>
        <v>0</v>
      </c>
      <c r="AC281" s="212">
        <f>_xlfn.IFNA(IF(AC$7="Fixed",1,IF(AND($D281="yes",AC$7="Block"),INDEX($O731:$Q731,1,MATCH(AC$5,$I16:$K16,0)),IF(OR(AC$7="Anytime",AC$7="Peak",AC$7="Off-peak",AC$7="Shoulder",AC$7="Block"),INDEX('Stakeholder report data'!$G731:$M731,1,MATCH(IF(AC$7="Block","Anytime",AC$7),'Stakeholder report data'!$G$724:$M$724,0)),INDEX($W731:$AD731,1,MATCH(AC$5,$W$724:$AD$724,0)))))
*AC881*AC$8,0)</f>
        <v>0</v>
      </c>
      <c r="AD281" s="212">
        <f>_xlfn.IFNA(IF(AD$7="Fixed",1,IF(AND($D281="yes",AD$7="Block"),INDEX($O731:$Q731,1,MATCH(AD$5,$I16:$K16,0)),IF(OR(AD$7="Anytime",AD$7="Peak",AD$7="Off-peak",AD$7="Shoulder",AD$7="Block"),INDEX('Stakeholder report data'!$G731:$M731,1,MATCH(IF(AD$7="Block","Anytime",AD$7),'Stakeholder report data'!$G$724:$M$724,0)),INDEX($W731:$AD731,1,MATCH(AD$5,$W$724:$AD$724,0)))))
*AD881*AD$8,0)</f>
        <v>0</v>
      </c>
      <c r="AE281" s="55"/>
      <c r="AF281" s="34"/>
      <c r="AG281" s="34"/>
      <c r="AH281" s="34"/>
    </row>
    <row r="282" spans="1:34" ht="11.25" outlineLevel="2" x14ac:dyDescent="0.2">
      <c r="A282" s="34"/>
      <c r="B282" s="251">
        <v>6</v>
      </c>
      <c r="C282" s="48">
        <f t="shared" si="27"/>
        <v>0</v>
      </c>
      <c r="D282" s="49">
        <f t="shared" si="27"/>
        <v>0</v>
      </c>
      <c r="E282" s="49">
        <f t="shared" si="27"/>
        <v>0</v>
      </c>
      <c r="F282" s="56"/>
      <c r="G282" s="262">
        <f t="shared" si="28"/>
        <v>0</v>
      </c>
      <c r="H282" s="56"/>
      <c r="I282" s="212">
        <f>_xlfn.IFNA(IF(I$7="Fixed",1,IF(AND($D282="yes",I$7="Block"),INDEX($O732:$Q732,1,MATCH(I$5,$I17:$K17,0)),IF(OR(I$7="Anytime",I$7="Peak",I$7="Off-peak",I$7="Shoulder",I$7="Block"),INDEX('Stakeholder report data'!$G732:$M732,1,MATCH(IF(I$7="Block","Anytime",I$7),'Stakeholder report data'!$G$724:$M$724,0)),INDEX($W732:$AD732,1,MATCH(I$5,$W$724:$AD$724,0)))))
*I882*I$8,0)</f>
        <v>0</v>
      </c>
      <c r="J282" s="212">
        <f>_xlfn.IFNA(IF(J$7="Fixed",1,IF(AND($D282="yes",J$7="Block"),INDEX($O732:$Q732,1,MATCH(J$5,$I17:$K17,0)),IF(OR(J$7="Anytime",J$7="Peak",J$7="Off-peak",J$7="Shoulder",J$7="Block"),INDEX('Stakeholder report data'!$G732:$M732,1,MATCH(IF(J$7="Block","Anytime",J$7),'Stakeholder report data'!$G$724:$M$724,0)),INDEX($W732:$AD732,1,MATCH(J$5,$W$724:$AD$724,0)))))
*J882*J$8,0)</f>
        <v>0</v>
      </c>
      <c r="K282" s="212">
        <f>_xlfn.IFNA(IF(K$7="Fixed",1,IF(AND($D282="yes",K$7="Block"),INDEX($O732:$Q732,1,MATCH(K$5,$I17:$K17,0)),IF(OR(K$7="Anytime",K$7="Peak",K$7="Off-peak",K$7="Shoulder",K$7="Block"),INDEX('Stakeholder report data'!$G732:$M732,1,MATCH(IF(K$7="Block","Anytime",K$7),'Stakeholder report data'!$G$724:$M$724,0)),INDEX($W732:$AD732,1,MATCH(K$5,$W$724:$AD$724,0)))))
*K882*K$8,0)</f>
        <v>0</v>
      </c>
      <c r="L282" s="212">
        <f>_xlfn.IFNA(IF(L$7="Fixed",1,IF(AND($D282="yes",L$7="Block"),INDEX($O732:$Q732,1,MATCH(L$5,$I17:$K17,0)),IF(OR(L$7="Anytime",L$7="Peak",L$7="Off-peak",L$7="Shoulder",L$7="Block"),INDEX('Stakeholder report data'!$G732:$M732,1,MATCH(IF(L$7="Block","Anytime",L$7),'Stakeholder report data'!$G$724:$M$724,0)),INDEX($W732:$AD732,1,MATCH(L$5,$W$724:$AD$724,0)))))
*L882*L$8,0)</f>
        <v>0</v>
      </c>
      <c r="M282" s="212">
        <f>_xlfn.IFNA(IF(M$7="Fixed",1,IF(AND($D282="yes",M$7="Block"),INDEX($O732:$Q732,1,MATCH(M$5,$I17:$K17,0)),IF(OR(M$7="Anytime",M$7="Peak",M$7="Off-peak",M$7="Shoulder",M$7="Block"),INDEX('Stakeholder report data'!$G732:$M732,1,MATCH(IF(M$7="Block","Anytime",M$7),'Stakeholder report data'!$G$724:$M$724,0)),INDEX($W732:$AD732,1,MATCH(M$5,$W$724:$AD$724,0)))))
*M882*M$8,0)</f>
        <v>0</v>
      </c>
      <c r="N282" s="212">
        <f>_xlfn.IFNA(IF(N$7="Fixed",1,IF(AND($D282="yes",N$7="Block"),INDEX($O732:$Q732,1,MATCH(N$5,$I17:$K17,0)),IF(OR(N$7="Anytime",N$7="Peak",N$7="Off-peak",N$7="Shoulder",N$7="Block"),INDEX('Stakeholder report data'!$G732:$M732,1,MATCH(IF(N$7="Block","Anytime",N$7),'Stakeholder report data'!$G$724:$M$724,0)),INDEX($W732:$AD732,1,MATCH(N$5,$W$724:$AD$724,0)))))
*N882*N$8,0)</f>
        <v>0</v>
      </c>
      <c r="O282" s="212">
        <f>_xlfn.IFNA(IF(O$7="Fixed",1,IF(AND($D282="yes",O$7="Block"),INDEX($O732:$Q732,1,MATCH(O$5,$I17:$K17,0)),IF(OR(O$7="Anytime",O$7="Peak",O$7="Off-peak",O$7="Shoulder",O$7="Block"),INDEX('Stakeholder report data'!$G732:$M732,1,MATCH(IF(O$7="Block","Anytime",O$7),'Stakeholder report data'!$G$724:$M$724,0)),INDEX($W732:$AD732,1,MATCH(O$5,$W$724:$AD$724,0)))))
*O882*O$8,0)</f>
        <v>0</v>
      </c>
      <c r="P282" s="212">
        <f>_xlfn.IFNA(IF(P$7="Fixed",1,IF(AND($D282="yes",P$7="Block"),INDEX($O732:$Q732,1,MATCH(P$5,$I17:$K17,0)),IF(OR(P$7="Anytime",P$7="Peak",P$7="Off-peak",P$7="Shoulder",P$7="Block"),INDEX('Stakeholder report data'!$G732:$M732,1,MATCH(IF(P$7="Block","Anytime",P$7),'Stakeholder report data'!$G$724:$M$724,0)),INDEX($W732:$AD732,1,MATCH(P$5,$W$724:$AD$724,0)))))
*P882*P$8,0)</f>
        <v>0</v>
      </c>
      <c r="Q282" s="212">
        <f>_xlfn.IFNA(IF(Q$7="Fixed",1,IF(AND($D282="yes",Q$7="Block"),INDEX($O732:$Q732,1,MATCH(Q$5,$I17:$K17,0)),IF(OR(Q$7="Anytime",Q$7="Peak",Q$7="Off-peak",Q$7="Shoulder",Q$7="Block"),INDEX('Stakeholder report data'!$G732:$M732,1,MATCH(IF(Q$7="Block","Anytime",Q$7),'Stakeholder report data'!$G$724:$M$724,0)),INDEX($W732:$AD732,1,MATCH(Q$5,$W$724:$AD$724,0)))))
*Q882*Q$8,0)</f>
        <v>0</v>
      </c>
      <c r="R282" s="212">
        <f>_xlfn.IFNA(IF(R$7="Fixed",1,IF(AND($D282="yes",R$7="Block"),INDEX($O732:$Q732,1,MATCH(R$5,$I17:$K17,0)),IF(OR(R$7="Anytime",R$7="Peak",R$7="Off-peak",R$7="Shoulder",R$7="Block"),INDEX('Stakeholder report data'!$G732:$M732,1,MATCH(IF(R$7="Block","Anytime",R$7),'Stakeholder report data'!$G$724:$M$724,0)),INDEX($W732:$AD732,1,MATCH(R$5,$W$724:$AD$724,0)))))
*R882*R$8,0)</f>
        <v>0</v>
      </c>
      <c r="S282" s="212">
        <f>_xlfn.IFNA(IF(S$7="Fixed",1,IF(AND($D282="yes",S$7="Block"),INDEX($O732:$Q732,1,MATCH(S$5,$I17:$K17,0)),IF(OR(S$7="Anytime",S$7="Peak",S$7="Off-peak",S$7="Shoulder",S$7="Block"),INDEX('Stakeholder report data'!$G732:$M732,1,MATCH(IF(S$7="Block","Anytime",S$7),'Stakeholder report data'!$G$724:$M$724,0)),INDEX($W732:$AD732,1,MATCH(S$5,$W$724:$AD$724,0)))))
*S882*S$8,0)</f>
        <v>0</v>
      </c>
      <c r="T282" s="212">
        <f>_xlfn.IFNA(IF(T$7="Fixed",1,IF(AND($D282="yes",T$7="Block"),INDEX($O732:$Q732,1,MATCH(T$5,$I17:$K17,0)),IF(OR(T$7="Anytime",T$7="Peak",T$7="Off-peak",T$7="Shoulder",T$7="Block"),INDEX('Stakeholder report data'!$G732:$M732,1,MATCH(IF(T$7="Block","Anytime",T$7),'Stakeholder report data'!$G$724:$M$724,0)),INDEX($W732:$AD732,1,MATCH(T$5,$W$724:$AD$724,0)))))
*T882*T$8,0)</f>
        <v>0</v>
      </c>
      <c r="U282" s="212">
        <f>_xlfn.IFNA(IF(U$7="Fixed",1,IF(AND($D282="yes",U$7="Block"),INDEX($O732:$Q732,1,MATCH(U$5,$I17:$K17,0)),IF(OR(U$7="Anytime",U$7="Peak",U$7="Off-peak",U$7="Shoulder",U$7="Block"),INDEX('Stakeholder report data'!$G732:$M732,1,MATCH(IF(U$7="Block","Anytime",U$7),'Stakeholder report data'!$G$724:$M$724,0)),INDEX($W732:$AD732,1,MATCH(U$5,$W$724:$AD$724,0)))))
*U882*U$8,0)</f>
        <v>0</v>
      </c>
      <c r="V282" s="212">
        <f>_xlfn.IFNA(IF(V$7="Fixed",1,IF(AND($D282="yes",V$7="Block"),INDEX($O732:$Q732,1,MATCH(V$5,$I17:$K17,0)),IF(OR(V$7="Anytime",V$7="Peak",V$7="Off-peak",V$7="Shoulder",V$7="Block"),INDEX('Stakeholder report data'!$G732:$M732,1,MATCH(IF(V$7="Block","Anytime",V$7),'Stakeholder report data'!$G$724:$M$724,0)),INDEX($W732:$AD732,1,MATCH(V$5,$W$724:$AD$724,0)))))
*V882*V$8,0)</f>
        <v>0</v>
      </c>
      <c r="W282" s="212">
        <f>_xlfn.IFNA(IF(W$7="Fixed",1,IF(AND($D282="yes",W$7="Block"),INDEX($O732:$Q732,1,MATCH(W$5,$I17:$K17,0)),IF(OR(W$7="Anytime",W$7="Peak",W$7="Off-peak",W$7="Shoulder",W$7="Block"),INDEX('Stakeholder report data'!$G732:$M732,1,MATCH(IF(W$7="Block","Anytime",W$7),'Stakeholder report data'!$G$724:$M$724,0)),INDEX($W732:$AD732,1,MATCH(W$5,$W$724:$AD$724,0)))))
*W882*W$8,0)</f>
        <v>0</v>
      </c>
      <c r="X282" s="212">
        <f>_xlfn.IFNA(IF(X$7="Fixed",1,IF(AND($D282="yes",X$7="Block"),INDEX($O732:$Q732,1,MATCH(X$5,$I17:$K17,0)),IF(OR(X$7="Anytime",X$7="Peak",X$7="Off-peak",X$7="Shoulder",X$7="Block"),INDEX('Stakeholder report data'!$G732:$M732,1,MATCH(IF(X$7="Block","Anytime",X$7),'Stakeholder report data'!$G$724:$M$724,0)),INDEX($W732:$AD732,1,MATCH(X$5,$W$724:$AD$724,0)))))
*X882*X$8,0)</f>
        <v>0</v>
      </c>
      <c r="Y282" s="212">
        <f>_xlfn.IFNA(IF(Y$7="Fixed",1,IF(AND($D282="yes",Y$7="Block"),INDEX($O732:$Q732,1,MATCH(Y$5,$I17:$K17,0)),IF(OR(Y$7="Anytime",Y$7="Peak",Y$7="Off-peak",Y$7="Shoulder",Y$7="Block"),INDEX('Stakeholder report data'!$G732:$M732,1,MATCH(IF(Y$7="Block","Anytime",Y$7),'Stakeholder report data'!$G$724:$M$724,0)),INDEX($W732:$AD732,1,MATCH(Y$5,$W$724:$AD$724,0)))))
*Y882*Y$8,0)</f>
        <v>0</v>
      </c>
      <c r="Z282" s="212">
        <f>_xlfn.IFNA(IF(Z$7="Fixed",1,IF(AND($D282="yes",Z$7="Block"),INDEX($O732:$Q732,1,MATCH(Z$5,$I17:$K17,0)),IF(OR(Z$7="Anytime",Z$7="Peak",Z$7="Off-peak",Z$7="Shoulder",Z$7="Block"),INDEX('Stakeholder report data'!$G732:$M732,1,MATCH(IF(Z$7="Block","Anytime",Z$7),'Stakeholder report data'!$G$724:$M$724,0)),INDEX($W732:$AD732,1,MATCH(Z$5,$W$724:$AD$724,0)))))
*Z882*Z$8,0)</f>
        <v>0</v>
      </c>
      <c r="AA282" s="212">
        <f>_xlfn.IFNA(IF(AA$7="Fixed",1,IF(AND($D282="yes",AA$7="Block"),INDEX($O732:$Q732,1,MATCH(AA$5,$I17:$K17,0)),IF(OR(AA$7="Anytime",AA$7="Peak",AA$7="Off-peak",AA$7="Shoulder",AA$7="Block"),INDEX('Stakeholder report data'!$G732:$M732,1,MATCH(IF(AA$7="Block","Anytime",AA$7),'Stakeholder report data'!$G$724:$M$724,0)),INDEX($W732:$AD732,1,MATCH(AA$5,$W$724:$AD$724,0)))))
*AA882*AA$8,0)</f>
        <v>0</v>
      </c>
      <c r="AB282" s="212">
        <f>_xlfn.IFNA(IF(AB$7="Fixed",1,IF(AND($D282="yes",AB$7="Block"),INDEX($O732:$Q732,1,MATCH(AB$5,$I17:$K17,0)),IF(OR(AB$7="Anytime",AB$7="Peak",AB$7="Off-peak",AB$7="Shoulder",AB$7="Block"),INDEX('Stakeholder report data'!$G732:$M732,1,MATCH(IF(AB$7="Block","Anytime",AB$7),'Stakeholder report data'!$G$724:$M$724,0)),INDEX($W732:$AD732,1,MATCH(AB$5,$W$724:$AD$724,0)))))
*AB882*AB$8,0)</f>
        <v>0</v>
      </c>
      <c r="AC282" s="212">
        <f>_xlfn.IFNA(IF(AC$7="Fixed",1,IF(AND($D282="yes",AC$7="Block"),INDEX($O732:$Q732,1,MATCH(AC$5,$I17:$K17,0)),IF(OR(AC$7="Anytime",AC$7="Peak",AC$7="Off-peak",AC$7="Shoulder",AC$7="Block"),INDEX('Stakeholder report data'!$G732:$M732,1,MATCH(IF(AC$7="Block","Anytime",AC$7),'Stakeholder report data'!$G$724:$M$724,0)),INDEX($W732:$AD732,1,MATCH(AC$5,$W$724:$AD$724,0)))))
*AC882*AC$8,0)</f>
        <v>0</v>
      </c>
      <c r="AD282" s="212">
        <f>_xlfn.IFNA(IF(AD$7="Fixed",1,IF(AND($D282="yes",AD$7="Block"),INDEX($O732:$Q732,1,MATCH(AD$5,$I17:$K17,0)),IF(OR(AD$7="Anytime",AD$7="Peak",AD$7="Off-peak",AD$7="Shoulder",AD$7="Block"),INDEX('Stakeholder report data'!$G732:$M732,1,MATCH(IF(AD$7="Block","Anytime",AD$7),'Stakeholder report data'!$G$724:$M$724,0)),INDEX($W732:$AD732,1,MATCH(AD$5,$W$724:$AD$724,0)))))
*AD882*AD$8,0)</f>
        <v>0</v>
      </c>
      <c r="AE282" s="55"/>
      <c r="AF282" s="34"/>
      <c r="AG282" s="34"/>
      <c r="AH282" s="34"/>
    </row>
    <row r="283" spans="1:34" ht="11.25" outlineLevel="2" x14ac:dyDescent="0.2">
      <c r="A283" s="34"/>
      <c r="B283" s="251">
        <v>7</v>
      </c>
      <c r="C283" s="48">
        <f t="shared" si="27"/>
        <v>0</v>
      </c>
      <c r="D283" s="49">
        <f t="shared" si="27"/>
        <v>0</v>
      </c>
      <c r="E283" s="49">
        <f t="shared" si="27"/>
        <v>0</v>
      </c>
      <c r="F283" s="56"/>
      <c r="G283" s="262">
        <f t="shared" si="28"/>
        <v>0</v>
      </c>
      <c r="H283" s="56"/>
      <c r="I283" s="212">
        <f>_xlfn.IFNA(IF(I$7="Fixed",1,IF(AND($D283="yes",I$7="Block"),INDEX($O733:$Q733,1,MATCH(I$5,$I18:$K18,0)),IF(OR(I$7="Anytime",I$7="Peak",I$7="Off-peak",I$7="Shoulder",I$7="Block"),INDEX('Stakeholder report data'!$G733:$M733,1,MATCH(IF(I$7="Block","Anytime",I$7),'Stakeholder report data'!$G$724:$M$724,0)),INDEX($W733:$AD733,1,MATCH(I$5,$W$724:$AD$724,0)))))
*I883*I$8,0)</f>
        <v>0</v>
      </c>
      <c r="J283" s="212">
        <f>_xlfn.IFNA(IF(J$7="Fixed",1,IF(AND($D283="yes",J$7="Block"),INDEX($O733:$Q733,1,MATCH(J$5,$I18:$K18,0)),IF(OR(J$7="Anytime",J$7="Peak",J$7="Off-peak",J$7="Shoulder",J$7="Block"),INDEX('Stakeholder report data'!$G733:$M733,1,MATCH(IF(J$7="Block","Anytime",J$7),'Stakeholder report data'!$G$724:$M$724,0)),INDEX($W733:$AD733,1,MATCH(J$5,$W$724:$AD$724,0)))))
*J883*J$8,0)</f>
        <v>0</v>
      </c>
      <c r="K283" s="212">
        <f>_xlfn.IFNA(IF(K$7="Fixed",1,IF(AND($D283="yes",K$7="Block"),INDEX($O733:$Q733,1,MATCH(K$5,$I18:$K18,0)),IF(OR(K$7="Anytime",K$7="Peak",K$7="Off-peak",K$7="Shoulder",K$7="Block"),INDEX('Stakeholder report data'!$G733:$M733,1,MATCH(IF(K$7="Block","Anytime",K$7),'Stakeholder report data'!$G$724:$M$724,0)),INDEX($W733:$AD733,1,MATCH(K$5,$W$724:$AD$724,0)))))
*K883*K$8,0)</f>
        <v>0</v>
      </c>
      <c r="L283" s="212">
        <f>_xlfn.IFNA(IF(L$7="Fixed",1,IF(AND($D283="yes",L$7="Block"),INDEX($O733:$Q733,1,MATCH(L$5,$I18:$K18,0)),IF(OR(L$7="Anytime",L$7="Peak",L$7="Off-peak",L$7="Shoulder",L$7="Block"),INDEX('Stakeholder report data'!$G733:$M733,1,MATCH(IF(L$7="Block","Anytime",L$7),'Stakeholder report data'!$G$724:$M$724,0)),INDEX($W733:$AD733,1,MATCH(L$5,$W$724:$AD$724,0)))))
*L883*L$8,0)</f>
        <v>0</v>
      </c>
      <c r="M283" s="212">
        <f>_xlfn.IFNA(IF(M$7="Fixed",1,IF(AND($D283="yes",M$7="Block"),INDEX($O733:$Q733,1,MATCH(M$5,$I18:$K18,0)),IF(OR(M$7="Anytime",M$7="Peak",M$7="Off-peak",M$7="Shoulder",M$7="Block"),INDEX('Stakeholder report data'!$G733:$M733,1,MATCH(IF(M$7="Block","Anytime",M$7),'Stakeholder report data'!$G$724:$M$724,0)),INDEX($W733:$AD733,1,MATCH(M$5,$W$724:$AD$724,0)))))
*M883*M$8,0)</f>
        <v>0</v>
      </c>
      <c r="N283" s="212">
        <f>_xlfn.IFNA(IF(N$7="Fixed",1,IF(AND($D283="yes",N$7="Block"),INDEX($O733:$Q733,1,MATCH(N$5,$I18:$K18,0)),IF(OR(N$7="Anytime",N$7="Peak",N$7="Off-peak",N$7="Shoulder",N$7="Block"),INDEX('Stakeholder report data'!$G733:$M733,1,MATCH(IF(N$7="Block","Anytime",N$7),'Stakeholder report data'!$G$724:$M$724,0)),INDEX($W733:$AD733,1,MATCH(N$5,$W$724:$AD$724,0)))))
*N883*N$8,0)</f>
        <v>0</v>
      </c>
      <c r="O283" s="212">
        <f>_xlfn.IFNA(IF(O$7="Fixed",1,IF(AND($D283="yes",O$7="Block"),INDEX($O733:$Q733,1,MATCH(O$5,$I18:$K18,0)),IF(OR(O$7="Anytime",O$7="Peak",O$7="Off-peak",O$7="Shoulder",O$7="Block"),INDEX('Stakeholder report data'!$G733:$M733,1,MATCH(IF(O$7="Block","Anytime",O$7),'Stakeholder report data'!$G$724:$M$724,0)),INDEX($W733:$AD733,1,MATCH(O$5,$W$724:$AD$724,0)))))
*O883*O$8,0)</f>
        <v>0</v>
      </c>
      <c r="P283" s="212">
        <f>_xlfn.IFNA(IF(P$7="Fixed",1,IF(AND($D283="yes",P$7="Block"),INDEX($O733:$Q733,1,MATCH(P$5,$I18:$K18,0)),IF(OR(P$7="Anytime",P$7="Peak",P$7="Off-peak",P$7="Shoulder",P$7="Block"),INDEX('Stakeholder report data'!$G733:$M733,1,MATCH(IF(P$7="Block","Anytime",P$7),'Stakeholder report data'!$G$724:$M$724,0)),INDEX($W733:$AD733,1,MATCH(P$5,$W$724:$AD$724,0)))))
*P883*P$8,0)</f>
        <v>0</v>
      </c>
      <c r="Q283" s="212">
        <f>_xlfn.IFNA(IF(Q$7="Fixed",1,IF(AND($D283="yes",Q$7="Block"),INDEX($O733:$Q733,1,MATCH(Q$5,$I18:$K18,0)),IF(OR(Q$7="Anytime",Q$7="Peak",Q$7="Off-peak",Q$7="Shoulder",Q$7="Block"),INDEX('Stakeholder report data'!$G733:$M733,1,MATCH(IF(Q$7="Block","Anytime",Q$7),'Stakeholder report data'!$G$724:$M$724,0)),INDEX($W733:$AD733,1,MATCH(Q$5,$W$724:$AD$724,0)))))
*Q883*Q$8,0)</f>
        <v>0</v>
      </c>
      <c r="R283" s="212">
        <f>_xlfn.IFNA(IF(R$7="Fixed",1,IF(AND($D283="yes",R$7="Block"),INDEX($O733:$Q733,1,MATCH(R$5,$I18:$K18,0)),IF(OR(R$7="Anytime",R$7="Peak",R$7="Off-peak",R$7="Shoulder",R$7="Block"),INDEX('Stakeholder report data'!$G733:$M733,1,MATCH(IF(R$7="Block","Anytime",R$7),'Stakeholder report data'!$G$724:$M$724,0)),INDEX($W733:$AD733,1,MATCH(R$5,$W$724:$AD$724,0)))))
*R883*R$8,0)</f>
        <v>0</v>
      </c>
      <c r="S283" s="212">
        <f>_xlfn.IFNA(IF(S$7="Fixed",1,IF(AND($D283="yes",S$7="Block"),INDEX($O733:$Q733,1,MATCH(S$5,$I18:$K18,0)),IF(OR(S$7="Anytime",S$7="Peak",S$7="Off-peak",S$7="Shoulder",S$7="Block"),INDEX('Stakeholder report data'!$G733:$M733,1,MATCH(IF(S$7="Block","Anytime",S$7),'Stakeholder report data'!$G$724:$M$724,0)),INDEX($W733:$AD733,1,MATCH(S$5,$W$724:$AD$724,0)))))
*S883*S$8,0)</f>
        <v>0</v>
      </c>
      <c r="T283" s="212">
        <f>_xlfn.IFNA(IF(T$7="Fixed",1,IF(AND($D283="yes",T$7="Block"),INDEX($O733:$Q733,1,MATCH(T$5,$I18:$K18,0)),IF(OR(T$7="Anytime",T$7="Peak",T$7="Off-peak",T$7="Shoulder",T$7="Block"),INDEX('Stakeholder report data'!$G733:$M733,1,MATCH(IF(T$7="Block","Anytime",T$7),'Stakeholder report data'!$G$724:$M$724,0)),INDEX($W733:$AD733,1,MATCH(T$5,$W$724:$AD$724,0)))))
*T883*T$8,0)</f>
        <v>0</v>
      </c>
      <c r="U283" s="212">
        <f>_xlfn.IFNA(IF(U$7="Fixed",1,IF(AND($D283="yes",U$7="Block"),INDEX($O733:$Q733,1,MATCH(U$5,$I18:$K18,0)),IF(OR(U$7="Anytime",U$7="Peak",U$7="Off-peak",U$7="Shoulder",U$7="Block"),INDEX('Stakeholder report data'!$G733:$M733,1,MATCH(IF(U$7="Block","Anytime",U$7),'Stakeholder report data'!$G$724:$M$724,0)),INDEX($W733:$AD733,1,MATCH(U$5,$W$724:$AD$724,0)))))
*U883*U$8,0)</f>
        <v>0</v>
      </c>
      <c r="V283" s="212">
        <f>_xlfn.IFNA(IF(V$7="Fixed",1,IF(AND($D283="yes",V$7="Block"),INDEX($O733:$Q733,1,MATCH(V$5,$I18:$K18,0)),IF(OR(V$7="Anytime",V$7="Peak",V$7="Off-peak",V$7="Shoulder",V$7="Block"),INDEX('Stakeholder report data'!$G733:$M733,1,MATCH(IF(V$7="Block","Anytime",V$7),'Stakeholder report data'!$G$724:$M$724,0)),INDEX($W733:$AD733,1,MATCH(V$5,$W$724:$AD$724,0)))))
*V883*V$8,0)</f>
        <v>0</v>
      </c>
      <c r="W283" s="212">
        <f>_xlfn.IFNA(IF(W$7="Fixed",1,IF(AND($D283="yes",W$7="Block"),INDEX($O733:$Q733,1,MATCH(W$5,$I18:$K18,0)),IF(OR(W$7="Anytime",W$7="Peak",W$7="Off-peak",W$7="Shoulder",W$7="Block"),INDEX('Stakeholder report data'!$G733:$M733,1,MATCH(IF(W$7="Block","Anytime",W$7),'Stakeholder report data'!$G$724:$M$724,0)),INDEX($W733:$AD733,1,MATCH(W$5,$W$724:$AD$724,0)))))
*W883*W$8,0)</f>
        <v>0</v>
      </c>
      <c r="X283" s="212">
        <f>_xlfn.IFNA(IF(X$7="Fixed",1,IF(AND($D283="yes",X$7="Block"),INDEX($O733:$Q733,1,MATCH(X$5,$I18:$K18,0)),IF(OR(X$7="Anytime",X$7="Peak",X$7="Off-peak",X$7="Shoulder",X$7="Block"),INDEX('Stakeholder report data'!$G733:$M733,1,MATCH(IF(X$7="Block","Anytime",X$7),'Stakeholder report data'!$G$724:$M$724,0)),INDEX($W733:$AD733,1,MATCH(X$5,$W$724:$AD$724,0)))))
*X883*X$8,0)</f>
        <v>0</v>
      </c>
      <c r="Y283" s="212">
        <f>_xlfn.IFNA(IF(Y$7="Fixed",1,IF(AND($D283="yes",Y$7="Block"),INDEX($O733:$Q733,1,MATCH(Y$5,$I18:$K18,0)),IF(OR(Y$7="Anytime",Y$7="Peak",Y$7="Off-peak",Y$7="Shoulder",Y$7="Block"),INDEX('Stakeholder report data'!$G733:$M733,1,MATCH(IF(Y$7="Block","Anytime",Y$7),'Stakeholder report data'!$G$724:$M$724,0)),INDEX($W733:$AD733,1,MATCH(Y$5,$W$724:$AD$724,0)))))
*Y883*Y$8,0)</f>
        <v>0</v>
      </c>
      <c r="Z283" s="212">
        <f>_xlfn.IFNA(IF(Z$7="Fixed",1,IF(AND($D283="yes",Z$7="Block"),INDEX($O733:$Q733,1,MATCH(Z$5,$I18:$K18,0)),IF(OR(Z$7="Anytime",Z$7="Peak",Z$7="Off-peak",Z$7="Shoulder",Z$7="Block"),INDEX('Stakeholder report data'!$G733:$M733,1,MATCH(IF(Z$7="Block","Anytime",Z$7),'Stakeholder report data'!$G$724:$M$724,0)),INDEX($W733:$AD733,1,MATCH(Z$5,$W$724:$AD$724,0)))))
*Z883*Z$8,0)</f>
        <v>0</v>
      </c>
      <c r="AA283" s="212">
        <f>_xlfn.IFNA(IF(AA$7="Fixed",1,IF(AND($D283="yes",AA$7="Block"),INDEX($O733:$Q733,1,MATCH(AA$5,$I18:$K18,0)),IF(OR(AA$7="Anytime",AA$7="Peak",AA$7="Off-peak",AA$7="Shoulder",AA$7="Block"),INDEX('Stakeholder report data'!$G733:$M733,1,MATCH(IF(AA$7="Block","Anytime",AA$7),'Stakeholder report data'!$G$724:$M$724,0)),INDEX($W733:$AD733,1,MATCH(AA$5,$W$724:$AD$724,0)))))
*AA883*AA$8,0)</f>
        <v>0</v>
      </c>
      <c r="AB283" s="212">
        <f>_xlfn.IFNA(IF(AB$7="Fixed",1,IF(AND($D283="yes",AB$7="Block"),INDEX($O733:$Q733,1,MATCH(AB$5,$I18:$K18,0)),IF(OR(AB$7="Anytime",AB$7="Peak",AB$7="Off-peak",AB$7="Shoulder",AB$7="Block"),INDEX('Stakeholder report data'!$G733:$M733,1,MATCH(IF(AB$7="Block","Anytime",AB$7),'Stakeholder report data'!$G$724:$M$724,0)),INDEX($W733:$AD733,1,MATCH(AB$5,$W$724:$AD$724,0)))))
*AB883*AB$8,0)</f>
        <v>0</v>
      </c>
      <c r="AC283" s="212">
        <f>_xlfn.IFNA(IF(AC$7="Fixed",1,IF(AND($D283="yes",AC$7="Block"),INDEX($O733:$Q733,1,MATCH(AC$5,$I18:$K18,0)),IF(OR(AC$7="Anytime",AC$7="Peak",AC$7="Off-peak",AC$7="Shoulder",AC$7="Block"),INDEX('Stakeholder report data'!$G733:$M733,1,MATCH(IF(AC$7="Block","Anytime",AC$7),'Stakeholder report data'!$G$724:$M$724,0)),INDEX($W733:$AD733,1,MATCH(AC$5,$W$724:$AD$724,0)))))
*AC883*AC$8,0)</f>
        <v>0</v>
      </c>
      <c r="AD283" s="212">
        <f>_xlfn.IFNA(IF(AD$7="Fixed",1,IF(AND($D283="yes",AD$7="Block"),INDEX($O733:$Q733,1,MATCH(AD$5,$I18:$K18,0)),IF(OR(AD$7="Anytime",AD$7="Peak",AD$7="Off-peak",AD$7="Shoulder",AD$7="Block"),INDEX('Stakeholder report data'!$G733:$M733,1,MATCH(IF(AD$7="Block","Anytime",AD$7),'Stakeholder report data'!$G$724:$M$724,0)),INDEX($W733:$AD733,1,MATCH(AD$5,$W$724:$AD$724,0)))))
*AD883*AD$8,0)</f>
        <v>0</v>
      </c>
      <c r="AE283" s="55"/>
      <c r="AF283" s="34"/>
      <c r="AG283" s="34"/>
      <c r="AH283" s="34"/>
    </row>
    <row r="284" spans="1:34" ht="11.25" outlineLevel="2" x14ac:dyDescent="0.2">
      <c r="A284" s="34"/>
      <c r="B284" s="251">
        <v>8</v>
      </c>
      <c r="C284" s="48">
        <f t="shared" si="27"/>
        <v>0</v>
      </c>
      <c r="D284" s="49">
        <f t="shared" si="27"/>
        <v>0</v>
      </c>
      <c r="E284" s="49">
        <f t="shared" si="27"/>
        <v>0</v>
      </c>
      <c r="F284" s="56"/>
      <c r="G284" s="262">
        <f t="shared" si="28"/>
        <v>0</v>
      </c>
      <c r="H284" s="56"/>
      <c r="I284" s="212">
        <f>_xlfn.IFNA(IF(I$7="Fixed",1,IF(AND($D284="yes",I$7="Block"),INDEX($O734:$Q734,1,MATCH(I$5,$I19:$K19,0)),IF(OR(I$7="Anytime",I$7="Peak",I$7="Off-peak",I$7="Shoulder",I$7="Block"),INDEX('Stakeholder report data'!$G734:$M734,1,MATCH(IF(I$7="Block","Anytime",I$7),'Stakeholder report data'!$G$724:$M$724,0)),INDEX($W734:$AD734,1,MATCH(I$5,$W$724:$AD$724,0)))))
*I884*I$8,0)</f>
        <v>0</v>
      </c>
      <c r="J284" s="212">
        <f>_xlfn.IFNA(IF(J$7="Fixed",1,IF(AND($D284="yes",J$7="Block"),INDEX($O734:$Q734,1,MATCH(J$5,$I19:$K19,0)),IF(OR(J$7="Anytime",J$7="Peak",J$7="Off-peak",J$7="Shoulder",J$7="Block"),INDEX('Stakeholder report data'!$G734:$M734,1,MATCH(IF(J$7="Block","Anytime",J$7),'Stakeholder report data'!$G$724:$M$724,0)),INDEX($W734:$AD734,1,MATCH(J$5,$W$724:$AD$724,0)))))
*J884*J$8,0)</f>
        <v>0</v>
      </c>
      <c r="K284" s="212">
        <f>_xlfn.IFNA(IF(K$7="Fixed",1,IF(AND($D284="yes",K$7="Block"),INDEX($O734:$Q734,1,MATCH(K$5,$I19:$K19,0)),IF(OR(K$7="Anytime",K$7="Peak",K$7="Off-peak",K$7="Shoulder",K$7="Block"),INDEX('Stakeholder report data'!$G734:$M734,1,MATCH(IF(K$7="Block","Anytime",K$7),'Stakeholder report data'!$G$724:$M$724,0)),INDEX($W734:$AD734,1,MATCH(K$5,$W$724:$AD$724,0)))))
*K884*K$8,0)</f>
        <v>0</v>
      </c>
      <c r="L284" s="212">
        <f>_xlfn.IFNA(IF(L$7="Fixed",1,IF(AND($D284="yes",L$7="Block"),INDEX($O734:$Q734,1,MATCH(L$5,$I19:$K19,0)),IF(OR(L$7="Anytime",L$7="Peak",L$7="Off-peak",L$7="Shoulder",L$7="Block"),INDEX('Stakeholder report data'!$G734:$M734,1,MATCH(IF(L$7="Block","Anytime",L$7),'Stakeholder report data'!$G$724:$M$724,0)),INDEX($W734:$AD734,1,MATCH(L$5,$W$724:$AD$724,0)))))
*L884*L$8,0)</f>
        <v>0</v>
      </c>
      <c r="M284" s="212">
        <f>_xlfn.IFNA(IF(M$7="Fixed",1,IF(AND($D284="yes",M$7="Block"),INDEX($O734:$Q734,1,MATCH(M$5,$I19:$K19,0)),IF(OR(M$7="Anytime",M$7="Peak",M$7="Off-peak",M$7="Shoulder",M$7="Block"),INDEX('Stakeholder report data'!$G734:$M734,1,MATCH(IF(M$7="Block","Anytime",M$7),'Stakeholder report data'!$G$724:$M$724,0)),INDEX($W734:$AD734,1,MATCH(M$5,$W$724:$AD$724,0)))))
*M884*M$8,0)</f>
        <v>0</v>
      </c>
      <c r="N284" s="212">
        <f>_xlfn.IFNA(IF(N$7="Fixed",1,IF(AND($D284="yes",N$7="Block"),INDEX($O734:$Q734,1,MATCH(N$5,$I19:$K19,0)),IF(OR(N$7="Anytime",N$7="Peak",N$7="Off-peak",N$7="Shoulder",N$7="Block"),INDEX('Stakeholder report data'!$G734:$M734,1,MATCH(IF(N$7="Block","Anytime",N$7),'Stakeholder report data'!$G$724:$M$724,0)),INDEX($W734:$AD734,1,MATCH(N$5,$W$724:$AD$724,0)))))
*N884*N$8,0)</f>
        <v>0</v>
      </c>
      <c r="O284" s="212">
        <f>_xlfn.IFNA(IF(O$7="Fixed",1,IF(AND($D284="yes",O$7="Block"),INDEX($O734:$Q734,1,MATCH(O$5,$I19:$K19,0)),IF(OR(O$7="Anytime",O$7="Peak",O$7="Off-peak",O$7="Shoulder",O$7="Block"),INDEX('Stakeholder report data'!$G734:$M734,1,MATCH(IF(O$7="Block","Anytime",O$7),'Stakeholder report data'!$G$724:$M$724,0)),INDEX($W734:$AD734,1,MATCH(O$5,$W$724:$AD$724,0)))))
*O884*O$8,0)</f>
        <v>0</v>
      </c>
      <c r="P284" s="212">
        <f>_xlfn.IFNA(IF(P$7="Fixed",1,IF(AND($D284="yes",P$7="Block"),INDEX($O734:$Q734,1,MATCH(P$5,$I19:$K19,0)),IF(OR(P$7="Anytime",P$7="Peak",P$7="Off-peak",P$7="Shoulder",P$7="Block"),INDEX('Stakeholder report data'!$G734:$M734,1,MATCH(IF(P$7="Block","Anytime",P$7),'Stakeholder report data'!$G$724:$M$724,0)),INDEX($W734:$AD734,1,MATCH(P$5,$W$724:$AD$724,0)))))
*P884*P$8,0)</f>
        <v>0</v>
      </c>
      <c r="Q284" s="212">
        <f>_xlfn.IFNA(IF(Q$7="Fixed",1,IF(AND($D284="yes",Q$7="Block"),INDEX($O734:$Q734,1,MATCH(Q$5,$I19:$K19,0)),IF(OR(Q$7="Anytime",Q$7="Peak",Q$7="Off-peak",Q$7="Shoulder",Q$7="Block"),INDEX('Stakeholder report data'!$G734:$M734,1,MATCH(IF(Q$7="Block","Anytime",Q$7),'Stakeholder report data'!$G$724:$M$724,0)),INDEX($W734:$AD734,1,MATCH(Q$5,$W$724:$AD$724,0)))))
*Q884*Q$8,0)</f>
        <v>0</v>
      </c>
      <c r="R284" s="212">
        <f>_xlfn.IFNA(IF(R$7="Fixed",1,IF(AND($D284="yes",R$7="Block"),INDEX($O734:$Q734,1,MATCH(R$5,$I19:$K19,0)),IF(OR(R$7="Anytime",R$7="Peak",R$7="Off-peak",R$7="Shoulder",R$7="Block"),INDEX('Stakeholder report data'!$G734:$M734,1,MATCH(IF(R$7="Block","Anytime",R$7),'Stakeholder report data'!$G$724:$M$724,0)),INDEX($W734:$AD734,1,MATCH(R$5,$W$724:$AD$724,0)))))
*R884*R$8,0)</f>
        <v>0</v>
      </c>
      <c r="S284" s="212">
        <f>_xlfn.IFNA(IF(S$7="Fixed",1,IF(AND($D284="yes",S$7="Block"),INDEX($O734:$Q734,1,MATCH(S$5,$I19:$K19,0)),IF(OR(S$7="Anytime",S$7="Peak",S$7="Off-peak",S$7="Shoulder",S$7="Block"),INDEX('Stakeholder report data'!$G734:$M734,1,MATCH(IF(S$7="Block","Anytime",S$7),'Stakeholder report data'!$G$724:$M$724,0)),INDEX($W734:$AD734,1,MATCH(S$5,$W$724:$AD$724,0)))))
*S884*S$8,0)</f>
        <v>0</v>
      </c>
      <c r="T284" s="212">
        <f>_xlfn.IFNA(IF(T$7="Fixed",1,IF(AND($D284="yes",T$7="Block"),INDEX($O734:$Q734,1,MATCH(T$5,$I19:$K19,0)),IF(OR(T$7="Anytime",T$7="Peak",T$7="Off-peak",T$7="Shoulder",T$7="Block"),INDEX('Stakeholder report data'!$G734:$M734,1,MATCH(IF(T$7="Block","Anytime",T$7),'Stakeholder report data'!$G$724:$M$724,0)),INDEX($W734:$AD734,1,MATCH(T$5,$W$724:$AD$724,0)))))
*T884*T$8,0)</f>
        <v>0</v>
      </c>
      <c r="U284" s="212">
        <f>_xlfn.IFNA(IF(U$7="Fixed",1,IF(AND($D284="yes",U$7="Block"),INDEX($O734:$Q734,1,MATCH(U$5,$I19:$K19,0)),IF(OR(U$7="Anytime",U$7="Peak",U$7="Off-peak",U$7="Shoulder",U$7="Block"),INDEX('Stakeholder report data'!$G734:$M734,1,MATCH(IF(U$7="Block","Anytime",U$7),'Stakeholder report data'!$G$724:$M$724,0)),INDEX($W734:$AD734,1,MATCH(U$5,$W$724:$AD$724,0)))))
*U884*U$8,0)</f>
        <v>0</v>
      </c>
      <c r="V284" s="212">
        <f>_xlfn.IFNA(IF(V$7="Fixed",1,IF(AND($D284="yes",V$7="Block"),INDEX($O734:$Q734,1,MATCH(V$5,$I19:$K19,0)),IF(OR(V$7="Anytime",V$7="Peak",V$7="Off-peak",V$7="Shoulder",V$7="Block"),INDEX('Stakeholder report data'!$G734:$M734,1,MATCH(IF(V$7="Block","Anytime",V$7),'Stakeholder report data'!$G$724:$M$724,0)),INDEX($W734:$AD734,1,MATCH(V$5,$W$724:$AD$724,0)))))
*V884*V$8,0)</f>
        <v>0</v>
      </c>
      <c r="W284" s="212">
        <f>_xlfn.IFNA(IF(W$7="Fixed",1,IF(AND($D284="yes",W$7="Block"),INDEX($O734:$Q734,1,MATCH(W$5,$I19:$K19,0)),IF(OR(W$7="Anytime",W$7="Peak",W$7="Off-peak",W$7="Shoulder",W$7="Block"),INDEX('Stakeholder report data'!$G734:$M734,1,MATCH(IF(W$7="Block","Anytime",W$7),'Stakeholder report data'!$G$724:$M$724,0)),INDEX($W734:$AD734,1,MATCH(W$5,$W$724:$AD$724,0)))))
*W884*W$8,0)</f>
        <v>0</v>
      </c>
      <c r="X284" s="212">
        <f>_xlfn.IFNA(IF(X$7="Fixed",1,IF(AND($D284="yes",X$7="Block"),INDEX($O734:$Q734,1,MATCH(X$5,$I19:$K19,0)),IF(OR(X$7="Anytime",X$7="Peak",X$7="Off-peak",X$7="Shoulder",X$7="Block"),INDEX('Stakeholder report data'!$G734:$M734,1,MATCH(IF(X$7="Block","Anytime",X$7),'Stakeholder report data'!$G$724:$M$724,0)),INDEX($W734:$AD734,1,MATCH(X$5,$W$724:$AD$724,0)))))
*X884*X$8,0)</f>
        <v>0</v>
      </c>
      <c r="Y284" s="212">
        <f>_xlfn.IFNA(IF(Y$7="Fixed",1,IF(AND($D284="yes",Y$7="Block"),INDEX($O734:$Q734,1,MATCH(Y$5,$I19:$K19,0)),IF(OR(Y$7="Anytime",Y$7="Peak",Y$7="Off-peak",Y$7="Shoulder",Y$7="Block"),INDEX('Stakeholder report data'!$G734:$M734,1,MATCH(IF(Y$7="Block","Anytime",Y$7),'Stakeholder report data'!$G$724:$M$724,0)),INDEX($W734:$AD734,1,MATCH(Y$5,$W$724:$AD$724,0)))))
*Y884*Y$8,0)</f>
        <v>0</v>
      </c>
      <c r="Z284" s="212">
        <f>_xlfn.IFNA(IF(Z$7="Fixed",1,IF(AND($D284="yes",Z$7="Block"),INDEX($O734:$Q734,1,MATCH(Z$5,$I19:$K19,0)),IF(OR(Z$7="Anytime",Z$7="Peak",Z$7="Off-peak",Z$7="Shoulder",Z$7="Block"),INDEX('Stakeholder report data'!$G734:$M734,1,MATCH(IF(Z$7="Block","Anytime",Z$7),'Stakeholder report data'!$G$724:$M$724,0)),INDEX($W734:$AD734,1,MATCH(Z$5,$W$724:$AD$724,0)))))
*Z884*Z$8,0)</f>
        <v>0</v>
      </c>
      <c r="AA284" s="212">
        <f>_xlfn.IFNA(IF(AA$7="Fixed",1,IF(AND($D284="yes",AA$7="Block"),INDEX($O734:$Q734,1,MATCH(AA$5,$I19:$K19,0)),IF(OR(AA$7="Anytime",AA$7="Peak",AA$7="Off-peak",AA$7="Shoulder",AA$7="Block"),INDEX('Stakeholder report data'!$G734:$M734,1,MATCH(IF(AA$7="Block","Anytime",AA$7),'Stakeholder report data'!$G$724:$M$724,0)),INDEX($W734:$AD734,1,MATCH(AA$5,$W$724:$AD$724,0)))))
*AA884*AA$8,0)</f>
        <v>0</v>
      </c>
      <c r="AB284" s="212">
        <f>_xlfn.IFNA(IF(AB$7="Fixed",1,IF(AND($D284="yes",AB$7="Block"),INDEX($O734:$Q734,1,MATCH(AB$5,$I19:$K19,0)),IF(OR(AB$7="Anytime",AB$7="Peak",AB$7="Off-peak",AB$7="Shoulder",AB$7="Block"),INDEX('Stakeholder report data'!$G734:$M734,1,MATCH(IF(AB$7="Block","Anytime",AB$7),'Stakeholder report data'!$G$724:$M$724,0)),INDEX($W734:$AD734,1,MATCH(AB$5,$W$724:$AD$724,0)))))
*AB884*AB$8,0)</f>
        <v>0</v>
      </c>
      <c r="AC284" s="212">
        <f>_xlfn.IFNA(IF(AC$7="Fixed",1,IF(AND($D284="yes",AC$7="Block"),INDEX($O734:$Q734,1,MATCH(AC$5,$I19:$K19,0)),IF(OR(AC$7="Anytime",AC$7="Peak",AC$7="Off-peak",AC$7="Shoulder",AC$7="Block"),INDEX('Stakeholder report data'!$G734:$M734,1,MATCH(IF(AC$7="Block","Anytime",AC$7),'Stakeholder report data'!$G$724:$M$724,0)),INDEX($W734:$AD734,1,MATCH(AC$5,$W$724:$AD$724,0)))))
*AC884*AC$8,0)</f>
        <v>0</v>
      </c>
      <c r="AD284" s="212">
        <f>_xlfn.IFNA(IF(AD$7="Fixed",1,IF(AND($D284="yes",AD$7="Block"),INDEX($O734:$Q734,1,MATCH(AD$5,$I19:$K19,0)),IF(OR(AD$7="Anytime",AD$7="Peak",AD$7="Off-peak",AD$7="Shoulder",AD$7="Block"),INDEX('Stakeholder report data'!$G734:$M734,1,MATCH(IF(AD$7="Block","Anytime",AD$7),'Stakeholder report data'!$G$724:$M$724,0)),INDEX($W734:$AD734,1,MATCH(AD$5,$W$724:$AD$724,0)))))
*AD884*AD$8,0)</f>
        <v>0</v>
      </c>
      <c r="AE284" s="55"/>
      <c r="AF284" s="34"/>
      <c r="AG284" s="34"/>
      <c r="AH284" s="34"/>
    </row>
    <row r="285" spans="1:34" ht="11.25" outlineLevel="2" x14ac:dyDescent="0.2">
      <c r="A285" s="34"/>
      <c r="B285" s="258">
        <v>9</v>
      </c>
      <c r="C285" s="48">
        <f t="shared" si="27"/>
        <v>0</v>
      </c>
      <c r="D285" s="49">
        <f t="shared" si="27"/>
        <v>0</v>
      </c>
      <c r="E285" s="49">
        <f t="shared" si="27"/>
        <v>0</v>
      </c>
      <c r="F285" s="56"/>
      <c r="G285" s="262">
        <f t="shared" si="28"/>
        <v>0</v>
      </c>
      <c r="H285" s="56"/>
      <c r="I285" s="212">
        <f>_xlfn.IFNA(IF(I$7="Fixed",1,IF(AND($D285="yes",I$7="Block"),INDEX($O735:$Q735,1,MATCH(I$5,$I20:$K20,0)),IF(OR(I$7="Anytime",I$7="Peak",I$7="Off-peak",I$7="Shoulder",I$7="Block"),INDEX('Stakeholder report data'!$G735:$M735,1,MATCH(IF(I$7="Block","Anytime",I$7),'Stakeholder report data'!$G$724:$M$724,0)),INDEX($W735:$AD735,1,MATCH(I$5,$W$724:$AD$724,0)))))
*I885*I$8,0)</f>
        <v>0</v>
      </c>
      <c r="J285" s="212">
        <f>_xlfn.IFNA(IF(J$7="Fixed",1,IF(AND($D285="yes",J$7="Block"),INDEX($O735:$Q735,1,MATCH(J$5,$I20:$K20,0)),IF(OR(J$7="Anytime",J$7="Peak",J$7="Off-peak",J$7="Shoulder",J$7="Block"),INDEX('Stakeholder report data'!$G735:$M735,1,MATCH(IF(J$7="Block","Anytime",J$7),'Stakeholder report data'!$G$724:$M$724,0)),INDEX($W735:$AD735,1,MATCH(J$5,$W$724:$AD$724,0)))))
*J885*J$8,0)</f>
        <v>0</v>
      </c>
      <c r="K285" s="212">
        <f>_xlfn.IFNA(IF(K$7="Fixed",1,IF(AND($D285="yes",K$7="Block"),INDEX($O735:$Q735,1,MATCH(K$5,$I20:$K20,0)),IF(OR(K$7="Anytime",K$7="Peak",K$7="Off-peak",K$7="Shoulder",K$7="Block"),INDEX('Stakeholder report data'!$G735:$M735,1,MATCH(IF(K$7="Block","Anytime",K$7),'Stakeholder report data'!$G$724:$M$724,0)),INDEX($W735:$AD735,1,MATCH(K$5,$W$724:$AD$724,0)))))
*K885*K$8,0)</f>
        <v>0</v>
      </c>
      <c r="L285" s="212">
        <f>_xlfn.IFNA(IF(L$7="Fixed",1,IF(AND($D285="yes",L$7="Block"),INDEX($O735:$Q735,1,MATCH(L$5,$I20:$K20,0)),IF(OR(L$7="Anytime",L$7="Peak",L$7="Off-peak",L$7="Shoulder",L$7="Block"),INDEX('Stakeholder report data'!$G735:$M735,1,MATCH(IF(L$7="Block","Anytime",L$7),'Stakeholder report data'!$G$724:$M$724,0)),INDEX($W735:$AD735,1,MATCH(L$5,$W$724:$AD$724,0)))))
*L885*L$8,0)</f>
        <v>0</v>
      </c>
      <c r="M285" s="212">
        <f>_xlfn.IFNA(IF(M$7="Fixed",1,IF(AND($D285="yes",M$7="Block"),INDEX($O735:$Q735,1,MATCH(M$5,$I20:$K20,0)),IF(OR(M$7="Anytime",M$7="Peak",M$7="Off-peak",M$7="Shoulder",M$7="Block"),INDEX('Stakeholder report data'!$G735:$M735,1,MATCH(IF(M$7="Block","Anytime",M$7),'Stakeholder report data'!$G$724:$M$724,0)),INDEX($W735:$AD735,1,MATCH(M$5,$W$724:$AD$724,0)))))
*M885*M$8,0)</f>
        <v>0</v>
      </c>
      <c r="N285" s="212">
        <f>_xlfn.IFNA(IF(N$7="Fixed",1,IF(AND($D285="yes",N$7="Block"),INDEX($O735:$Q735,1,MATCH(N$5,$I20:$K20,0)),IF(OR(N$7="Anytime",N$7="Peak",N$7="Off-peak",N$7="Shoulder",N$7="Block"),INDEX('Stakeholder report data'!$G735:$M735,1,MATCH(IF(N$7="Block","Anytime",N$7),'Stakeholder report data'!$G$724:$M$724,0)),INDEX($W735:$AD735,1,MATCH(N$5,$W$724:$AD$724,0)))))
*N885*N$8,0)</f>
        <v>0</v>
      </c>
      <c r="O285" s="212">
        <f>_xlfn.IFNA(IF(O$7="Fixed",1,IF(AND($D285="yes",O$7="Block"),INDEX($O735:$Q735,1,MATCH(O$5,$I20:$K20,0)),IF(OR(O$7="Anytime",O$7="Peak",O$7="Off-peak",O$7="Shoulder",O$7="Block"),INDEX('Stakeholder report data'!$G735:$M735,1,MATCH(IF(O$7="Block","Anytime",O$7),'Stakeholder report data'!$G$724:$M$724,0)),INDEX($W735:$AD735,1,MATCH(O$5,$W$724:$AD$724,0)))))
*O885*O$8,0)</f>
        <v>0</v>
      </c>
      <c r="P285" s="212">
        <f>_xlfn.IFNA(IF(P$7="Fixed",1,IF(AND($D285="yes",P$7="Block"),INDEX($O735:$Q735,1,MATCH(P$5,$I20:$K20,0)),IF(OR(P$7="Anytime",P$7="Peak",P$7="Off-peak",P$7="Shoulder",P$7="Block"),INDEX('Stakeholder report data'!$G735:$M735,1,MATCH(IF(P$7="Block","Anytime",P$7),'Stakeholder report data'!$G$724:$M$724,0)),INDEX($W735:$AD735,1,MATCH(P$5,$W$724:$AD$724,0)))))
*P885*P$8,0)</f>
        <v>0</v>
      </c>
      <c r="Q285" s="212">
        <f>_xlfn.IFNA(IF(Q$7="Fixed",1,IF(AND($D285="yes",Q$7="Block"),INDEX($O735:$Q735,1,MATCH(Q$5,$I20:$K20,0)),IF(OR(Q$7="Anytime",Q$7="Peak",Q$7="Off-peak",Q$7="Shoulder",Q$7="Block"),INDEX('Stakeholder report data'!$G735:$M735,1,MATCH(IF(Q$7="Block","Anytime",Q$7),'Stakeholder report data'!$G$724:$M$724,0)),INDEX($W735:$AD735,1,MATCH(Q$5,$W$724:$AD$724,0)))))
*Q885*Q$8,0)</f>
        <v>0</v>
      </c>
      <c r="R285" s="212">
        <f>_xlfn.IFNA(IF(R$7="Fixed",1,IF(AND($D285="yes",R$7="Block"),INDEX($O735:$Q735,1,MATCH(R$5,$I20:$K20,0)),IF(OR(R$7="Anytime",R$7="Peak",R$7="Off-peak",R$7="Shoulder",R$7="Block"),INDEX('Stakeholder report data'!$G735:$M735,1,MATCH(IF(R$7="Block","Anytime",R$7),'Stakeholder report data'!$G$724:$M$724,0)),INDEX($W735:$AD735,1,MATCH(R$5,$W$724:$AD$724,0)))))
*R885*R$8,0)</f>
        <v>0</v>
      </c>
      <c r="S285" s="212">
        <f>_xlfn.IFNA(IF(S$7="Fixed",1,IF(AND($D285="yes",S$7="Block"),INDEX($O735:$Q735,1,MATCH(S$5,$I20:$K20,0)),IF(OR(S$7="Anytime",S$7="Peak",S$7="Off-peak",S$7="Shoulder",S$7="Block"),INDEX('Stakeholder report data'!$G735:$M735,1,MATCH(IF(S$7="Block","Anytime",S$7),'Stakeholder report data'!$G$724:$M$724,0)),INDEX($W735:$AD735,1,MATCH(S$5,$W$724:$AD$724,0)))))
*S885*S$8,0)</f>
        <v>0</v>
      </c>
      <c r="T285" s="212">
        <f>_xlfn.IFNA(IF(T$7="Fixed",1,IF(AND($D285="yes",T$7="Block"),INDEX($O735:$Q735,1,MATCH(T$5,$I20:$K20,0)),IF(OR(T$7="Anytime",T$7="Peak",T$7="Off-peak",T$7="Shoulder",T$7="Block"),INDEX('Stakeholder report data'!$G735:$M735,1,MATCH(IF(T$7="Block","Anytime",T$7),'Stakeholder report data'!$G$724:$M$724,0)),INDEX($W735:$AD735,1,MATCH(T$5,$W$724:$AD$724,0)))))
*T885*T$8,0)</f>
        <v>0</v>
      </c>
      <c r="U285" s="212">
        <f>_xlfn.IFNA(IF(U$7="Fixed",1,IF(AND($D285="yes",U$7="Block"),INDEX($O735:$Q735,1,MATCH(U$5,$I20:$K20,0)),IF(OR(U$7="Anytime",U$7="Peak",U$7="Off-peak",U$7="Shoulder",U$7="Block"),INDEX('Stakeholder report data'!$G735:$M735,1,MATCH(IF(U$7="Block","Anytime",U$7),'Stakeholder report data'!$G$724:$M$724,0)),INDEX($W735:$AD735,1,MATCH(U$5,$W$724:$AD$724,0)))))
*U885*U$8,0)</f>
        <v>0</v>
      </c>
      <c r="V285" s="212">
        <f>_xlfn.IFNA(IF(V$7="Fixed",1,IF(AND($D285="yes",V$7="Block"),INDEX($O735:$Q735,1,MATCH(V$5,$I20:$K20,0)),IF(OR(V$7="Anytime",V$7="Peak",V$7="Off-peak",V$7="Shoulder",V$7="Block"),INDEX('Stakeholder report data'!$G735:$M735,1,MATCH(IF(V$7="Block","Anytime",V$7),'Stakeholder report data'!$G$724:$M$724,0)),INDEX($W735:$AD735,1,MATCH(V$5,$W$724:$AD$724,0)))))
*V885*V$8,0)</f>
        <v>0</v>
      </c>
      <c r="W285" s="212">
        <f>_xlfn.IFNA(IF(W$7="Fixed",1,IF(AND($D285="yes",W$7="Block"),INDEX($O735:$Q735,1,MATCH(W$5,$I20:$K20,0)),IF(OR(W$7="Anytime",W$7="Peak",W$7="Off-peak",W$7="Shoulder",W$7="Block"),INDEX('Stakeholder report data'!$G735:$M735,1,MATCH(IF(W$7="Block","Anytime",W$7),'Stakeholder report data'!$G$724:$M$724,0)),INDEX($W735:$AD735,1,MATCH(W$5,$W$724:$AD$724,0)))))
*W885*W$8,0)</f>
        <v>0</v>
      </c>
      <c r="X285" s="212">
        <f>_xlfn.IFNA(IF(X$7="Fixed",1,IF(AND($D285="yes",X$7="Block"),INDEX($O735:$Q735,1,MATCH(X$5,$I20:$K20,0)),IF(OR(X$7="Anytime",X$7="Peak",X$7="Off-peak",X$7="Shoulder",X$7="Block"),INDEX('Stakeholder report data'!$G735:$M735,1,MATCH(IF(X$7="Block","Anytime",X$7),'Stakeholder report data'!$G$724:$M$724,0)),INDEX($W735:$AD735,1,MATCH(X$5,$W$724:$AD$724,0)))))
*X885*X$8,0)</f>
        <v>0</v>
      </c>
      <c r="Y285" s="212">
        <f>_xlfn.IFNA(IF(Y$7="Fixed",1,IF(AND($D285="yes",Y$7="Block"),INDEX($O735:$Q735,1,MATCH(Y$5,$I20:$K20,0)),IF(OR(Y$7="Anytime",Y$7="Peak",Y$7="Off-peak",Y$7="Shoulder",Y$7="Block"),INDEX('Stakeholder report data'!$G735:$M735,1,MATCH(IF(Y$7="Block","Anytime",Y$7),'Stakeholder report data'!$G$724:$M$724,0)),INDEX($W735:$AD735,1,MATCH(Y$5,$W$724:$AD$724,0)))))
*Y885*Y$8,0)</f>
        <v>0</v>
      </c>
      <c r="Z285" s="212">
        <f>_xlfn.IFNA(IF(Z$7="Fixed",1,IF(AND($D285="yes",Z$7="Block"),INDEX($O735:$Q735,1,MATCH(Z$5,$I20:$K20,0)),IF(OR(Z$7="Anytime",Z$7="Peak",Z$7="Off-peak",Z$7="Shoulder",Z$7="Block"),INDEX('Stakeholder report data'!$G735:$M735,1,MATCH(IF(Z$7="Block","Anytime",Z$7),'Stakeholder report data'!$G$724:$M$724,0)),INDEX($W735:$AD735,1,MATCH(Z$5,$W$724:$AD$724,0)))))
*Z885*Z$8,0)</f>
        <v>0</v>
      </c>
      <c r="AA285" s="212">
        <f>_xlfn.IFNA(IF(AA$7="Fixed",1,IF(AND($D285="yes",AA$7="Block"),INDEX($O735:$Q735,1,MATCH(AA$5,$I20:$K20,0)),IF(OR(AA$7="Anytime",AA$7="Peak",AA$7="Off-peak",AA$7="Shoulder",AA$7="Block"),INDEX('Stakeholder report data'!$G735:$M735,1,MATCH(IF(AA$7="Block","Anytime",AA$7),'Stakeholder report data'!$G$724:$M$724,0)),INDEX($W735:$AD735,1,MATCH(AA$5,$W$724:$AD$724,0)))))
*AA885*AA$8,0)</f>
        <v>0</v>
      </c>
      <c r="AB285" s="212">
        <f>_xlfn.IFNA(IF(AB$7="Fixed",1,IF(AND($D285="yes",AB$7="Block"),INDEX($O735:$Q735,1,MATCH(AB$5,$I20:$K20,0)),IF(OR(AB$7="Anytime",AB$7="Peak",AB$7="Off-peak",AB$7="Shoulder",AB$7="Block"),INDEX('Stakeholder report data'!$G735:$M735,1,MATCH(IF(AB$7="Block","Anytime",AB$7),'Stakeholder report data'!$G$724:$M$724,0)),INDEX($W735:$AD735,1,MATCH(AB$5,$W$724:$AD$724,0)))))
*AB885*AB$8,0)</f>
        <v>0</v>
      </c>
      <c r="AC285" s="212">
        <f>_xlfn.IFNA(IF(AC$7="Fixed",1,IF(AND($D285="yes",AC$7="Block"),INDEX($O735:$Q735,1,MATCH(AC$5,$I20:$K20,0)),IF(OR(AC$7="Anytime",AC$7="Peak",AC$7="Off-peak",AC$7="Shoulder",AC$7="Block"),INDEX('Stakeholder report data'!$G735:$M735,1,MATCH(IF(AC$7="Block","Anytime",AC$7),'Stakeholder report data'!$G$724:$M$724,0)),INDEX($W735:$AD735,1,MATCH(AC$5,$W$724:$AD$724,0)))))
*AC885*AC$8,0)</f>
        <v>0</v>
      </c>
      <c r="AD285" s="212">
        <f>_xlfn.IFNA(IF(AD$7="Fixed",1,IF(AND($D285="yes",AD$7="Block"),INDEX($O735:$Q735,1,MATCH(AD$5,$I20:$K20,0)),IF(OR(AD$7="Anytime",AD$7="Peak",AD$7="Off-peak",AD$7="Shoulder",AD$7="Block"),INDEX('Stakeholder report data'!$G735:$M735,1,MATCH(IF(AD$7="Block","Anytime",AD$7),'Stakeholder report data'!$G$724:$M$724,0)),INDEX($W735:$AD735,1,MATCH(AD$5,$W$724:$AD$724,0)))))
*AD885*AD$8,0)</f>
        <v>0</v>
      </c>
      <c r="AE285" s="55"/>
      <c r="AF285" s="34"/>
      <c r="AG285" s="34"/>
      <c r="AH285" s="34"/>
    </row>
    <row r="286" spans="1:34" ht="11.25" outlineLevel="2" x14ac:dyDescent="0.2">
      <c r="A286" s="34"/>
      <c r="B286" s="251">
        <v>10</v>
      </c>
      <c r="C286" s="48">
        <f t="shared" si="27"/>
        <v>0</v>
      </c>
      <c r="D286" s="49">
        <f t="shared" si="27"/>
        <v>0</v>
      </c>
      <c r="E286" s="49">
        <f t="shared" si="27"/>
        <v>0</v>
      </c>
      <c r="F286" s="56"/>
      <c r="G286" s="262">
        <f t="shared" si="28"/>
        <v>0</v>
      </c>
      <c r="H286" s="56"/>
      <c r="I286" s="212">
        <f>_xlfn.IFNA(IF(I$7="Fixed",1,IF(AND($D286="yes",I$7="Block"),INDEX($O736:$Q736,1,MATCH(I$5,$I21:$K21,0)),IF(OR(I$7="Anytime",I$7="Peak",I$7="Off-peak",I$7="Shoulder",I$7="Block"),INDEX('Stakeholder report data'!$G736:$M736,1,MATCH(IF(I$7="Block","Anytime",I$7),'Stakeholder report data'!$G$724:$M$724,0)),INDEX($W736:$AD736,1,MATCH(I$5,$W$724:$AD$724,0)))))
*I886*I$8,0)</f>
        <v>0</v>
      </c>
      <c r="J286" s="212">
        <f>_xlfn.IFNA(IF(J$7="Fixed",1,IF(AND($D286="yes",J$7="Block"),INDEX($O736:$Q736,1,MATCH(J$5,$I21:$K21,0)),IF(OR(J$7="Anytime",J$7="Peak",J$7="Off-peak",J$7="Shoulder",J$7="Block"),INDEX('Stakeholder report data'!$G736:$M736,1,MATCH(IF(J$7="Block","Anytime",J$7),'Stakeholder report data'!$G$724:$M$724,0)),INDEX($W736:$AD736,1,MATCH(J$5,$W$724:$AD$724,0)))))
*J886*J$8,0)</f>
        <v>0</v>
      </c>
      <c r="K286" s="212">
        <f>_xlfn.IFNA(IF(K$7="Fixed",1,IF(AND($D286="yes",K$7="Block"),INDEX($O736:$Q736,1,MATCH(K$5,$I21:$K21,0)),IF(OR(K$7="Anytime",K$7="Peak",K$7="Off-peak",K$7="Shoulder",K$7="Block"),INDEX('Stakeholder report data'!$G736:$M736,1,MATCH(IF(K$7="Block","Anytime",K$7),'Stakeholder report data'!$G$724:$M$724,0)),INDEX($W736:$AD736,1,MATCH(K$5,$W$724:$AD$724,0)))))
*K886*K$8,0)</f>
        <v>0</v>
      </c>
      <c r="L286" s="212">
        <f>_xlfn.IFNA(IF(L$7="Fixed",1,IF(AND($D286="yes",L$7="Block"),INDEX($O736:$Q736,1,MATCH(L$5,$I21:$K21,0)),IF(OR(L$7="Anytime",L$7="Peak",L$7="Off-peak",L$7="Shoulder",L$7="Block"),INDEX('Stakeholder report data'!$G736:$M736,1,MATCH(IF(L$7="Block","Anytime",L$7),'Stakeholder report data'!$G$724:$M$724,0)),INDEX($W736:$AD736,1,MATCH(L$5,$W$724:$AD$724,0)))))
*L886*L$8,0)</f>
        <v>0</v>
      </c>
      <c r="M286" s="212">
        <f>_xlfn.IFNA(IF(M$7="Fixed",1,IF(AND($D286="yes",M$7="Block"),INDEX($O736:$Q736,1,MATCH(M$5,$I21:$K21,0)),IF(OR(M$7="Anytime",M$7="Peak",M$7="Off-peak",M$7="Shoulder",M$7="Block"),INDEX('Stakeholder report data'!$G736:$M736,1,MATCH(IF(M$7="Block","Anytime",M$7),'Stakeholder report data'!$G$724:$M$724,0)),INDEX($W736:$AD736,1,MATCH(M$5,$W$724:$AD$724,0)))))
*M886*M$8,0)</f>
        <v>0</v>
      </c>
      <c r="N286" s="212">
        <f>_xlfn.IFNA(IF(N$7="Fixed",1,IF(AND($D286="yes",N$7="Block"),INDEX($O736:$Q736,1,MATCH(N$5,$I21:$K21,0)),IF(OR(N$7="Anytime",N$7="Peak",N$7="Off-peak",N$7="Shoulder",N$7="Block"),INDEX('Stakeholder report data'!$G736:$M736,1,MATCH(IF(N$7="Block","Anytime",N$7),'Stakeholder report data'!$G$724:$M$724,0)),INDEX($W736:$AD736,1,MATCH(N$5,$W$724:$AD$724,0)))))
*N886*N$8,0)</f>
        <v>0</v>
      </c>
      <c r="O286" s="212">
        <f>_xlfn.IFNA(IF(O$7="Fixed",1,IF(AND($D286="yes",O$7="Block"),INDEX($O736:$Q736,1,MATCH(O$5,$I21:$K21,0)),IF(OR(O$7="Anytime",O$7="Peak",O$7="Off-peak",O$7="Shoulder",O$7="Block"),INDEX('Stakeholder report data'!$G736:$M736,1,MATCH(IF(O$7="Block","Anytime",O$7),'Stakeholder report data'!$G$724:$M$724,0)),INDEX($W736:$AD736,1,MATCH(O$5,$W$724:$AD$724,0)))))
*O886*O$8,0)</f>
        <v>0</v>
      </c>
      <c r="P286" s="212">
        <f>_xlfn.IFNA(IF(P$7="Fixed",1,IF(AND($D286="yes",P$7="Block"),INDEX($O736:$Q736,1,MATCH(P$5,$I21:$K21,0)),IF(OR(P$7="Anytime",P$7="Peak",P$7="Off-peak",P$7="Shoulder",P$7="Block"),INDEX('Stakeholder report data'!$G736:$M736,1,MATCH(IF(P$7="Block","Anytime",P$7),'Stakeholder report data'!$G$724:$M$724,0)),INDEX($W736:$AD736,1,MATCH(P$5,$W$724:$AD$724,0)))))
*P886*P$8,0)</f>
        <v>0</v>
      </c>
      <c r="Q286" s="212">
        <f>_xlfn.IFNA(IF(Q$7="Fixed",1,IF(AND($D286="yes",Q$7="Block"),INDEX($O736:$Q736,1,MATCH(Q$5,$I21:$K21,0)),IF(OR(Q$7="Anytime",Q$7="Peak",Q$7="Off-peak",Q$7="Shoulder",Q$7="Block"),INDEX('Stakeholder report data'!$G736:$M736,1,MATCH(IF(Q$7="Block","Anytime",Q$7),'Stakeholder report data'!$G$724:$M$724,0)),INDEX($W736:$AD736,1,MATCH(Q$5,$W$724:$AD$724,0)))))
*Q886*Q$8,0)</f>
        <v>0</v>
      </c>
      <c r="R286" s="212">
        <f>_xlfn.IFNA(IF(R$7="Fixed",1,IF(AND($D286="yes",R$7="Block"),INDEX($O736:$Q736,1,MATCH(R$5,$I21:$K21,0)),IF(OR(R$7="Anytime",R$7="Peak",R$7="Off-peak",R$7="Shoulder",R$7="Block"),INDEX('Stakeholder report data'!$G736:$M736,1,MATCH(IF(R$7="Block","Anytime",R$7),'Stakeholder report data'!$G$724:$M$724,0)),INDEX($W736:$AD736,1,MATCH(R$5,$W$724:$AD$724,0)))))
*R886*R$8,0)</f>
        <v>0</v>
      </c>
      <c r="S286" s="212">
        <f>_xlfn.IFNA(IF(S$7="Fixed",1,IF(AND($D286="yes",S$7="Block"),INDEX($O736:$Q736,1,MATCH(S$5,$I21:$K21,0)),IF(OR(S$7="Anytime",S$7="Peak",S$7="Off-peak",S$7="Shoulder",S$7="Block"),INDEX('Stakeholder report data'!$G736:$M736,1,MATCH(IF(S$7="Block","Anytime",S$7),'Stakeholder report data'!$G$724:$M$724,0)),INDEX($W736:$AD736,1,MATCH(S$5,$W$724:$AD$724,0)))))
*S886*S$8,0)</f>
        <v>0</v>
      </c>
      <c r="T286" s="212">
        <f>_xlfn.IFNA(IF(T$7="Fixed",1,IF(AND($D286="yes",T$7="Block"),INDEX($O736:$Q736,1,MATCH(T$5,$I21:$K21,0)),IF(OR(T$7="Anytime",T$7="Peak",T$7="Off-peak",T$7="Shoulder",T$7="Block"),INDEX('Stakeholder report data'!$G736:$M736,1,MATCH(IF(T$7="Block","Anytime",T$7),'Stakeholder report data'!$G$724:$M$724,0)),INDEX($W736:$AD736,1,MATCH(T$5,$W$724:$AD$724,0)))))
*T886*T$8,0)</f>
        <v>0</v>
      </c>
      <c r="U286" s="212">
        <f>_xlfn.IFNA(IF(U$7="Fixed",1,IF(AND($D286="yes",U$7="Block"),INDEX($O736:$Q736,1,MATCH(U$5,$I21:$K21,0)),IF(OR(U$7="Anytime",U$7="Peak",U$7="Off-peak",U$7="Shoulder",U$7="Block"),INDEX('Stakeholder report data'!$G736:$M736,1,MATCH(IF(U$7="Block","Anytime",U$7),'Stakeholder report data'!$G$724:$M$724,0)),INDEX($W736:$AD736,1,MATCH(U$5,$W$724:$AD$724,0)))))
*U886*U$8,0)</f>
        <v>0</v>
      </c>
      <c r="V286" s="212">
        <f>_xlfn.IFNA(IF(V$7="Fixed",1,IF(AND($D286="yes",V$7="Block"),INDEX($O736:$Q736,1,MATCH(V$5,$I21:$K21,0)),IF(OR(V$7="Anytime",V$7="Peak",V$7="Off-peak",V$7="Shoulder",V$7="Block"),INDEX('Stakeholder report data'!$G736:$M736,1,MATCH(IF(V$7="Block","Anytime",V$7),'Stakeholder report data'!$G$724:$M$724,0)),INDEX($W736:$AD736,1,MATCH(V$5,$W$724:$AD$724,0)))))
*V886*V$8,0)</f>
        <v>0</v>
      </c>
      <c r="W286" s="212">
        <f>_xlfn.IFNA(IF(W$7="Fixed",1,IF(AND($D286="yes",W$7="Block"),INDEX($O736:$Q736,1,MATCH(W$5,$I21:$K21,0)),IF(OR(W$7="Anytime",W$7="Peak",W$7="Off-peak",W$7="Shoulder",W$7="Block"),INDEX('Stakeholder report data'!$G736:$M736,1,MATCH(IF(W$7="Block","Anytime",W$7),'Stakeholder report data'!$G$724:$M$724,0)),INDEX($W736:$AD736,1,MATCH(W$5,$W$724:$AD$724,0)))))
*W886*W$8,0)</f>
        <v>0</v>
      </c>
      <c r="X286" s="212">
        <f>_xlfn.IFNA(IF(X$7="Fixed",1,IF(AND($D286="yes",X$7="Block"),INDEX($O736:$Q736,1,MATCH(X$5,$I21:$K21,0)),IF(OR(X$7="Anytime",X$7="Peak",X$7="Off-peak",X$7="Shoulder",X$7="Block"),INDEX('Stakeholder report data'!$G736:$M736,1,MATCH(IF(X$7="Block","Anytime",X$7),'Stakeholder report data'!$G$724:$M$724,0)),INDEX($W736:$AD736,1,MATCH(X$5,$W$724:$AD$724,0)))))
*X886*X$8,0)</f>
        <v>0</v>
      </c>
      <c r="Y286" s="212">
        <f>_xlfn.IFNA(IF(Y$7="Fixed",1,IF(AND($D286="yes",Y$7="Block"),INDEX($O736:$Q736,1,MATCH(Y$5,$I21:$K21,0)),IF(OR(Y$7="Anytime",Y$7="Peak",Y$7="Off-peak",Y$7="Shoulder",Y$7="Block"),INDEX('Stakeholder report data'!$G736:$M736,1,MATCH(IF(Y$7="Block","Anytime",Y$7),'Stakeholder report data'!$G$724:$M$724,0)),INDEX($W736:$AD736,1,MATCH(Y$5,$W$724:$AD$724,0)))))
*Y886*Y$8,0)</f>
        <v>0</v>
      </c>
      <c r="Z286" s="212">
        <f>_xlfn.IFNA(IF(Z$7="Fixed",1,IF(AND($D286="yes",Z$7="Block"),INDEX($O736:$Q736,1,MATCH(Z$5,$I21:$K21,0)),IF(OR(Z$7="Anytime",Z$7="Peak",Z$7="Off-peak",Z$7="Shoulder",Z$7="Block"),INDEX('Stakeholder report data'!$G736:$M736,1,MATCH(IF(Z$7="Block","Anytime",Z$7),'Stakeholder report data'!$G$724:$M$724,0)),INDEX($W736:$AD736,1,MATCH(Z$5,$W$724:$AD$724,0)))))
*Z886*Z$8,0)</f>
        <v>0</v>
      </c>
      <c r="AA286" s="212">
        <f>_xlfn.IFNA(IF(AA$7="Fixed",1,IF(AND($D286="yes",AA$7="Block"),INDEX($O736:$Q736,1,MATCH(AA$5,$I21:$K21,0)),IF(OR(AA$7="Anytime",AA$7="Peak",AA$7="Off-peak",AA$7="Shoulder",AA$7="Block"),INDEX('Stakeholder report data'!$G736:$M736,1,MATCH(IF(AA$7="Block","Anytime",AA$7),'Stakeholder report data'!$G$724:$M$724,0)),INDEX($W736:$AD736,1,MATCH(AA$5,$W$724:$AD$724,0)))))
*AA886*AA$8,0)</f>
        <v>0</v>
      </c>
      <c r="AB286" s="212">
        <f>_xlfn.IFNA(IF(AB$7="Fixed",1,IF(AND($D286="yes",AB$7="Block"),INDEX($O736:$Q736,1,MATCH(AB$5,$I21:$K21,0)),IF(OR(AB$7="Anytime",AB$7="Peak",AB$7="Off-peak",AB$7="Shoulder",AB$7="Block"),INDEX('Stakeholder report data'!$G736:$M736,1,MATCH(IF(AB$7="Block","Anytime",AB$7),'Stakeholder report data'!$G$724:$M$724,0)),INDEX($W736:$AD736,1,MATCH(AB$5,$W$724:$AD$724,0)))))
*AB886*AB$8,0)</f>
        <v>0</v>
      </c>
      <c r="AC286" s="212">
        <f>_xlfn.IFNA(IF(AC$7="Fixed",1,IF(AND($D286="yes",AC$7="Block"),INDEX($O736:$Q736,1,MATCH(AC$5,$I21:$K21,0)),IF(OR(AC$7="Anytime",AC$7="Peak",AC$7="Off-peak",AC$7="Shoulder",AC$7="Block"),INDEX('Stakeholder report data'!$G736:$M736,1,MATCH(IF(AC$7="Block","Anytime",AC$7),'Stakeholder report data'!$G$724:$M$724,0)),INDEX($W736:$AD736,1,MATCH(AC$5,$W$724:$AD$724,0)))))
*AC886*AC$8,0)</f>
        <v>0</v>
      </c>
      <c r="AD286" s="212">
        <f>_xlfn.IFNA(IF(AD$7="Fixed",1,IF(AND($D286="yes",AD$7="Block"),INDEX($O736:$Q736,1,MATCH(AD$5,$I21:$K21,0)),IF(OR(AD$7="Anytime",AD$7="Peak",AD$7="Off-peak",AD$7="Shoulder",AD$7="Block"),INDEX('Stakeholder report data'!$G736:$M736,1,MATCH(IF(AD$7="Block","Anytime",AD$7),'Stakeholder report data'!$G$724:$M$724,0)),INDEX($W736:$AD736,1,MATCH(AD$5,$W$724:$AD$724,0)))))
*AD886*AD$8,0)</f>
        <v>0</v>
      </c>
      <c r="AE286" s="55"/>
      <c r="AF286" s="34"/>
      <c r="AG286" s="34"/>
      <c r="AH286" s="34"/>
    </row>
    <row r="287" spans="1:34" ht="11.25" outlineLevel="2" x14ac:dyDescent="0.2">
      <c r="A287" s="34"/>
      <c r="B287" s="251">
        <v>11</v>
      </c>
      <c r="C287" s="48">
        <f t="shared" si="27"/>
        <v>0</v>
      </c>
      <c r="D287" s="49">
        <f t="shared" si="27"/>
        <v>0</v>
      </c>
      <c r="E287" s="49">
        <f t="shared" si="27"/>
        <v>0</v>
      </c>
      <c r="F287" s="56"/>
      <c r="G287" s="262">
        <f t="shared" si="28"/>
        <v>0</v>
      </c>
      <c r="H287" s="56"/>
      <c r="I287" s="212">
        <f>_xlfn.IFNA(IF(I$7="Fixed",1,IF(AND($D287="yes",I$7="Block"),INDEX($O737:$Q737,1,MATCH(I$5,$I22:$K22,0)),IF(OR(I$7="Anytime",I$7="Peak",I$7="Off-peak",I$7="Shoulder",I$7="Block"),INDEX('Stakeholder report data'!$G737:$M737,1,MATCH(IF(I$7="Block","Anytime",I$7),'Stakeholder report data'!$G$724:$M$724,0)),INDEX($W737:$AD737,1,MATCH(I$5,$W$724:$AD$724,0)))))
*I887*I$8,0)</f>
        <v>0</v>
      </c>
      <c r="J287" s="212">
        <f>_xlfn.IFNA(IF(J$7="Fixed",1,IF(AND($D287="yes",J$7="Block"),INDEX($O737:$Q737,1,MATCH(J$5,$I22:$K22,0)),IF(OR(J$7="Anytime",J$7="Peak",J$7="Off-peak",J$7="Shoulder",J$7="Block"),INDEX('Stakeholder report data'!$G737:$M737,1,MATCH(IF(J$7="Block","Anytime",J$7),'Stakeholder report data'!$G$724:$M$724,0)),INDEX($W737:$AD737,1,MATCH(J$5,$W$724:$AD$724,0)))))
*J887*J$8,0)</f>
        <v>0</v>
      </c>
      <c r="K287" s="212">
        <f>_xlfn.IFNA(IF(K$7="Fixed",1,IF(AND($D287="yes",K$7="Block"),INDEX($O737:$Q737,1,MATCH(K$5,$I22:$K22,0)),IF(OR(K$7="Anytime",K$7="Peak",K$7="Off-peak",K$7="Shoulder",K$7="Block"),INDEX('Stakeholder report data'!$G737:$M737,1,MATCH(IF(K$7="Block","Anytime",K$7),'Stakeholder report data'!$G$724:$M$724,0)),INDEX($W737:$AD737,1,MATCH(K$5,$W$724:$AD$724,0)))))
*K887*K$8,0)</f>
        <v>0</v>
      </c>
      <c r="L287" s="212">
        <f>_xlfn.IFNA(IF(L$7="Fixed",1,IF(AND($D287="yes",L$7="Block"),INDEX($O737:$Q737,1,MATCH(L$5,$I22:$K22,0)),IF(OR(L$7="Anytime",L$7="Peak",L$7="Off-peak",L$7="Shoulder",L$7="Block"),INDEX('Stakeholder report data'!$G737:$M737,1,MATCH(IF(L$7="Block","Anytime",L$7),'Stakeholder report data'!$G$724:$M$724,0)),INDEX($W737:$AD737,1,MATCH(L$5,$W$724:$AD$724,0)))))
*L887*L$8,0)</f>
        <v>0</v>
      </c>
      <c r="M287" s="212">
        <f>_xlfn.IFNA(IF(M$7="Fixed",1,IF(AND($D287="yes",M$7="Block"),INDEX($O737:$Q737,1,MATCH(M$5,$I22:$K22,0)),IF(OR(M$7="Anytime",M$7="Peak",M$7="Off-peak",M$7="Shoulder",M$7="Block"),INDEX('Stakeholder report data'!$G737:$M737,1,MATCH(IF(M$7="Block","Anytime",M$7),'Stakeholder report data'!$G$724:$M$724,0)),INDEX($W737:$AD737,1,MATCH(M$5,$W$724:$AD$724,0)))))
*M887*M$8,0)</f>
        <v>0</v>
      </c>
      <c r="N287" s="212">
        <f>_xlfn.IFNA(IF(N$7="Fixed",1,IF(AND($D287="yes",N$7="Block"),INDEX($O737:$Q737,1,MATCH(N$5,$I22:$K22,0)),IF(OR(N$7="Anytime",N$7="Peak",N$7="Off-peak",N$7="Shoulder",N$7="Block"),INDEX('Stakeholder report data'!$G737:$M737,1,MATCH(IF(N$7="Block","Anytime",N$7),'Stakeholder report data'!$G$724:$M$724,0)),INDEX($W737:$AD737,1,MATCH(N$5,$W$724:$AD$724,0)))))
*N887*N$8,0)</f>
        <v>0</v>
      </c>
      <c r="O287" s="212">
        <f>_xlfn.IFNA(IF(O$7="Fixed",1,IF(AND($D287="yes",O$7="Block"),INDEX($O737:$Q737,1,MATCH(O$5,$I22:$K22,0)),IF(OR(O$7="Anytime",O$7="Peak",O$7="Off-peak",O$7="Shoulder",O$7="Block"),INDEX('Stakeholder report data'!$G737:$M737,1,MATCH(IF(O$7="Block","Anytime",O$7),'Stakeholder report data'!$G$724:$M$724,0)),INDEX($W737:$AD737,1,MATCH(O$5,$W$724:$AD$724,0)))))
*O887*O$8,0)</f>
        <v>0</v>
      </c>
      <c r="P287" s="212">
        <f>_xlfn.IFNA(IF(P$7="Fixed",1,IF(AND($D287="yes",P$7="Block"),INDEX($O737:$Q737,1,MATCH(P$5,$I22:$K22,0)),IF(OR(P$7="Anytime",P$7="Peak",P$7="Off-peak",P$7="Shoulder",P$7="Block"),INDEX('Stakeholder report data'!$G737:$M737,1,MATCH(IF(P$7="Block","Anytime",P$7),'Stakeholder report data'!$G$724:$M$724,0)),INDEX($W737:$AD737,1,MATCH(P$5,$W$724:$AD$724,0)))))
*P887*P$8,0)</f>
        <v>0</v>
      </c>
      <c r="Q287" s="212">
        <f>_xlfn.IFNA(IF(Q$7="Fixed",1,IF(AND($D287="yes",Q$7="Block"),INDEX($O737:$Q737,1,MATCH(Q$5,$I22:$K22,0)),IF(OR(Q$7="Anytime",Q$7="Peak",Q$7="Off-peak",Q$7="Shoulder",Q$7="Block"),INDEX('Stakeholder report data'!$G737:$M737,1,MATCH(IF(Q$7="Block","Anytime",Q$7),'Stakeholder report data'!$G$724:$M$724,0)),INDEX($W737:$AD737,1,MATCH(Q$5,$W$724:$AD$724,0)))))
*Q887*Q$8,0)</f>
        <v>0</v>
      </c>
      <c r="R287" s="212">
        <f>_xlfn.IFNA(IF(R$7="Fixed",1,IF(AND($D287="yes",R$7="Block"),INDEX($O737:$Q737,1,MATCH(R$5,$I22:$K22,0)),IF(OR(R$7="Anytime",R$7="Peak",R$7="Off-peak",R$7="Shoulder",R$7="Block"),INDEX('Stakeholder report data'!$G737:$M737,1,MATCH(IF(R$7="Block","Anytime",R$7),'Stakeholder report data'!$G$724:$M$724,0)),INDEX($W737:$AD737,1,MATCH(R$5,$W$724:$AD$724,0)))))
*R887*R$8,0)</f>
        <v>0</v>
      </c>
      <c r="S287" s="212">
        <f>_xlfn.IFNA(IF(S$7="Fixed",1,IF(AND($D287="yes",S$7="Block"),INDEX($O737:$Q737,1,MATCH(S$5,$I22:$K22,0)),IF(OR(S$7="Anytime",S$7="Peak",S$7="Off-peak",S$7="Shoulder",S$7="Block"),INDEX('Stakeholder report data'!$G737:$M737,1,MATCH(IF(S$7="Block","Anytime",S$7),'Stakeholder report data'!$G$724:$M$724,0)),INDEX($W737:$AD737,1,MATCH(S$5,$W$724:$AD$724,0)))))
*S887*S$8,0)</f>
        <v>0</v>
      </c>
      <c r="T287" s="212">
        <f>_xlfn.IFNA(IF(T$7="Fixed",1,IF(AND($D287="yes",T$7="Block"),INDEX($O737:$Q737,1,MATCH(T$5,$I22:$K22,0)),IF(OR(T$7="Anytime",T$7="Peak",T$7="Off-peak",T$7="Shoulder",T$7="Block"),INDEX('Stakeholder report data'!$G737:$M737,1,MATCH(IF(T$7="Block","Anytime",T$7),'Stakeholder report data'!$G$724:$M$724,0)),INDEX($W737:$AD737,1,MATCH(T$5,$W$724:$AD$724,0)))))
*T887*T$8,0)</f>
        <v>0</v>
      </c>
      <c r="U287" s="212">
        <f>_xlfn.IFNA(IF(U$7="Fixed",1,IF(AND($D287="yes",U$7="Block"),INDEX($O737:$Q737,1,MATCH(U$5,$I22:$K22,0)),IF(OR(U$7="Anytime",U$7="Peak",U$7="Off-peak",U$7="Shoulder",U$7="Block"),INDEX('Stakeholder report data'!$G737:$M737,1,MATCH(IF(U$7="Block","Anytime",U$7),'Stakeholder report data'!$G$724:$M$724,0)),INDEX($W737:$AD737,1,MATCH(U$5,$W$724:$AD$724,0)))))
*U887*U$8,0)</f>
        <v>0</v>
      </c>
      <c r="V287" s="212">
        <f>_xlfn.IFNA(IF(V$7="Fixed",1,IF(AND($D287="yes",V$7="Block"),INDEX($O737:$Q737,1,MATCH(V$5,$I22:$K22,0)),IF(OR(V$7="Anytime",V$7="Peak",V$7="Off-peak",V$7="Shoulder",V$7="Block"),INDEX('Stakeholder report data'!$G737:$M737,1,MATCH(IF(V$7="Block","Anytime",V$7),'Stakeholder report data'!$G$724:$M$724,0)),INDEX($W737:$AD737,1,MATCH(V$5,$W$724:$AD$724,0)))))
*V887*V$8,0)</f>
        <v>0</v>
      </c>
      <c r="W287" s="212">
        <f>_xlfn.IFNA(IF(W$7="Fixed",1,IF(AND($D287="yes",W$7="Block"),INDEX($O737:$Q737,1,MATCH(W$5,$I22:$K22,0)),IF(OR(W$7="Anytime",W$7="Peak",W$7="Off-peak",W$7="Shoulder",W$7="Block"),INDEX('Stakeholder report data'!$G737:$M737,1,MATCH(IF(W$7="Block","Anytime",W$7),'Stakeholder report data'!$G$724:$M$724,0)),INDEX($W737:$AD737,1,MATCH(W$5,$W$724:$AD$724,0)))))
*W887*W$8,0)</f>
        <v>0</v>
      </c>
      <c r="X287" s="212">
        <f>_xlfn.IFNA(IF(X$7="Fixed",1,IF(AND($D287="yes",X$7="Block"),INDEX($O737:$Q737,1,MATCH(X$5,$I22:$K22,0)),IF(OR(X$7="Anytime",X$7="Peak",X$7="Off-peak",X$7="Shoulder",X$7="Block"),INDEX('Stakeholder report data'!$G737:$M737,1,MATCH(IF(X$7="Block","Anytime",X$7),'Stakeholder report data'!$G$724:$M$724,0)),INDEX($W737:$AD737,1,MATCH(X$5,$W$724:$AD$724,0)))))
*X887*X$8,0)</f>
        <v>0</v>
      </c>
      <c r="Y287" s="212">
        <f>_xlfn.IFNA(IF(Y$7="Fixed",1,IF(AND($D287="yes",Y$7="Block"),INDEX($O737:$Q737,1,MATCH(Y$5,$I22:$K22,0)),IF(OR(Y$7="Anytime",Y$7="Peak",Y$7="Off-peak",Y$7="Shoulder",Y$7="Block"),INDEX('Stakeholder report data'!$G737:$M737,1,MATCH(IF(Y$7="Block","Anytime",Y$7),'Stakeholder report data'!$G$724:$M$724,0)),INDEX($W737:$AD737,1,MATCH(Y$5,$W$724:$AD$724,0)))))
*Y887*Y$8,0)</f>
        <v>0</v>
      </c>
      <c r="Z287" s="212">
        <f>_xlfn.IFNA(IF(Z$7="Fixed",1,IF(AND($D287="yes",Z$7="Block"),INDEX($O737:$Q737,1,MATCH(Z$5,$I22:$K22,0)),IF(OR(Z$7="Anytime",Z$7="Peak",Z$7="Off-peak",Z$7="Shoulder",Z$7="Block"),INDEX('Stakeholder report data'!$G737:$M737,1,MATCH(IF(Z$7="Block","Anytime",Z$7),'Stakeholder report data'!$G$724:$M$724,0)),INDEX($W737:$AD737,1,MATCH(Z$5,$W$724:$AD$724,0)))))
*Z887*Z$8,0)</f>
        <v>0</v>
      </c>
      <c r="AA287" s="212">
        <f>_xlfn.IFNA(IF(AA$7="Fixed",1,IF(AND($D287="yes",AA$7="Block"),INDEX($O737:$Q737,1,MATCH(AA$5,$I22:$K22,0)),IF(OR(AA$7="Anytime",AA$7="Peak",AA$7="Off-peak",AA$7="Shoulder",AA$7="Block"),INDEX('Stakeholder report data'!$G737:$M737,1,MATCH(IF(AA$7="Block","Anytime",AA$7),'Stakeholder report data'!$G$724:$M$724,0)),INDEX($W737:$AD737,1,MATCH(AA$5,$W$724:$AD$724,0)))))
*AA887*AA$8,0)</f>
        <v>0</v>
      </c>
      <c r="AB287" s="212">
        <f>_xlfn.IFNA(IF(AB$7="Fixed",1,IF(AND($D287="yes",AB$7="Block"),INDEX($O737:$Q737,1,MATCH(AB$5,$I22:$K22,0)),IF(OR(AB$7="Anytime",AB$7="Peak",AB$7="Off-peak",AB$7="Shoulder",AB$7="Block"),INDEX('Stakeholder report data'!$G737:$M737,1,MATCH(IF(AB$7="Block","Anytime",AB$7),'Stakeholder report data'!$G$724:$M$724,0)),INDEX($W737:$AD737,1,MATCH(AB$5,$W$724:$AD$724,0)))))
*AB887*AB$8,0)</f>
        <v>0</v>
      </c>
      <c r="AC287" s="212">
        <f>_xlfn.IFNA(IF(AC$7="Fixed",1,IF(AND($D287="yes",AC$7="Block"),INDEX($O737:$Q737,1,MATCH(AC$5,$I22:$K22,0)),IF(OR(AC$7="Anytime",AC$7="Peak",AC$7="Off-peak",AC$7="Shoulder",AC$7="Block"),INDEX('Stakeholder report data'!$G737:$M737,1,MATCH(IF(AC$7="Block","Anytime",AC$7),'Stakeholder report data'!$G$724:$M$724,0)),INDEX($W737:$AD737,1,MATCH(AC$5,$W$724:$AD$724,0)))))
*AC887*AC$8,0)</f>
        <v>0</v>
      </c>
      <c r="AD287" s="212">
        <f>_xlfn.IFNA(IF(AD$7="Fixed",1,IF(AND($D287="yes",AD$7="Block"),INDEX($O737:$Q737,1,MATCH(AD$5,$I22:$K22,0)),IF(OR(AD$7="Anytime",AD$7="Peak",AD$7="Off-peak",AD$7="Shoulder",AD$7="Block"),INDEX('Stakeholder report data'!$G737:$M737,1,MATCH(IF(AD$7="Block","Anytime",AD$7),'Stakeholder report data'!$G$724:$M$724,0)),INDEX($W737:$AD737,1,MATCH(AD$5,$W$724:$AD$724,0)))))
*AD887*AD$8,0)</f>
        <v>0</v>
      </c>
      <c r="AE287" s="55"/>
      <c r="AF287" s="34"/>
      <c r="AG287" s="34"/>
      <c r="AH287" s="34"/>
    </row>
    <row r="288" spans="1:34" ht="11.25" outlineLevel="2" x14ac:dyDescent="0.2">
      <c r="A288" s="34"/>
      <c r="B288" s="251">
        <v>12</v>
      </c>
      <c r="C288" s="48">
        <f t="shared" si="27"/>
        <v>0</v>
      </c>
      <c r="D288" s="49">
        <f t="shared" si="27"/>
        <v>0</v>
      </c>
      <c r="E288" s="49">
        <f t="shared" si="27"/>
        <v>0</v>
      </c>
      <c r="F288" s="56"/>
      <c r="G288" s="262">
        <f t="shared" si="28"/>
        <v>0</v>
      </c>
      <c r="H288" s="56"/>
      <c r="I288" s="212">
        <f>_xlfn.IFNA(IF(I$7="Fixed",1,IF(AND($D288="yes",I$7="Block"),INDEX($O738:$Q738,1,MATCH(I$5,$I23:$K23,0)),IF(OR(I$7="Anytime",I$7="Peak",I$7="Off-peak",I$7="Shoulder",I$7="Block"),INDEX('Stakeholder report data'!$G738:$M738,1,MATCH(IF(I$7="Block","Anytime",I$7),'Stakeholder report data'!$G$724:$M$724,0)),INDEX($W738:$AD738,1,MATCH(I$5,$W$724:$AD$724,0)))))
*I888*I$8,0)</f>
        <v>0</v>
      </c>
      <c r="J288" s="212">
        <f>_xlfn.IFNA(IF(J$7="Fixed",1,IF(AND($D288="yes",J$7="Block"),INDEX($O738:$Q738,1,MATCH(J$5,$I23:$K23,0)),IF(OR(J$7="Anytime",J$7="Peak",J$7="Off-peak",J$7="Shoulder",J$7="Block"),INDEX('Stakeholder report data'!$G738:$M738,1,MATCH(IF(J$7="Block","Anytime",J$7),'Stakeholder report data'!$G$724:$M$724,0)),INDEX($W738:$AD738,1,MATCH(J$5,$W$724:$AD$724,0)))))
*J888*J$8,0)</f>
        <v>0</v>
      </c>
      <c r="K288" s="212">
        <f>_xlfn.IFNA(IF(K$7="Fixed",1,IF(AND($D288="yes",K$7="Block"),INDEX($O738:$Q738,1,MATCH(K$5,$I23:$K23,0)),IF(OR(K$7="Anytime",K$7="Peak",K$7="Off-peak",K$7="Shoulder",K$7="Block"),INDEX('Stakeholder report data'!$G738:$M738,1,MATCH(IF(K$7="Block","Anytime",K$7),'Stakeholder report data'!$G$724:$M$724,0)),INDEX($W738:$AD738,1,MATCH(K$5,$W$724:$AD$724,0)))))
*K888*K$8,0)</f>
        <v>0</v>
      </c>
      <c r="L288" s="212">
        <f>_xlfn.IFNA(IF(L$7="Fixed",1,IF(AND($D288="yes",L$7="Block"),INDEX($O738:$Q738,1,MATCH(L$5,$I23:$K23,0)),IF(OR(L$7="Anytime",L$7="Peak",L$7="Off-peak",L$7="Shoulder",L$7="Block"),INDEX('Stakeholder report data'!$G738:$M738,1,MATCH(IF(L$7="Block","Anytime",L$7),'Stakeholder report data'!$G$724:$M$724,0)),INDEX($W738:$AD738,1,MATCH(L$5,$W$724:$AD$724,0)))))
*L888*L$8,0)</f>
        <v>0</v>
      </c>
      <c r="M288" s="212">
        <f>_xlfn.IFNA(IF(M$7="Fixed",1,IF(AND($D288="yes",M$7="Block"),INDEX($O738:$Q738,1,MATCH(M$5,$I23:$K23,0)),IF(OR(M$7="Anytime",M$7="Peak",M$7="Off-peak",M$7="Shoulder",M$7="Block"),INDEX('Stakeholder report data'!$G738:$M738,1,MATCH(IF(M$7="Block","Anytime",M$7),'Stakeholder report data'!$G$724:$M$724,0)),INDEX($W738:$AD738,1,MATCH(M$5,$W$724:$AD$724,0)))))
*M888*M$8,0)</f>
        <v>0</v>
      </c>
      <c r="N288" s="212">
        <f>_xlfn.IFNA(IF(N$7="Fixed",1,IF(AND($D288="yes",N$7="Block"),INDEX($O738:$Q738,1,MATCH(N$5,$I23:$K23,0)),IF(OR(N$7="Anytime",N$7="Peak",N$7="Off-peak",N$7="Shoulder",N$7="Block"),INDEX('Stakeholder report data'!$G738:$M738,1,MATCH(IF(N$7="Block","Anytime",N$7),'Stakeholder report data'!$G$724:$M$724,0)),INDEX($W738:$AD738,1,MATCH(N$5,$W$724:$AD$724,0)))))
*N888*N$8,0)</f>
        <v>0</v>
      </c>
      <c r="O288" s="212">
        <f>_xlfn.IFNA(IF(O$7="Fixed",1,IF(AND($D288="yes",O$7="Block"),INDEX($O738:$Q738,1,MATCH(O$5,$I23:$K23,0)),IF(OR(O$7="Anytime",O$7="Peak",O$7="Off-peak",O$7="Shoulder",O$7="Block"),INDEX('Stakeholder report data'!$G738:$M738,1,MATCH(IF(O$7="Block","Anytime",O$7),'Stakeholder report data'!$G$724:$M$724,0)),INDEX($W738:$AD738,1,MATCH(O$5,$W$724:$AD$724,0)))))
*O888*O$8,0)</f>
        <v>0</v>
      </c>
      <c r="P288" s="212">
        <f>_xlfn.IFNA(IF(P$7="Fixed",1,IF(AND($D288="yes",P$7="Block"),INDEX($O738:$Q738,1,MATCH(P$5,$I23:$K23,0)),IF(OR(P$7="Anytime",P$7="Peak",P$7="Off-peak",P$7="Shoulder",P$7="Block"),INDEX('Stakeholder report data'!$G738:$M738,1,MATCH(IF(P$7="Block","Anytime",P$7),'Stakeholder report data'!$G$724:$M$724,0)),INDEX($W738:$AD738,1,MATCH(P$5,$W$724:$AD$724,0)))))
*P888*P$8,0)</f>
        <v>0</v>
      </c>
      <c r="Q288" s="212">
        <f>_xlfn.IFNA(IF(Q$7="Fixed",1,IF(AND($D288="yes",Q$7="Block"),INDEX($O738:$Q738,1,MATCH(Q$5,$I23:$K23,0)),IF(OR(Q$7="Anytime",Q$7="Peak",Q$7="Off-peak",Q$7="Shoulder",Q$7="Block"),INDEX('Stakeholder report data'!$G738:$M738,1,MATCH(IF(Q$7="Block","Anytime",Q$7),'Stakeholder report data'!$G$724:$M$724,0)),INDEX($W738:$AD738,1,MATCH(Q$5,$W$724:$AD$724,0)))))
*Q888*Q$8,0)</f>
        <v>0</v>
      </c>
      <c r="R288" s="212">
        <f>_xlfn.IFNA(IF(R$7="Fixed",1,IF(AND($D288="yes",R$7="Block"),INDEX($O738:$Q738,1,MATCH(R$5,$I23:$K23,0)),IF(OR(R$7="Anytime",R$7="Peak",R$7="Off-peak",R$7="Shoulder",R$7="Block"),INDEX('Stakeholder report data'!$G738:$M738,1,MATCH(IF(R$7="Block","Anytime",R$7),'Stakeholder report data'!$G$724:$M$724,0)),INDEX($W738:$AD738,1,MATCH(R$5,$W$724:$AD$724,0)))))
*R888*R$8,0)</f>
        <v>0</v>
      </c>
      <c r="S288" s="212">
        <f>_xlfn.IFNA(IF(S$7="Fixed",1,IF(AND($D288="yes",S$7="Block"),INDEX($O738:$Q738,1,MATCH(S$5,$I23:$K23,0)),IF(OR(S$7="Anytime",S$7="Peak",S$7="Off-peak",S$7="Shoulder",S$7="Block"),INDEX('Stakeholder report data'!$G738:$M738,1,MATCH(IF(S$7="Block","Anytime",S$7),'Stakeholder report data'!$G$724:$M$724,0)),INDEX($W738:$AD738,1,MATCH(S$5,$W$724:$AD$724,0)))))
*S888*S$8,0)</f>
        <v>0</v>
      </c>
      <c r="T288" s="212">
        <f>_xlfn.IFNA(IF(T$7="Fixed",1,IF(AND($D288="yes",T$7="Block"),INDEX($O738:$Q738,1,MATCH(T$5,$I23:$K23,0)),IF(OR(T$7="Anytime",T$7="Peak",T$7="Off-peak",T$7="Shoulder",T$7="Block"),INDEX('Stakeholder report data'!$G738:$M738,1,MATCH(IF(T$7="Block","Anytime",T$7),'Stakeholder report data'!$G$724:$M$724,0)),INDEX($W738:$AD738,1,MATCH(T$5,$W$724:$AD$724,0)))))
*T888*T$8,0)</f>
        <v>0</v>
      </c>
      <c r="U288" s="212">
        <f>_xlfn.IFNA(IF(U$7="Fixed",1,IF(AND($D288="yes",U$7="Block"),INDEX($O738:$Q738,1,MATCH(U$5,$I23:$K23,0)),IF(OR(U$7="Anytime",U$7="Peak",U$7="Off-peak",U$7="Shoulder",U$7="Block"),INDEX('Stakeholder report data'!$G738:$M738,1,MATCH(IF(U$7="Block","Anytime",U$7),'Stakeholder report data'!$G$724:$M$724,0)),INDEX($W738:$AD738,1,MATCH(U$5,$W$724:$AD$724,0)))))
*U888*U$8,0)</f>
        <v>0</v>
      </c>
      <c r="V288" s="212">
        <f>_xlfn.IFNA(IF(V$7="Fixed",1,IF(AND($D288="yes",V$7="Block"),INDEX($O738:$Q738,1,MATCH(V$5,$I23:$K23,0)),IF(OR(V$7="Anytime",V$7="Peak",V$7="Off-peak",V$7="Shoulder",V$7="Block"),INDEX('Stakeholder report data'!$G738:$M738,1,MATCH(IF(V$7="Block","Anytime",V$7),'Stakeholder report data'!$G$724:$M$724,0)),INDEX($W738:$AD738,1,MATCH(V$5,$W$724:$AD$724,0)))))
*V888*V$8,0)</f>
        <v>0</v>
      </c>
      <c r="W288" s="212">
        <f>_xlfn.IFNA(IF(W$7="Fixed",1,IF(AND($D288="yes",W$7="Block"),INDEX($O738:$Q738,1,MATCH(W$5,$I23:$K23,0)),IF(OR(W$7="Anytime",W$7="Peak",W$7="Off-peak",W$7="Shoulder",W$7="Block"),INDEX('Stakeholder report data'!$G738:$M738,1,MATCH(IF(W$7="Block","Anytime",W$7),'Stakeholder report data'!$G$724:$M$724,0)),INDEX($W738:$AD738,1,MATCH(W$5,$W$724:$AD$724,0)))))
*W888*W$8,0)</f>
        <v>0</v>
      </c>
      <c r="X288" s="212">
        <f>_xlfn.IFNA(IF(X$7="Fixed",1,IF(AND($D288="yes",X$7="Block"),INDEX($O738:$Q738,1,MATCH(X$5,$I23:$K23,0)),IF(OR(X$7="Anytime",X$7="Peak",X$7="Off-peak",X$7="Shoulder",X$7="Block"),INDEX('Stakeholder report data'!$G738:$M738,1,MATCH(IF(X$7="Block","Anytime",X$7),'Stakeholder report data'!$G$724:$M$724,0)),INDEX($W738:$AD738,1,MATCH(X$5,$W$724:$AD$724,0)))))
*X888*X$8,0)</f>
        <v>0</v>
      </c>
      <c r="Y288" s="212">
        <f>_xlfn.IFNA(IF(Y$7="Fixed",1,IF(AND($D288="yes",Y$7="Block"),INDEX($O738:$Q738,1,MATCH(Y$5,$I23:$K23,0)),IF(OR(Y$7="Anytime",Y$7="Peak",Y$7="Off-peak",Y$7="Shoulder",Y$7="Block"),INDEX('Stakeholder report data'!$G738:$M738,1,MATCH(IF(Y$7="Block","Anytime",Y$7),'Stakeholder report data'!$G$724:$M$724,0)),INDEX($W738:$AD738,1,MATCH(Y$5,$W$724:$AD$724,0)))))
*Y888*Y$8,0)</f>
        <v>0</v>
      </c>
      <c r="Z288" s="212">
        <f>_xlfn.IFNA(IF(Z$7="Fixed",1,IF(AND($D288="yes",Z$7="Block"),INDEX($O738:$Q738,1,MATCH(Z$5,$I23:$K23,0)),IF(OR(Z$7="Anytime",Z$7="Peak",Z$7="Off-peak",Z$7="Shoulder",Z$7="Block"),INDEX('Stakeholder report data'!$G738:$M738,1,MATCH(IF(Z$7="Block","Anytime",Z$7),'Stakeholder report data'!$G$724:$M$724,0)),INDEX($W738:$AD738,1,MATCH(Z$5,$W$724:$AD$724,0)))))
*Z888*Z$8,0)</f>
        <v>0</v>
      </c>
      <c r="AA288" s="212">
        <f>_xlfn.IFNA(IF(AA$7="Fixed",1,IF(AND($D288="yes",AA$7="Block"),INDEX($O738:$Q738,1,MATCH(AA$5,$I23:$K23,0)),IF(OR(AA$7="Anytime",AA$7="Peak",AA$7="Off-peak",AA$7="Shoulder",AA$7="Block"),INDEX('Stakeholder report data'!$G738:$M738,1,MATCH(IF(AA$7="Block","Anytime",AA$7),'Stakeholder report data'!$G$724:$M$724,0)),INDEX($W738:$AD738,1,MATCH(AA$5,$W$724:$AD$724,0)))))
*AA888*AA$8,0)</f>
        <v>0</v>
      </c>
      <c r="AB288" s="212">
        <f>_xlfn.IFNA(IF(AB$7="Fixed",1,IF(AND($D288="yes",AB$7="Block"),INDEX($O738:$Q738,1,MATCH(AB$5,$I23:$K23,0)),IF(OR(AB$7="Anytime",AB$7="Peak",AB$7="Off-peak",AB$7="Shoulder",AB$7="Block"),INDEX('Stakeholder report data'!$G738:$M738,1,MATCH(IF(AB$7="Block","Anytime",AB$7),'Stakeholder report data'!$G$724:$M$724,0)),INDEX($W738:$AD738,1,MATCH(AB$5,$W$724:$AD$724,0)))))
*AB888*AB$8,0)</f>
        <v>0</v>
      </c>
      <c r="AC288" s="212">
        <f>_xlfn.IFNA(IF(AC$7="Fixed",1,IF(AND($D288="yes",AC$7="Block"),INDEX($O738:$Q738,1,MATCH(AC$5,$I23:$K23,0)),IF(OR(AC$7="Anytime",AC$7="Peak",AC$7="Off-peak",AC$7="Shoulder",AC$7="Block"),INDEX('Stakeholder report data'!$G738:$M738,1,MATCH(IF(AC$7="Block","Anytime",AC$7),'Stakeholder report data'!$G$724:$M$724,0)),INDEX($W738:$AD738,1,MATCH(AC$5,$W$724:$AD$724,0)))))
*AC888*AC$8,0)</f>
        <v>0</v>
      </c>
      <c r="AD288" s="212">
        <f>_xlfn.IFNA(IF(AD$7="Fixed",1,IF(AND($D288="yes",AD$7="Block"),INDEX($O738:$Q738,1,MATCH(AD$5,$I23:$K23,0)),IF(OR(AD$7="Anytime",AD$7="Peak",AD$7="Off-peak",AD$7="Shoulder",AD$7="Block"),INDEX('Stakeholder report data'!$G738:$M738,1,MATCH(IF(AD$7="Block","Anytime",AD$7),'Stakeholder report data'!$G$724:$M$724,0)),INDEX($W738:$AD738,1,MATCH(AD$5,$W$724:$AD$724,0)))))
*AD888*AD$8,0)</f>
        <v>0</v>
      </c>
      <c r="AE288" s="55"/>
      <c r="AF288" s="34"/>
      <c r="AG288" s="34"/>
      <c r="AH288" s="34"/>
    </row>
    <row r="289" spans="1:34" ht="11.25" hidden="1" outlineLevel="3" x14ac:dyDescent="0.2">
      <c r="A289" s="34"/>
      <c r="B289" s="251">
        <v>13</v>
      </c>
      <c r="C289" s="48">
        <f t="shared" si="27"/>
        <v>0</v>
      </c>
      <c r="D289" s="49">
        <f t="shared" si="27"/>
        <v>0</v>
      </c>
      <c r="E289" s="49">
        <f t="shared" si="27"/>
        <v>0</v>
      </c>
      <c r="F289" s="56"/>
      <c r="G289" s="262">
        <f t="shared" si="28"/>
        <v>0</v>
      </c>
      <c r="H289" s="56"/>
      <c r="I289" s="212">
        <f>_xlfn.IFNA(IF(I$7="Fixed",1,IF(AND($D289="yes",I$7="Block"),INDEX($O739:$Q739,1,MATCH(I$5,$I24:$K24,0)),IF(OR(I$7="Anytime",I$7="Peak",I$7="Off-peak",I$7="Shoulder",I$7="Block"),INDEX('Stakeholder report data'!$G739:$M739,1,MATCH(IF(I$7="Block","Anytime",I$7),'Stakeholder report data'!$G$724:$M$724,0)),INDEX($W739:$AD739,1,MATCH(I$5,$W$724:$AD$724,0)))))
*I889*I$8,0)</f>
        <v>0</v>
      </c>
      <c r="J289" s="212">
        <f>_xlfn.IFNA(IF(J$7="Fixed",1,IF(AND($D289="yes",J$7="Block"),INDEX($O739:$Q739,1,MATCH(J$5,$I24:$K24,0)),IF(OR(J$7="Anytime",J$7="Peak",J$7="Off-peak",J$7="Shoulder",J$7="Block"),INDEX('Stakeholder report data'!$G739:$M739,1,MATCH(IF(J$7="Block","Anytime",J$7),'Stakeholder report data'!$G$724:$M$724,0)),INDEX($W739:$AD739,1,MATCH(J$5,$W$724:$AD$724,0)))))
*J889*J$8,0)</f>
        <v>0</v>
      </c>
      <c r="K289" s="212">
        <f>_xlfn.IFNA(IF(K$7="Fixed",1,IF(AND($D289="yes",K$7="Block"),INDEX($O739:$Q739,1,MATCH(K$5,$I24:$K24,0)),IF(OR(K$7="Anytime",K$7="Peak",K$7="Off-peak",K$7="Shoulder",K$7="Block"),INDEX('Stakeholder report data'!$G739:$M739,1,MATCH(IF(K$7="Block","Anytime",K$7),'Stakeholder report data'!$G$724:$M$724,0)),INDEX($W739:$AD739,1,MATCH(K$5,$W$724:$AD$724,0)))))
*K889*K$8,0)</f>
        <v>0</v>
      </c>
      <c r="L289" s="212">
        <f>_xlfn.IFNA(IF(L$7="Fixed",1,IF(AND($D289="yes",L$7="Block"),INDEX($O739:$Q739,1,MATCH(L$5,$I24:$K24,0)),IF(OR(L$7="Anytime",L$7="Peak",L$7="Off-peak",L$7="Shoulder",L$7="Block"),INDEX('Stakeholder report data'!$G739:$M739,1,MATCH(IF(L$7="Block","Anytime",L$7),'Stakeholder report data'!$G$724:$M$724,0)),INDEX($W739:$AD739,1,MATCH(L$5,$W$724:$AD$724,0)))))
*L889*L$8,0)</f>
        <v>0</v>
      </c>
      <c r="M289" s="212">
        <f>_xlfn.IFNA(IF(M$7="Fixed",1,IF(AND($D289="yes",M$7="Block"),INDEX($O739:$Q739,1,MATCH(M$5,$I24:$K24,0)),IF(OR(M$7="Anytime",M$7="Peak",M$7="Off-peak",M$7="Shoulder",M$7="Block"),INDEX('Stakeholder report data'!$G739:$M739,1,MATCH(IF(M$7="Block","Anytime",M$7),'Stakeholder report data'!$G$724:$M$724,0)),INDEX($W739:$AD739,1,MATCH(M$5,$W$724:$AD$724,0)))))
*M889*M$8,0)</f>
        <v>0</v>
      </c>
      <c r="N289" s="212">
        <f>_xlfn.IFNA(IF(N$7="Fixed",1,IF(AND($D289="yes",N$7="Block"),INDEX($O739:$Q739,1,MATCH(N$5,$I24:$K24,0)),IF(OR(N$7="Anytime",N$7="Peak",N$7="Off-peak",N$7="Shoulder",N$7="Block"),INDEX('Stakeholder report data'!$G739:$M739,1,MATCH(IF(N$7="Block","Anytime",N$7),'Stakeholder report data'!$G$724:$M$724,0)),INDEX($W739:$AD739,1,MATCH(N$5,$W$724:$AD$724,0)))))
*N889*N$8,0)</f>
        <v>0</v>
      </c>
      <c r="O289" s="212">
        <f>_xlfn.IFNA(IF(O$7="Fixed",1,IF(AND($D289="yes",O$7="Block"),INDEX($O739:$Q739,1,MATCH(O$5,$I24:$K24,0)),IF(OR(O$7="Anytime",O$7="Peak",O$7="Off-peak",O$7="Shoulder",O$7="Block"),INDEX('Stakeholder report data'!$G739:$M739,1,MATCH(IF(O$7="Block","Anytime",O$7),'Stakeholder report data'!$G$724:$M$724,0)),INDEX($W739:$AD739,1,MATCH(O$5,$W$724:$AD$724,0)))))
*O889*O$8,0)</f>
        <v>0</v>
      </c>
      <c r="P289" s="212">
        <f>_xlfn.IFNA(IF(P$7="Fixed",1,IF(AND($D289="yes",P$7="Block"),INDEX($O739:$Q739,1,MATCH(P$5,$I24:$K24,0)),IF(OR(P$7="Anytime",P$7="Peak",P$7="Off-peak",P$7="Shoulder",P$7="Block"),INDEX('Stakeholder report data'!$G739:$M739,1,MATCH(IF(P$7="Block","Anytime",P$7),'Stakeholder report data'!$G$724:$M$724,0)),INDEX($W739:$AD739,1,MATCH(P$5,$W$724:$AD$724,0)))))
*P889*P$8,0)</f>
        <v>0</v>
      </c>
      <c r="Q289" s="212">
        <f>_xlfn.IFNA(IF(Q$7="Fixed",1,IF(AND($D289="yes",Q$7="Block"),INDEX($O739:$Q739,1,MATCH(Q$5,$I24:$K24,0)),IF(OR(Q$7="Anytime",Q$7="Peak",Q$7="Off-peak",Q$7="Shoulder",Q$7="Block"),INDEX('Stakeholder report data'!$G739:$M739,1,MATCH(IF(Q$7="Block","Anytime",Q$7),'Stakeholder report data'!$G$724:$M$724,0)),INDEX($W739:$AD739,1,MATCH(Q$5,$W$724:$AD$724,0)))))
*Q889*Q$8,0)</f>
        <v>0</v>
      </c>
      <c r="R289" s="212">
        <f>_xlfn.IFNA(IF(R$7="Fixed",1,IF(AND($D289="yes",R$7="Block"),INDEX($O739:$Q739,1,MATCH(R$5,$I24:$K24,0)),IF(OR(R$7="Anytime",R$7="Peak",R$7="Off-peak",R$7="Shoulder",R$7="Block"),INDEX('Stakeholder report data'!$G739:$M739,1,MATCH(IF(R$7="Block","Anytime",R$7),'Stakeholder report data'!$G$724:$M$724,0)),INDEX($W739:$AD739,1,MATCH(R$5,$W$724:$AD$724,0)))))
*R889*R$8,0)</f>
        <v>0</v>
      </c>
      <c r="S289" s="212">
        <f>_xlfn.IFNA(IF(S$7="Fixed",1,IF(AND($D289="yes",S$7="Block"),INDEX($O739:$Q739,1,MATCH(S$5,$I24:$K24,0)),IF(OR(S$7="Anytime",S$7="Peak",S$7="Off-peak",S$7="Shoulder",S$7="Block"),INDEX('Stakeholder report data'!$G739:$M739,1,MATCH(IF(S$7="Block","Anytime",S$7),'Stakeholder report data'!$G$724:$M$724,0)),INDEX($W739:$AD739,1,MATCH(S$5,$W$724:$AD$724,0)))))
*S889*S$8,0)</f>
        <v>0</v>
      </c>
      <c r="T289" s="212">
        <f>_xlfn.IFNA(IF(T$7="Fixed",1,IF(AND($D289="yes",T$7="Block"),INDEX($O739:$Q739,1,MATCH(T$5,$I24:$K24,0)),IF(OR(T$7="Anytime",T$7="Peak",T$7="Off-peak",T$7="Shoulder",T$7="Block"),INDEX('Stakeholder report data'!$G739:$M739,1,MATCH(IF(T$7="Block","Anytime",T$7),'Stakeholder report data'!$G$724:$M$724,0)),INDEX($W739:$AD739,1,MATCH(T$5,$W$724:$AD$724,0)))))
*T889*T$8,0)</f>
        <v>0</v>
      </c>
      <c r="U289" s="212">
        <f>_xlfn.IFNA(IF(U$7="Fixed",1,IF(AND($D289="yes",U$7="Block"),INDEX($O739:$Q739,1,MATCH(U$5,$I24:$K24,0)),IF(OR(U$7="Anytime",U$7="Peak",U$7="Off-peak",U$7="Shoulder",U$7="Block"),INDEX('Stakeholder report data'!$G739:$M739,1,MATCH(IF(U$7="Block","Anytime",U$7),'Stakeholder report data'!$G$724:$M$724,0)),INDEX($W739:$AD739,1,MATCH(U$5,$W$724:$AD$724,0)))))
*U889*U$8,0)</f>
        <v>0</v>
      </c>
      <c r="V289" s="212">
        <f>_xlfn.IFNA(IF(V$7="Fixed",1,IF(AND($D289="yes",V$7="Block"),INDEX($O739:$Q739,1,MATCH(V$5,$I24:$K24,0)),IF(OR(V$7="Anytime",V$7="Peak",V$7="Off-peak",V$7="Shoulder",V$7="Block"),INDEX('Stakeholder report data'!$G739:$M739,1,MATCH(IF(V$7="Block","Anytime",V$7),'Stakeholder report data'!$G$724:$M$724,0)),INDEX($W739:$AD739,1,MATCH(V$5,$W$724:$AD$724,0)))))
*V889*V$8,0)</f>
        <v>0</v>
      </c>
      <c r="W289" s="212">
        <f>_xlfn.IFNA(IF(W$7="Fixed",1,IF(AND($D289="yes",W$7="Block"),INDEX($O739:$Q739,1,MATCH(W$5,$I24:$K24,0)),IF(OR(W$7="Anytime",W$7="Peak",W$7="Off-peak",W$7="Shoulder",W$7="Block"),INDEX('Stakeholder report data'!$G739:$M739,1,MATCH(IF(W$7="Block","Anytime",W$7),'Stakeholder report data'!$G$724:$M$724,0)),INDEX($W739:$AD739,1,MATCH(W$5,$W$724:$AD$724,0)))))
*W889*W$8,0)</f>
        <v>0</v>
      </c>
      <c r="X289" s="212">
        <f>_xlfn.IFNA(IF(X$7="Fixed",1,IF(AND($D289="yes",X$7="Block"),INDEX($O739:$Q739,1,MATCH(X$5,$I24:$K24,0)),IF(OR(X$7="Anytime",X$7="Peak",X$7="Off-peak",X$7="Shoulder",X$7="Block"),INDEX('Stakeholder report data'!$G739:$M739,1,MATCH(IF(X$7="Block","Anytime",X$7),'Stakeholder report data'!$G$724:$M$724,0)),INDEX($W739:$AD739,1,MATCH(X$5,$W$724:$AD$724,0)))))
*X889*X$8,0)</f>
        <v>0</v>
      </c>
      <c r="Y289" s="212">
        <f>_xlfn.IFNA(IF(Y$7="Fixed",1,IF(AND($D289="yes",Y$7="Block"),INDEX($O739:$Q739,1,MATCH(Y$5,$I24:$K24,0)),IF(OR(Y$7="Anytime",Y$7="Peak",Y$7="Off-peak",Y$7="Shoulder",Y$7="Block"),INDEX('Stakeholder report data'!$G739:$M739,1,MATCH(IF(Y$7="Block","Anytime",Y$7),'Stakeholder report data'!$G$724:$M$724,0)),INDEX($W739:$AD739,1,MATCH(Y$5,$W$724:$AD$724,0)))))
*Y889*Y$8,0)</f>
        <v>0</v>
      </c>
      <c r="Z289" s="212">
        <f>_xlfn.IFNA(IF(Z$7="Fixed",1,IF(AND($D289="yes",Z$7="Block"),INDEX($O739:$Q739,1,MATCH(Z$5,$I24:$K24,0)),IF(OR(Z$7="Anytime",Z$7="Peak",Z$7="Off-peak",Z$7="Shoulder",Z$7="Block"),INDEX('Stakeholder report data'!$G739:$M739,1,MATCH(IF(Z$7="Block","Anytime",Z$7),'Stakeholder report data'!$G$724:$M$724,0)),INDEX($W739:$AD739,1,MATCH(Z$5,$W$724:$AD$724,0)))))
*Z889*Z$8,0)</f>
        <v>0</v>
      </c>
      <c r="AA289" s="212">
        <f>_xlfn.IFNA(IF(AA$7="Fixed",1,IF(AND($D289="yes",AA$7="Block"),INDEX($O739:$Q739,1,MATCH(AA$5,$I24:$K24,0)),IF(OR(AA$7="Anytime",AA$7="Peak",AA$7="Off-peak",AA$7="Shoulder",AA$7="Block"),INDEX('Stakeholder report data'!$G739:$M739,1,MATCH(IF(AA$7="Block","Anytime",AA$7),'Stakeholder report data'!$G$724:$M$724,0)),INDEX($W739:$AD739,1,MATCH(AA$5,$W$724:$AD$724,0)))))
*AA889*AA$8,0)</f>
        <v>0</v>
      </c>
      <c r="AB289" s="212">
        <f>_xlfn.IFNA(IF(AB$7="Fixed",1,IF(AND($D289="yes",AB$7="Block"),INDEX($O739:$Q739,1,MATCH(AB$5,$I24:$K24,0)),IF(OR(AB$7="Anytime",AB$7="Peak",AB$7="Off-peak",AB$7="Shoulder",AB$7="Block"),INDEX('Stakeholder report data'!$G739:$M739,1,MATCH(IF(AB$7="Block","Anytime",AB$7),'Stakeholder report data'!$G$724:$M$724,0)),INDEX($W739:$AD739,1,MATCH(AB$5,$W$724:$AD$724,0)))))
*AB889*AB$8,0)</f>
        <v>0</v>
      </c>
      <c r="AC289" s="212">
        <f>_xlfn.IFNA(IF(AC$7="Fixed",1,IF(AND($D289="yes",AC$7="Block"),INDEX($O739:$Q739,1,MATCH(AC$5,$I24:$K24,0)),IF(OR(AC$7="Anytime",AC$7="Peak",AC$7="Off-peak",AC$7="Shoulder",AC$7="Block"),INDEX('Stakeholder report data'!$G739:$M739,1,MATCH(IF(AC$7="Block","Anytime",AC$7),'Stakeholder report data'!$G$724:$M$724,0)),INDEX($W739:$AD739,1,MATCH(AC$5,$W$724:$AD$724,0)))))
*AC889*AC$8,0)</f>
        <v>0</v>
      </c>
      <c r="AD289" s="212">
        <f>_xlfn.IFNA(IF(AD$7="Fixed",1,IF(AND($D289="yes",AD$7="Block"),INDEX($O739:$Q739,1,MATCH(AD$5,$I24:$K24,0)),IF(OR(AD$7="Anytime",AD$7="Peak",AD$7="Off-peak",AD$7="Shoulder",AD$7="Block"),INDEX('Stakeholder report data'!$G739:$M739,1,MATCH(IF(AD$7="Block","Anytime",AD$7),'Stakeholder report data'!$G$724:$M$724,0)),INDEX($W739:$AD739,1,MATCH(AD$5,$W$724:$AD$724,0)))))
*AD889*AD$8,0)</f>
        <v>0</v>
      </c>
      <c r="AE289" s="55"/>
      <c r="AF289" s="34"/>
      <c r="AG289" s="34"/>
      <c r="AH289" s="34"/>
    </row>
    <row r="290" spans="1:34" ht="11.25" hidden="1" outlineLevel="3" x14ac:dyDescent="0.2">
      <c r="A290" s="34"/>
      <c r="B290" s="251">
        <v>14</v>
      </c>
      <c r="C290" s="48">
        <f t="shared" si="27"/>
        <v>0</v>
      </c>
      <c r="D290" s="49">
        <f t="shared" si="27"/>
        <v>0</v>
      </c>
      <c r="E290" s="49">
        <f t="shared" si="27"/>
        <v>0</v>
      </c>
      <c r="F290" s="56"/>
      <c r="G290" s="262">
        <f t="shared" si="28"/>
        <v>0</v>
      </c>
      <c r="H290" s="56"/>
      <c r="I290" s="212">
        <f>_xlfn.IFNA(IF(I$7="Fixed",1,IF(AND($D290="yes",I$7="Block"),INDEX($O740:$Q740,1,MATCH(I$5,$I25:$K25,0)),IF(OR(I$7="Anytime",I$7="Peak",I$7="Off-peak",I$7="Shoulder",I$7="Block"),INDEX('Stakeholder report data'!$G740:$M740,1,MATCH(IF(I$7="Block","Anytime",I$7),'Stakeholder report data'!$G$724:$M$724,0)),INDEX($W740:$AD740,1,MATCH(I$5,$W$724:$AD$724,0)))))
*I890*I$8,0)</f>
        <v>0</v>
      </c>
      <c r="J290" s="212">
        <f>_xlfn.IFNA(IF(J$7="Fixed",1,IF(AND($D290="yes",J$7="Block"),INDEX($O740:$Q740,1,MATCH(J$5,$I25:$K25,0)),IF(OR(J$7="Anytime",J$7="Peak",J$7="Off-peak",J$7="Shoulder",J$7="Block"),INDEX('Stakeholder report data'!$G740:$M740,1,MATCH(IF(J$7="Block","Anytime",J$7),'Stakeholder report data'!$G$724:$M$724,0)),INDEX($W740:$AD740,1,MATCH(J$5,$W$724:$AD$724,0)))))
*J890*J$8,0)</f>
        <v>0</v>
      </c>
      <c r="K290" s="212">
        <f>_xlfn.IFNA(IF(K$7="Fixed",1,IF(AND($D290="yes",K$7="Block"),INDEX($O740:$Q740,1,MATCH(K$5,$I25:$K25,0)),IF(OR(K$7="Anytime",K$7="Peak",K$7="Off-peak",K$7="Shoulder",K$7="Block"),INDEX('Stakeholder report data'!$G740:$M740,1,MATCH(IF(K$7="Block","Anytime",K$7),'Stakeholder report data'!$G$724:$M$724,0)),INDEX($W740:$AD740,1,MATCH(K$5,$W$724:$AD$724,0)))))
*K890*K$8,0)</f>
        <v>0</v>
      </c>
      <c r="L290" s="212">
        <f>_xlfn.IFNA(IF(L$7="Fixed",1,IF(AND($D290="yes",L$7="Block"),INDEX($O740:$Q740,1,MATCH(L$5,$I25:$K25,0)),IF(OR(L$7="Anytime",L$7="Peak",L$7="Off-peak",L$7="Shoulder",L$7="Block"),INDEX('Stakeholder report data'!$G740:$M740,1,MATCH(IF(L$7="Block","Anytime",L$7),'Stakeholder report data'!$G$724:$M$724,0)),INDEX($W740:$AD740,1,MATCH(L$5,$W$724:$AD$724,0)))))
*L890*L$8,0)</f>
        <v>0</v>
      </c>
      <c r="M290" s="212">
        <f>_xlfn.IFNA(IF(M$7="Fixed",1,IF(AND($D290="yes",M$7="Block"),INDEX($O740:$Q740,1,MATCH(M$5,$I25:$K25,0)),IF(OR(M$7="Anytime",M$7="Peak",M$7="Off-peak",M$7="Shoulder",M$7="Block"),INDEX('Stakeholder report data'!$G740:$M740,1,MATCH(IF(M$7="Block","Anytime",M$7),'Stakeholder report data'!$G$724:$M$724,0)),INDEX($W740:$AD740,1,MATCH(M$5,$W$724:$AD$724,0)))))
*M890*M$8,0)</f>
        <v>0</v>
      </c>
      <c r="N290" s="212">
        <f>_xlfn.IFNA(IF(N$7="Fixed",1,IF(AND($D290="yes",N$7="Block"),INDEX($O740:$Q740,1,MATCH(N$5,$I25:$K25,0)),IF(OR(N$7="Anytime",N$7="Peak",N$7="Off-peak",N$7="Shoulder",N$7="Block"),INDEX('Stakeholder report data'!$G740:$M740,1,MATCH(IF(N$7="Block","Anytime",N$7),'Stakeholder report data'!$G$724:$M$724,0)),INDEX($W740:$AD740,1,MATCH(N$5,$W$724:$AD$724,0)))))
*N890*N$8,0)</f>
        <v>0</v>
      </c>
      <c r="O290" s="212">
        <f>_xlfn.IFNA(IF(O$7="Fixed",1,IF(AND($D290="yes",O$7="Block"),INDEX($O740:$Q740,1,MATCH(O$5,$I25:$K25,0)),IF(OR(O$7="Anytime",O$7="Peak",O$7="Off-peak",O$7="Shoulder",O$7="Block"),INDEX('Stakeholder report data'!$G740:$M740,1,MATCH(IF(O$7="Block","Anytime",O$7),'Stakeholder report data'!$G$724:$M$724,0)),INDEX($W740:$AD740,1,MATCH(O$5,$W$724:$AD$724,0)))))
*O890*O$8,0)</f>
        <v>0</v>
      </c>
      <c r="P290" s="212">
        <f>_xlfn.IFNA(IF(P$7="Fixed",1,IF(AND($D290="yes",P$7="Block"),INDEX($O740:$Q740,1,MATCH(P$5,$I25:$K25,0)),IF(OR(P$7="Anytime",P$7="Peak",P$7="Off-peak",P$7="Shoulder",P$7="Block"),INDEX('Stakeholder report data'!$G740:$M740,1,MATCH(IF(P$7="Block","Anytime",P$7),'Stakeholder report data'!$G$724:$M$724,0)),INDEX($W740:$AD740,1,MATCH(P$5,$W$724:$AD$724,0)))))
*P890*P$8,0)</f>
        <v>0</v>
      </c>
      <c r="Q290" s="212">
        <f>_xlfn.IFNA(IF(Q$7="Fixed",1,IF(AND($D290="yes",Q$7="Block"),INDEX($O740:$Q740,1,MATCH(Q$5,$I25:$K25,0)),IF(OR(Q$7="Anytime",Q$7="Peak",Q$7="Off-peak",Q$7="Shoulder",Q$7="Block"),INDEX('Stakeholder report data'!$G740:$M740,1,MATCH(IF(Q$7="Block","Anytime",Q$7),'Stakeholder report data'!$G$724:$M$724,0)),INDEX($W740:$AD740,1,MATCH(Q$5,$W$724:$AD$724,0)))))
*Q890*Q$8,0)</f>
        <v>0</v>
      </c>
      <c r="R290" s="212">
        <f>_xlfn.IFNA(IF(R$7="Fixed",1,IF(AND($D290="yes",R$7="Block"),INDEX($O740:$Q740,1,MATCH(R$5,$I25:$K25,0)),IF(OR(R$7="Anytime",R$7="Peak",R$7="Off-peak",R$7="Shoulder",R$7="Block"),INDEX('Stakeholder report data'!$G740:$M740,1,MATCH(IF(R$7="Block","Anytime",R$7),'Stakeholder report data'!$G$724:$M$724,0)),INDEX($W740:$AD740,1,MATCH(R$5,$W$724:$AD$724,0)))))
*R890*R$8,0)</f>
        <v>0</v>
      </c>
      <c r="S290" s="212">
        <f>_xlfn.IFNA(IF(S$7="Fixed",1,IF(AND($D290="yes",S$7="Block"),INDEX($O740:$Q740,1,MATCH(S$5,$I25:$K25,0)),IF(OR(S$7="Anytime",S$7="Peak",S$7="Off-peak",S$7="Shoulder",S$7="Block"),INDEX('Stakeholder report data'!$G740:$M740,1,MATCH(IF(S$7="Block","Anytime",S$7),'Stakeholder report data'!$G$724:$M$724,0)),INDEX($W740:$AD740,1,MATCH(S$5,$W$724:$AD$724,0)))))
*S890*S$8,0)</f>
        <v>0</v>
      </c>
      <c r="T290" s="212">
        <f>_xlfn.IFNA(IF(T$7="Fixed",1,IF(AND($D290="yes",T$7="Block"),INDEX($O740:$Q740,1,MATCH(T$5,$I25:$K25,0)),IF(OR(T$7="Anytime",T$7="Peak",T$7="Off-peak",T$7="Shoulder",T$7="Block"),INDEX('Stakeholder report data'!$G740:$M740,1,MATCH(IF(T$7="Block","Anytime",T$7),'Stakeholder report data'!$G$724:$M$724,0)),INDEX($W740:$AD740,1,MATCH(T$5,$W$724:$AD$724,0)))))
*T890*T$8,0)</f>
        <v>0</v>
      </c>
      <c r="U290" s="212">
        <f>_xlfn.IFNA(IF(U$7="Fixed",1,IF(AND($D290="yes",U$7="Block"),INDEX($O740:$Q740,1,MATCH(U$5,$I25:$K25,0)),IF(OR(U$7="Anytime",U$7="Peak",U$7="Off-peak",U$7="Shoulder",U$7="Block"),INDEX('Stakeholder report data'!$G740:$M740,1,MATCH(IF(U$7="Block","Anytime",U$7),'Stakeholder report data'!$G$724:$M$724,0)),INDEX($W740:$AD740,1,MATCH(U$5,$W$724:$AD$724,0)))))
*U890*U$8,0)</f>
        <v>0</v>
      </c>
      <c r="V290" s="212">
        <f>_xlfn.IFNA(IF(V$7="Fixed",1,IF(AND($D290="yes",V$7="Block"),INDEX($O740:$Q740,1,MATCH(V$5,$I25:$K25,0)),IF(OR(V$7="Anytime",V$7="Peak",V$7="Off-peak",V$7="Shoulder",V$7="Block"),INDEX('Stakeholder report data'!$G740:$M740,1,MATCH(IF(V$7="Block","Anytime",V$7),'Stakeholder report data'!$G$724:$M$724,0)),INDEX($W740:$AD740,1,MATCH(V$5,$W$724:$AD$724,0)))))
*V890*V$8,0)</f>
        <v>0</v>
      </c>
      <c r="W290" s="212">
        <f>_xlfn.IFNA(IF(W$7="Fixed",1,IF(AND($D290="yes",W$7="Block"),INDEX($O740:$Q740,1,MATCH(W$5,$I25:$K25,0)),IF(OR(W$7="Anytime",W$7="Peak",W$7="Off-peak",W$7="Shoulder",W$7="Block"),INDEX('Stakeholder report data'!$G740:$M740,1,MATCH(IF(W$7="Block","Anytime",W$7),'Stakeholder report data'!$G$724:$M$724,0)),INDEX($W740:$AD740,1,MATCH(W$5,$W$724:$AD$724,0)))))
*W890*W$8,0)</f>
        <v>0</v>
      </c>
      <c r="X290" s="212">
        <f>_xlfn.IFNA(IF(X$7="Fixed",1,IF(AND($D290="yes",X$7="Block"),INDEX($O740:$Q740,1,MATCH(X$5,$I25:$K25,0)),IF(OR(X$7="Anytime",X$7="Peak",X$7="Off-peak",X$7="Shoulder",X$7="Block"),INDEX('Stakeholder report data'!$G740:$M740,1,MATCH(IF(X$7="Block","Anytime",X$7),'Stakeholder report data'!$G$724:$M$724,0)),INDEX($W740:$AD740,1,MATCH(X$5,$W$724:$AD$724,0)))))
*X890*X$8,0)</f>
        <v>0</v>
      </c>
      <c r="Y290" s="212">
        <f>_xlfn.IFNA(IF(Y$7="Fixed",1,IF(AND($D290="yes",Y$7="Block"),INDEX($O740:$Q740,1,MATCH(Y$5,$I25:$K25,0)),IF(OR(Y$7="Anytime",Y$7="Peak",Y$7="Off-peak",Y$7="Shoulder",Y$7="Block"),INDEX('Stakeholder report data'!$G740:$M740,1,MATCH(IF(Y$7="Block","Anytime",Y$7),'Stakeholder report data'!$G$724:$M$724,0)),INDEX($W740:$AD740,1,MATCH(Y$5,$W$724:$AD$724,0)))))
*Y890*Y$8,0)</f>
        <v>0</v>
      </c>
      <c r="Z290" s="212">
        <f>_xlfn.IFNA(IF(Z$7="Fixed",1,IF(AND($D290="yes",Z$7="Block"),INDEX($O740:$Q740,1,MATCH(Z$5,$I25:$K25,0)),IF(OR(Z$7="Anytime",Z$7="Peak",Z$7="Off-peak",Z$7="Shoulder",Z$7="Block"),INDEX('Stakeholder report data'!$G740:$M740,1,MATCH(IF(Z$7="Block","Anytime",Z$7),'Stakeholder report data'!$G$724:$M$724,0)),INDEX($W740:$AD740,1,MATCH(Z$5,$W$724:$AD$724,0)))))
*Z890*Z$8,0)</f>
        <v>0</v>
      </c>
      <c r="AA290" s="212">
        <f>_xlfn.IFNA(IF(AA$7="Fixed",1,IF(AND($D290="yes",AA$7="Block"),INDEX($O740:$Q740,1,MATCH(AA$5,$I25:$K25,0)),IF(OR(AA$7="Anytime",AA$7="Peak",AA$7="Off-peak",AA$7="Shoulder",AA$7="Block"),INDEX('Stakeholder report data'!$G740:$M740,1,MATCH(IF(AA$7="Block","Anytime",AA$7),'Stakeholder report data'!$G$724:$M$724,0)),INDEX($W740:$AD740,1,MATCH(AA$5,$W$724:$AD$724,0)))))
*AA890*AA$8,0)</f>
        <v>0</v>
      </c>
      <c r="AB290" s="212">
        <f>_xlfn.IFNA(IF(AB$7="Fixed",1,IF(AND($D290="yes",AB$7="Block"),INDEX($O740:$Q740,1,MATCH(AB$5,$I25:$K25,0)),IF(OR(AB$7="Anytime",AB$7="Peak",AB$7="Off-peak",AB$7="Shoulder",AB$7="Block"),INDEX('Stakeholder report data'!$G740:$M740,1,MATCH(IF(AB$7="Block","Anytime",AB$7),'Stakeholder report data'!$G$724:$M$724,0)),INDEX($W740:$AD740,1,MATCH(AB$5,$W$724:$AD$724,0)))))
*AB890*AB$8,0)</f>
        <v>0</v>
      </c>
      <c r="AC290" s="212">
        <f>_xlfn.IFNA(IF(AC$7="Fixed",1,IF(AND($D290="yes",AC$7="Block"),INDEX($O740:$Q740,1,MATCH(AC$5,$I25:$K25,0)),IF(OR(AC$7="Anytime",AC$7="Peak",AC$7="Off-peak",AC$7="Shoulder",AC$7="Block"),INDEX('Stakeholder report data'!$G740:$M740,1,MATCH(IF(AC$7="Block","Anytime",AC$7),'Stakeholder report data'!$G$724:$M$724,0)),INDEX($W740:$AD740,1,MATCH(AC$5,$W$724:$AD$724,0)))))
*AC890*AC$8,0)</f>
        <v>0</v>
      </c>
      <c r="AD290" s="212">
        <f>_xlfn.IFNA(IF(AD$7="Fixed",1,IF(AND($D290="yes",AD$7="Block"),INDEX($O740:$Q740,1,MATCH(AD$5,$I25:$K25,0)),IF(OR(AD$7="Anytime",AD$7="Peak",AD$7="Off-peak",AD$7="Shoulder",AD$7="Block"),INDEX('Stakeholder report data'!$G740:$M740,1,MATCH(IF(AD$7="Block","Anytime",AD$7),'Stakeholder report data'!$G$724:$M$724,0)),INDEX($W740:$AD740,1,MATCH(AD$5,$W$724:$AD$724,0)))))
*AD890*AD$8,0)</f>
        <v>0</v>
      </c>
      <c r="AE290" s="55"/>
      <c r="AF290" s="34"/>
      <c r="AG290" s="34"/>
      <c r="AH290" s="34"/>
    </row>
    <row r="291" spans="1:34" ht="11.25" hidden="1" outlineLevel="3" x14ac:dyDescent="0.2">
      <c r="A291" s="34"/>
      <c r="B291" s="251">
        <v>15</v>
      </c>
      <c r="C291" s="48">
        <f t="shared" si="27"/>
        <v>0</v>
      </c>
      <c r="D291" s="49">
        <f t="shared" si="27"/>
        <v>0</v>
      </c>
      <c r="E291" s="49">
        <f t="shared" si="27"/>
        <v>0</v>
      </c>
      <c r="F291" s="56"/>
      <c r="G291" s="262">
        <f t="shared" si="28"/>
        <v>0</v>
      </c>
      <c r="H291" s="56"/>
      <c r="I291" s="212">
        <f>_xlfn.IFNA(IF(I$7="Fixed",1,IF(AND($D291="yes",I$7="Block"),INDEX($O741:$Q741,1,MATCH(I$5,$I26:$K26,0)),IF(OR(I$7="Anytime",I$7="Peak",I$7="Off-peak",I$7="Shoulder",I$7="Block"),INDEX('Stakeholder report data'!$G741:$M741,1,MATCH(IF(I$7="Block","Anytime",I$7),'Stakeholder report data'!$G$724:$M$724,0)),INDEX($W741:$AD741,1,MATCH(I$5,$W$724:$AD$724,0)))))
*I891*I$8,0)</f>
        <v>0</v>
      </c>
      <c r="J291" s="212">
        <f>_xlfn.IFNA(IF(J$7="Fixed",1,IF(AND($D291="yes",J$7="Block"),INDEX($O741:$Q741,1,MATCH(J$5,$I26:$K26,0)),IF(OR(J$7="Anytime",J$7="Peak",J$7="Off-peak",J$7="Shoulder",J$7="Block"),INDEX('Stakeholder report data'!$G741:$M741,1,MATCH(IF(J$7="Block","Anytime",J$7),'Stakeholder report data'!$G$724:$M$724,0)),INDEX($W741:$AD741,1,MATCH(J$5,$W$724:$AD$724,0)))))
*J891*J$8,0)</f>
        <v>0</v>
      </c>
      <c r="K291" s="212">
        <f>_xlfn.IFNA(IF(K$7="Fixed",1,IF(AND($D291="yes",K$7="Block"),INDEX($O741:$Q741,1,MATCH(K$5,$I26:$K26,0)),IF(OR(K$7="Anytime",K$7="Peak",K$7="Off-peak",K$7="Shoulder",K$7="Block"),INDEX('Stakeholder report data'!$G741:$M741,1,MATCH(IF(K$7="Block","Anytime",K$7),'Stakeholder report data'!$G$724:$M$724,0)),INDEX($W741:$AD741,1,MATCH(K$5,$W$724:$AD$724,0)))))
*K891*K$8,0)</f>
        <v>0</v>
      </c>
      <c r="L291" s="212">
        <f>_xlfn.IFNA(IF(L$7="Fixed",1,IF(AND($D291="yes",L$7="Block"),INDEX($O741:$Q741,1,MATCH(L$5,$I26:$K26,0)),IF(OR(L$7="Anytime",L$7="Peak",L$7="Off-peak",L$7="Shoulder",L$7="Block"),INDEX('Stakeholder report data'!$G741:$M741,1,MATCH(IF(L$7="Block","Anytime",L$7),'Stakeholder report data'!$G$724:$M$724,0)),INDEX($W741:$AD741,1,MATCH(L$5,$W$724:$AD$724,0)))))
*L891*L$8,0)</f>
        <v>0</v>
      </c>
      <c r="M291" s="212">
        <f>_xlfn.IFNA(IF(M$7="Fixed",1,IF(AND($D291="yes",M$7="Block"),INDEX($O741:$Q741,1,MATCH(M$5,$I26:$K26,0)),IF(OR(M$7="Anytime",M$7="Peak",M$7="Off-peak",M$7="Shoulder",M$7="Block"),INDEX('Stakeholder report data'!$G741:$M741,1,MATCH(IF(M$7="Block","Anytime",M$7),'Stakeholder report data'!$G$724:$M$724,0)),INDEX($W741:$AD741,1,MATCH(M$5,$W$724:$AD$724,0)))))
*M891*M$8,0)</f>
        <v>0</v>
      </c>
      <c r="N291" s="212">
        <f>_xlfn.IFNA(IF(N$7="Fixed",1,IF(AND($D291="yes",N$7="Block"),INDEX($O741:$Q741,1,MATCH(N$5,$I26:$K26,0)),IF(OR(N$7="Anytime",N$7="Peak",N$7="Off-peak",N$7="Shoulder",N$7="Block"),INDEX('Stakeholder report data'!$G741:$M741,1,MATCH(IF(N$7="Block","Anytime",N$7),'Stakeholder report data'!$G$724:$M$724,0)),INDEX($W741:$AD741,1,MATCH(N$5,$W$724:$AD$724,0)))))
*N891*N$8,0)</f>
        <v>0</v>
      </c>
      <c r="O291" s="212">
        <f>_xlfn.IFNA(IF(O$7="Fixed",1,IF(AND($D291="yes",O$7="Block"),INDEX($O741:$Q741,1,MATCH(O$5,$I26:$K26,0)),IF(OR(O$7="Anytime",O$7="Peak",O$7="Off-peak",O$7="Shoulder",O$7="Block"),INDEX('Stakeholder report data'!$G741:$M741,1,MATCH(IF(O$7="Block","Anytime",O$7),'Stakeholder report data'!$G$724:$M$724,0)),INDEX($W741:$AD741,1,MATCH(O$5,$W$724:$AD$724,0)))))
*O891*O$8,0)</f>
        <v>0</v>
      </c>
      <c r="P291" s="212">
        <f>_xlfn.IFNA(IF(P$7="Fixed",1,IF(AND($D291="yes",P$7="Block"),INDEX($O741:$Q741,1,MATCH(P$5,$I26:$K26,0)),IF(OR(P$7="Anytime",P$7="Peak",P$7="Off-peak",P$7="Shoulder",P$7="Block"),INDEX('Stakeholder report data'!$G741:$M741,1,MATCH(IF(P$7="Block","Anytime",P$7),'Stakeholder report data'!$G$724:$M$724,0)),INDEX($W741:$AD741,1,MATCH(P$5,$W$724:$AD$724,0)))))
*P891*P$8,0)</f>
        <v>0</v>
      </c>
      <c r="Q291" s="212">
        <f>_xlfn.IFNA(IF(Q$7="Fixed",1,IF(AND($D291="yes",Q$7="Block"),INDEX($O741:$Q741,1,MATCH(Q$5,$I26:$K26,0)),IF(OR(Q$7="Anytime",Q$7="Peak",Q$7="Off-peak",Q$7="Shoulder",Q$7="Block"),INDEX('Stakeholder report data'!$G741:$M741,1,MATCH(IF(Q$7="Block","Anytime",Q$7),'Stakeholder report data'!$G$724:$M$724,0)),INDEX($W741:$AD741,1,MATCH(Q$5,$W$724:$AD$724,0)))))
*Q891*Q$8,0)</f>
        <v>0</v>
      </c>
      <c r="R291" s="212">
        <f>_xlfn.IFNA(IF(R$7="Fixed",1,IF(AND($D291="yes",R$7="Block"),INDEX($O741:$Q741,1,MATCH(R$5,$I26:$K26,0)),IF(OR(R$7="Anytime",R$7="Peak",R$7="Off-peak",R$7="Shoulder",R$7="Block"),INDEX('Stakeholder report data'!$G741:$M741,1,MATCH(IF(R$7="Block","Anytime",R$7),'Stakeholder report data'!$G$724:$M$724,0)),INDEX($W741:$AD741,1,MATCH(R$5,$W$724:$AD$724,0)))))
*R891*R$8,0)</f>
        <v>0</v>
      </c>
      <c r="S291" s="212">
        <f>_xlfn.IFNA(IF(S$7="Fixed",1,IF(AND($D291="yes",S$7="Block"),INDEX($O741:$Q741,1,MATCH(S$5,$I26:$K26,0)),IF(OR(S$7="Anytime",S$7="Peak",S$7="Off-peak",S$7="Shoulder",S$7="Block"),INDEX('Stakeholder report data'!$G741:$M741,1,MATCH(IF(S$7="Block","Anytime",S$7),'Stakeholder report data'!$G$724:$M$724,0)),INDEX($W741:$AD741,1,MATCH(S$5,$W$724:$AD$724,0)))))
*S891*S$8,0)</f>
        <v>0</v>
      </c>
      <c r="T291" s="212">
        <f>_xlfn.IFNA(IF(T$7="Fixed",1,IF(AND($D291="yes",T$7="Block"),INDEX($O741:$Q741,1,MATCH(T$5,$I26:$K26,0)),IF(OR(T$7="Anytime",T$7="Peak",T$7="Off-peak",T$7="Shoulder",T$7="Block"),INDEX('Stakeholder report data'!$G741:$M741,1,MATCH(IF(T$7="Block","Anytime",T$7),'Stakeholder report data'!$G$724:$M$724,0)),INDEX($W741:$AD741,1,MATCH(T$5,$W$724:$AD$724,0)))))
*T891*T$8,0)</f>
        <v>0</v>
      </c>
      <c r="U291" s="212">
        <f>_xlfn.IFNA(IF(U$7="Fixed",1,IF(AND($D291="yes",U$7="Block"),INDEX($O741:$Q741,1,MATCH(U$5,$I26:$K26,0)),IF(OR(U$7="Anytime",U$7="Peak",U$7="Off-peak",U$7="Shoulder",U$7="Block"),INDEX('Stakeholder report data'!$G741:$M741,1,MATCH(IF(U$7="Block","Anytime",U$7),'Stakeholder report data'!$G$724:$M$724,0)),INDEX($W741:$AD741,1,MATCH(U$5,$W$724:$AD$724,0)))))
*U891*U$8,0)</f>
        <v>0</v>
      </c>
      <c r="V291" s="212">
        <f>_xlfn.IFNA(IF(V$7="Fixed",1,IF(AND($D291="yes",V$7="Block"),INDEX($O741:$Q741,1,MATCH(V$5,$I26:$K26,0)),IF(OR(V$7="Anytime",V$7="Peak",V$7="Off-peak",V$7="Shoulder",V$7="Block"),INDEX('Stakeholder report data'!$G741:$M741,1,MATCH(IF(V$7="Block","Anytime",V$7),'Stakeholder report data'!$G$724:$M$724,0)),INDEX($W741:$AD741,1,MATCH(V$5,$W$724:$AD$724,0)))))
*V891*V$8,0)</f>
        <v>0</v>
      </c>
      <c r="W291" s="212">
        <f>_xlfn.IFNA(IF(W$7="Fixed",1,IF(AND($D291="yes",W$7="Block"),INDEX($O741:$Q741,1,MATCH(W$5,$I26:$K26,0)),IF(OR(W$7="Anytime",W$7="Peak",W$7="Off-peak",W$7="Shoulder",W$7="Block"),INDEX('Stakeholder report data'!$G741:$M741,1,MATCH(IF(W$7="Block","Anytime",W$7),'Stakeholder report data'!$G$724:$M$724,0)),INDEX($W741:$AD741,1,MATCH(W$5,$W$724:$AD$724,0)))))
*W891*W$8,0)</f>
        <v>0</v>
      </c>
      <c r="X291" s="212">
        <f>_xlfn.IFNA(IF(X$7="Fixed",1,IF(AND($D291="yes",X$7="Block"),INDEX($O741:$Q741,1,MATCH(X$5,$I26:$K26,0)),IF(OR(X$7="Anytime",X$7="Peak",X$7="Off-peak",X$7="Shoulder",X$7="Block"),INDEX('Stakeholder report data'!$G741:$M741,1,MATCH(IF(X$7="Block","Anytime",X$7),'Stakeholder report data'!$G$724:$M$724,0)),INDEX($W741:$AD741,1,MATCH(X$5,$W$724:$AD$724,0)))))
*X891*X$8,0)</f>
        <v>0</v>
      </c>
      <c r="Y291" s="212">
        <f>_xlfn.IFNA(IF(Y$7="Fixed",1,IF(AND($D291="yes",Y$7="Block"),INDEX($O741:$Q741,1,MATCH(Y$5,$I26:$K26,0)),IF(OR(Y$7="Anytime",Y$7="Peak",Y$7="Off-peak",Y$7="Shoulder",Y$7="Block"),INDEX('Stakeholder report data'!$G741:$M741,1,MATCH(IF(Y$7="Block","Anytime",Y$7),'Stakeholder report data'!$G$724:$M$724,0)),INDEX($W741:$AD741,1,MATCH(Y$5,$W$724:$AD$724,0)))))
*Y891*Y$8,0)</f>
        <v>0</v>
      </c>
      <c r="Z291" s="212">
        <f>_xlfn.IFNA(IF(Z$7="Fixed",1,IF(AND($D291="yes",Z$7="Block"),INDEX($O741:$Q741,1,MATCH(Z$5,$I26:$K26,0)),IF(OR(Z$7="Anytime",Z$7="Peak",Z$7="Off-peak",Z$7="Shoulder",Z$7="Block"),INDEX('Stakeholder report data'!$G741:$M741,1,MATCH(IF(Z$7="Block","Anytime",Z$7),'Stakeholder report data'!$G$724:$M$724,0)),INDEX($W741:$AD741,1,MATCH(Z$5,$W$724:$AD$724,0)))))
*Z891*Z$8,0)</f>
        <v>0</v>
      </c>
      <c r="AA291" s="212">
        <f>_xlfn.IFNA(IF(AA$7="Fixed",1,IF(AND($D291="yes",AA$7="Block"),INDEX($O741:$Q741,1,MATCH(AA$5,$I26:$K26,0)),IF(OR(AA$7="Anytime",AA$7="Peak",AA$7="Off-peak",AA$7="Shoulder",AA$7="Block"),INDEX('Stakeholder report data'!$G741:$M741,1,MATCH(IF(AA$7="Block","Anytime",AA$7),'Stakeholder report data'!$G$724:$M$724,0)),INDEX($W741:$AD741,1,MATCH(AA$5,$W$724:$AD$724,0)))))
*AA891*AA$8,0)</f>
        <v>0</v>
      </c>
      <c r="AB291" s="212">
        <f>_xlfn.IFNA(IF(AB$7="Fixed",1,IF(AND($D291="yes",AB$7="Block"),INDEX($O741:$Q741,1,MATCH(AB$5,$I26:$K26,0)),IF(OR(AB$7="Anytime",AB$7="Peak",AB$7="Off-peak",AB$7="Shoulder",AB$7="Block"),INDEX('Stakeholder report data'!$G741:$M741,1,MATCH(IF(AB$7="Block","Anytime",AB$7),'Stakeholder report data'!$G$724:$M$724,0)),INDEX($W741:$AD741,1,MATCH(AB$5,$W$724:$AD$724,0)))))
*AB891*AB$8,0)</f>
        <v>0</v>
      </c>
      <c r="AC291" s="212">
        <f>_xlfn.IFNA(IF(AC$7="Fixed",1,IF(AND($D291="yes",AC$7="Block"),INDEX($O741:$Q741,1,MATCH(AC$5,$I26:$K26,0)),IF(OR(AC$7="Anytime",AC$7="Peak",AC$7="Off-peak",AC$7="Shoulder",AC$7="Block"),INDEX('Stakeholder report data'!$G741:$M741,1,MATCH(IF(AC$7="Block","Anytime",AC$7),'Stakeholder report data'!$G$724:$M$724,0)),INDEX($W741:$AD741,1,MATCH(AC$5,$W$724:$AD$724,0)))))
*AC891*AC$8,0)</f>
        <v>0</v>
      </c>
      <c r="AD291" s="212">
        <f>_xlfn.IFNA(IF(AD$7="Fixed",1,IF(AND($D291="yes",AD$7="Block"),INDEX($O741:$Q741,1,MATCH(AD$5,$I26:$K26,0)),IF(OR(AD$7="Anytime",AD$7="Peak",AD$7="Off-peak",AD$7="Shoulder",AD$7="Block"),INDEX('Stakeholder report data'!$G741:$M741,1,MATCH(IF(AD$7="Block","Anytime",AD$7),'Stakeholder report data'!$G$724:$M$724,0)),INDEX($W741:$AD741,1,MATCH(AD$5,$W$724:$AD$724,0)))))
*AD891*AD$8,0)</f>
        <v>0</v>
      </c>
      <c r="AE291" s="55"/>
      <c r="AF291" s="34"/>
      <c r="AG291" s="34"/>
      <c r="AH291" s="34"/>
    </row>
    <row r="292" spans="1:34" ht="11.25" hidden="1" outlineLevel="3" x14ac:dyDescent="0.2">
      <c r="A292" s="34"/>
      <c r="B292" s="258">
        <v>16</v>
      </c>
      <c r="C292" s="48">
        <f t="shared" si="27"/>
        <v>0</v>
      </c>
      <c r="D292" s="49">
        <f t="shared" si="27"/>
        <v>0</v>
      </c>
      <c r="E292" s="49">
        <f t="shared" si="27"/>
        <v>0</v>
      </c>
      <c r="F292" s="56"/>
      <c r="G292" s="262">
        <f t="shared" si="28"/>
        <v>0</v>
      </c>
      <c r="H292" s="56"/>
      <c r="I292" s="212">
        <f>_xlfn.IFNA(IF(I$7="Fixed",1,IF(AND($D292="yes",I$7="Block"),INDEX($O742:$Q742,1,MATCH(I$5,$I27:$K27,0)),IF(OR(I$7="Anytime",I$7="Peak",I$7="Off-peak",I$7="Shoulder",I$7="Block"),INDEX('Stakeholder report data'!$G742:$M742,1,MATCH(IF(I$7="Block","Anytime",I$7),'Stakeholder report data'!$G$724:$M$724,0)),INDEX($W742:$AD742,1,MATCH(I$5,$W$724:$AD$724,0)))))
*I892*I$8,0)</f>
        <v>0</v>
      </c>
      <c r="J292" s="212">
        <f>_xlfn.IFNA(IF(J$7="Fixed",1,IF(AND($D292="yes",J$7="Block"),INDEX($O742:$Q742,1,MATCH(J$5,$I27:$K27,0)),IF(OR(J$7="Anytime",J$7="Peak",J$7="Off-peak",J$7="Shoulder",J$7="Block"),INDEX('Stakeholder report data'!$G742:$M742,1,MATCH(IF(J$7="Block","Anytime",J$7),'Stakeholder report data'!$G$724:$M$724,0)),INDEX($W742:$AD742,1,MATCH(J$5,$W$724:$AD$724,0)))))
*J892*J$8,0)</f>
        <v>0</v>
      </c>
      <c r="K292" s="212">
        <f>_xlfn.IFNA(IF(K$7="Fixed",1,IF(AND($D292="yes",K$7="Block"),INDEX($O742:$Q742,1,MATCH(K$5,$I27:$K27,0)),IF(OR(K$7="Anytime",K$7="Peak",K$7="Off-peak",K$7="Shoulder",K$7="Block"),INDEX('Stakeholder report data'!$G742:$M742,1,MATCH(IF(K$7="Block","Anytime",K$7),'Stakeholder report data'!$G$724:$M$724,0)),INDEX($W742:$AD742,1,MATCH(K$5,$W$724:$AD$724,0)))))
*K892*K$8,0)</f>
        <v>0</v>
      </c>
      <c r="L292" s="212">
        <f>_xlfn.IFNA(IF(L$7="Fixed",1,IF(AND($D292="yes",L$7="Block"),INDEX($O742:$Q742,1,MATCH(L$5,$I27:$K27,0)),IF(OR(L$7="Anytime",L$7="Peak",L$7="Off-peak",L$7="Shoulder",L$7="Block"),INDEX('Stakeholder report data'!$G742:$M742,1,MATCH(IF(L$7="Block","Anytime",L$7),'Stakeholder report data'!$G$724:$M$724,0)),INDEX($W742:$AD742,1,MATCH(L$5,$W$724:$AD$724,0)))))
*L892*L$8,0)</f>
        <v>0</v>
      </c>
      <c r="M292" s="212">
        <f>_xlfn.IFNA(IF(M$7="Fixed",1,IF(AND($D292="yes",M$7="Block"),INDEX($O742:$Q742,1,MATCH(M$5,$I27:$K27,0)),IF(OR(M$7="Anytime",M$7="Peak",M$7="Off-peak",M$7="Shoulder",M$7="Block"),INDEX('Stakeholder report data'!$G742:$M742,1,MATCH(IF(M$7="Block","Anytime",M$7),'Stakeholder report data'!$G$724:$M$724,0)),INDEX($W742:$AD742,1,MATCH(M$5,$W$724:$AD$724,0)))))
*M892*M$8,0)</f>
        <v>0</v>
      </c>
      <c r="N292" s="212">
        <f>_xlfn.IFNA(IF(N$7="Fixed",1,IF(AND($D292="yes",N$7="Block"),INDEX($O742:$Q742,1,MATCH(N$5,$I27:$K27,0)),IF(OR(N$7="Anytime",N$7="Peak",N$7="Off-peak",N$7="Shoulder",N$7="Block"),INDEX('Stakeholder report data'!$G742:$M742,1,MATCH(IF(N$7="Block","Anytime",N$7),'Stakeholder report data'!$G$724:$M$724,0)),INDEX($W742:$AD742,1,MATCH(N$5,$W$724:$AD$724,0)))))
*N892*N$8,0)</f>
        <v>0</v>
      </c>
      <c r="O292" s="212">
        <f>_xlfn.IFNA(IF(O$7="Fixed",1,IF(AND($D292="yes",O$7="Block"),INDEX($O742:$Q742,1,MATCH(O$5,$I27:$K27,0)),IF(OR(O$7="Anytime",O$7="Peak",O$7="Off-peak",O$7="Shoulder",O$7="Block"),INDEX('Stakeholder report data'!$G742:$M742,1,MATCH(IF(O$7="Block","Anytime",O$7),'Stakeholder report data'!$G$724:$M$724,0)),INDEX($W742:$AD742,1,MATCH(O$5,$W$724:$AD$724,0)))))
*O892*O$8,0)</f>
        <v>0</v>
      </c>
      <c r="P292" s="212">
        <f>_xlfn.IFNA(IF(P$7="Fixed",1,IF(AND($D292="yes",P$7="Block"),INDEX($O742:$Q742,1,MATCH(P$5,$I27:$K27,0)),IF(OR(P$7="Anytime",P$7="Peak",P$7="Off-peak",P$7="Shoulder",P$7="Block"),INDEX('Stakeholder report data'!$G742:$M742,1,MATCH(IF(P$7="Block","Anytime",P$7),'Stakeholder report data'!$G$724:$M$724,0)),INDEX($W742:$AD742,1,MATCH(P$5,$W$724:$AD$724,0)))))
*P892*P$8,0)</f>
        <v>0</v>
      </c>
      <c r="Q292" s="212">
        <f>_xlfn.IFNA(IF(Q$7="Fixed",1,IF(AND($D292="yes",Q$7="Block"),INDEX($O742:$Q742,1,MATCH(Q$5,$I27:$K27,0)),IF(OR(Q$7="Anytime",Q$7="Peak",Q$7="Off-peak",Q$7="Shoulder",Q$7="Block"),INDEX('Stakeholder report data'!$G742:$M742,1,MATCH(IF(Q$7="Block","Anytime",Q$7),'Stakeholder report data'!$G$724:$M$724,0)),INDEX($W742:$AD742,1,MATCH(Q$5,$W$724:$AD$724,0)))))
*Q892*Q$8,0)</f>
        <v>0</v>
      </c>
      <c r="R292" s="212">
        <f>_xlfn.IFNA(IF(R$7="Fixed",1,IF(AND($D292="yes",R$7="Block"),INDEX($O742:$Q742,1,MATCH(R$5,$I27:$K27,0)),IF(OR(R$7="Anytime",R$7="Peak",R$7="Off-peak",R$7="Shoulder",R$7="Block"),INDEX('Stakeholder report data'!$G742:$M742,1,MATCH(IF(R$7="Block","Anytime",R$7),'Stakeholder report data'!$G$724:$M$724,0)),INDEX($W742:$AD742,1,MATCH(R$5,$W$724:$AD$724,0)))))
*R892*R$8,0)</f>
        <v>0</v>
      </c>
      <c r="S292" s="212">
        <f>_xlfn.IFNA(IF(S$7="Fixed",1,IF(AND($D292="yes",S$7="Block"),INDEX($O742:$Q742,1,MATCH(S$5,$I27:$K27,0)),IF(OR(S$7="Anytime",S$7="Peak",S$7="Off-peak",S$7="Shoulder",S$7="Block"),INDEX('Stakeholder report data'!$G742:$M742,1,MATCH(IF(S$7="Block","Anytime",S$7),'Stakeholder report data'!$G$724:$M$724,0)),INDEX($W742:$AD742,1,MATCH(S$5,$W$724:$AD$724,0)))))
*S892*S$8,0)</f>
        <v>0</v>
      </c>
      <c r="T292" s="212">
        <f>_xlfn.IFNA(IF(T$7="Fixed",1,IF(AND($D292="yes",T$7="Block"),INDEX($O742:$Q742,1,MATCH(T$5,$I27:$K27,0)),IF(OR(T$7="Anytime",T$7="Peak",T$7="Off-peak",T$7="Shoulder",T$7="Block"),INDEX('Stakeholder report data'!$G742:$M742,1,MATCH(IF(T$7="Block","Anytime",T$7),'Stakeholder report data'!$G$724:$M$724,0)),INDEX($W742:$AD742,1,MATCH(T$5,$W$724:$AD$724,0)))))
*T892*T$8,0)</f>
        <v>0</v>
      </c>
      <c r="U292" s="212">
        <f>_xlfn.IFNA(IF(U$7="Fixed",1,IF(AND($D292="yes",U$7="Block"),INDEX($O742:$Q742,1,MATCH(U$5,$I27:$K27,0)),IF(OR(U$7="Anytime",U$7="Peak",U$7="Off-peak",U$7="Shoulder",U$7="Block"),INDEX('Stakeholder report data'!$G742:$M742,1,MATCH(IF(U$7="Block","Anytime",U$7),'Stakeholder report data'!$G$724:$M$724,0)),INDEX($W742:$AD742,1,MATCH(U$5,$W$724:$AD$724,0)))))
*U892*U$8,0)</f>
        <v>0</v>
      </c>
      <c r="V292" s="212">
        <f>_xlfn.IFNA(IF(V$7="Fixed",1,IF(AND($D292="yes",V$7="Block"),INDEX($O742:$Q742,1,MATCH(V$5,$I27:$K27,0)),IF(OR(V$7="Anytime",V$7="Peak",V$7="Off-peak",V$7="Shoulder",V$7="Block"),INDEX('Stakeholder report data'!$G742:$M742,1,MATCH(IF(V$7="Block","Anytime",V$7),'Stakeholder report data'!$G$724:$M$724,0)),INDEX($W742:$AD742,1,MATCH(V$5,$W$724:$AD$724,0)))))
*V892*V$8,0)</f>
        <v>0</v>
      </c>
      <c r="W292" s="212">
        <f>_xlfn.IFNA(IF(W$7="Fixed",1,IF(AND($D292="yes",W$7="Block"),INDEX($O742:$Q742,1,MATCH(W$5,$I27:$K27,0)),IF(OR(W$7="Anytime",W$7="Peak",W$7="Off-peak",W$7="Shoulder",W$7="Block"),INDEX('Stakeholder report data'!$G742:$M742,1,MATCH(IF(W$7="Block","Anytime",W$7),'Stakeholder report data'!$G$724:$M$724,0)),INDEX($W742:$AD742,1,MATCH(W$5,$W$724:$AD$724,0)))))
*W892*W$8,0)</f>
        <v>0</v>
      </c>
      <c r="X292" s="212">
        <f>_xlfn.IFNA(IF(X$7="Fixed",1,IF(AND($D292="yes",X$7="Block"),INDEX($O742:$Q742,1,MATCH(X$5,$I27:$K27,0)),IF(OR(X$7="Anytime",X$7="Peak",X$7="Off-peak",X$7="Shoulder",X$7="Block"),INDEX('Stakeholder report data'!$G742:$M742,1,MATCH(IF(X$7="Block","Anytime",X$7),'Stakeholder report data'!$G$724:$M$724,0)),INDEX($W742:$AD742,1,MATCH(X$5,$W$724:$AD$724,0)))))
*X892*X$8,0)</f>
        <v>0</v>
      </c>
      <c r="Y292" s="212">
        <f>_xlfn.IFNA(IF(Y$7="Fixed",1,IF(AND($D292="yes",Y$7="Block"),INDEX($O742:$Q742,1,MATCH(Y$5,$I27:$K27,0)),IF(OR(Y$7="Anytime",Y$7="Peak",Y$7="Off-peak",Y$7="Shoulder",Y$7="Block"),INDEX('Stakeholder report data'!$G742:$M742,1,MATCH(IF(Y$7="Block","Anytime",Y$7),'Stakeholder report data'!$G$724:$M$724,0)),INDEX($W742:$AD742,1,MATCH(Y$5,$W$724:$AD$724,0)))))
*Y892*Y$8,0)</f>
        <v>0</v>
      </c>
      <c r="Z292" s="212">
        <f>_xlfn.IFNA(IF(Z$7="Fixed",1,IF(AND($D292="yes",Z$7="Block"),INDEX($O742:$Q742,1,MATCH(Z$5,$I27:$K27,0)),IF(OR(Z$7="Anytime",Z$7="Peak",Z$7="Off-peak",Z$7="Shoulder",Z$7="Block"),INDEX('Stakeholder report data'!$G742:$M742,1,MATCH(IF(Z$7="Block","Anytime",Z$7),'Stakeholder report data'!$G$724:$M$724,0)),INDEX($W742:$AD742,1,MATCH(Z$5,$W$724:$AD$724,0)))))
*Z892*Z$8,0)</f>
        <v>0</v>
      </c>
      <c r="AA292" s="212">
        <f>_xlfn.IFNA(IF(AA$7="Fixed",1,IF(AND($D292="yes",AA$7="Block"),INDEX($O742:$Q742,1,MATCH(AA$5,$I27:$K27,0)),IF(OR(AA$7="Anytime",AA$7="Peak",AA$7="Off-peak",AA$7="Shoulder",AA$7="Block"),INDEX('Stakeholder report data'!$G742:$M742,1,MATCH(IF(AA$7="Block","Anytime",AA$7),'Stakeholder report data'!$G$724:$M$724,0)),INDEX($W742:$AD742,1,MATCH(AA$5,$W$724:$AD$724,0)))))
*AA892*AA$8,0)</f>
        <v>0</v>
      </c>
      <c r="AB292" s="212">
        <f>_xlfn.IFNA(IF(AB$7="Fixed",1,IF(AND($D292="yes",AB$7="Block"),INDEX($O742:$Q742,1,MATCH(AB$5,$I27:$K27,0)),IF(OR(AB$7="Anytime",AB$7="Peak",AB$7="Off-peak",AB$7="Shoulder",AB$7="Block"),INDEX('Stakeholder report data'!$G742:$M742,1,MATCH(IF(AB$7="Block","Anytime",AB$7),'Stakeholder report data'!$G$724:$M$724,0)),INDEX($W742:$AD742,1,MATCH(AB$5,$W$724:$AD$724,0)))))
*AB892*AB$8,0)</f>
        <v>0</v>
      </c>
      <c r="AC292" s="212">
        <f>_xlfn.IFNA(IF(AC$7="Fixed",1,IF(AND($D292="yes",AC$7="Block"),INDEX($O742:$Q742,1,MATCH(AC$5,$I27:$K27,0)),IF(OR(AC$7="Anytime",AC$7="Peak",AC$7="Off-peak",AC$7="Shoulder",AC$7="Block"),INDEX('Stakeholder report data'!$G742:$M742,1,MATCH(IF(AC$7="Block","Anytime",AC$7),'Stakeholder report data'!$G$724:$M$724,0)),INDEX($W742:$AD742,1,MATCH(AC$5,$W$724:$AD$724,0)))))
*AC892*AC$8,0)</f>
        <v>0</v>
      </c>
      <c r="AD292" s="212">
        <f>_xlfn.IFNA(IF(AD$7="Fixed",1,IF(AND($D292="yes",AD$7="Block"),INDEX($O742:$Q742,1,MATCH(AD$5,$I27:$K27,0)),IF(OR(AD$7="Anytime",AD$7="Peak",AD$7="Off-peak",AD$7="Shoulder",AD$7="Block"),INDEX('Stakeholder report data'!$G742:$M742,1,MATCH(IF(AD$7="Block","Anytime",AD$7),'Stakeholder report data'!$G$724:$M$724,0)),INDEX($W742:$AD742,1,MATCH(AD$5,$W$724:$AD$724,0)))))
*AD892*AD$8,0)</f>
        <v>0</v>
      </c>
      <c r="AE292" s="55"/>
      <c r="AF292" s="34"/>
      <c r="AG292" s="34"/>
      <c r="AH292" s="34"/>
    </row>
    <row r="293" spans="1:34" ht="11.25" hidden="1" outlineLevel="3" x14ac:dyDescent="0.2">
      <c r="A293" s="34"/>
      <c r="B293" s="251">
        <v>17</v>
      </c>
      <c r="C293" s="48">
        <f t="shared" ref="C293:E306" si="29">C28</f>
        <v>0</v>
      </c>
      <c r="D293" s="49">
        <f t="shared" si="29"/>
        <v>0</v>
      </c>
      <c r="E293" s="49">
        <f t="shared" si="29"/>
        <v>0</v>
      </c>
      <c r="F293" s="56"/>
      <c r="G293" s="262">
        <f t="shared" si="28"/>
        <v>0</v>
      </c>
      <c r="H293" s="56"/>
      <c r="I293" s="212">
        <f>_xlfn.IFNA(IF(I$7="Fixed",1,IF(AND($D293="yes",I$7="Block"),INDEX($O743:$Q743,1,MATCH(I$5,$I28:$K28,0)),IF(OR(I$7="Anytime",I$7="Peak",I$7="Off-peak",I$7="Shoulder",I$7="Block"),INDEX('Stakeholder report data'!$G743:$M743,1,MATCH(IF(I$7="Block","Anytime",I$7),'Stakeholder report data'!$G$724:$M$724,0)),INDEX($W743:$AD743,1,MATCH(I$5,$W$724:$AD$724,0)))))
*I893*I$8,0)</f>
        <v>0</v>
      </c>
      <c r="J293" s="212">
        <f>_xlfn.IFNA(IF(J$7="Fixed",1,IF(AND($D293="yes",J$7="Block"),INDEX($O743:$Q743,1,MATCH(J$5,$I28:$K28,0)),IF(OR(J$7="Anytime",J$7="Peak",J$7="Off-peak",J$7="Shoulder",J$7="Block"),INDEX('Stakeholder report data'!$G743:$M743,1,MATCH(IF(J$7="Block","Anytime",J$7),'Stakeholder report data'!$G$724:$M$724,0)),INDEX($W743:$AD743,1,MATCH(J$5,$W$724:$AD$724,0)))))
*J893*J$8,0)</f>
        <v>0</v>
      </c>
      <c r="K293" s="212">
        <f>_xlfn.IFNA(IF(K$7="Fixed",1,IF(AND($D293="yes",K$7="Block"),INDEX($O743:$Q743,1,MATCH(K$5,$I28:$K28,0)),IF(OR(K$7="Anytime",K$7="Peak",K$7="Off-peak",K$7="Shoulder",K$7="Block"),INDEX('Stakeholder report data'!$G743:$M743,1,MATCH(IF(K$7="Block","Anytime",K$7),'Stakeholder report data'!$G$724:$M$724,0)),INDEX($W743:$AD743,1,MATCH(K$5,$W$724:$AD$724,0)))))
*K893*K$8,0)</f>
        <v>0</v>
      </c>
      <c r="L293" s="212">
        <f>_xlfn.IFNA(IF(L$7="Fixed",1,IF(AND($D293="yes",L$7="Block"),INDEX($O743:$Q743,1,MATCH(L$5,$I28:$K28,0)),IF(OR(L$7="Anytime",L$7="Peak",L$7="Off-peak",L$7="Shoulder",L$7="Block"),INDEX('Stakeholder report data'!$G743:$M743,1,MATCH(IF(L$7="Block","Anytime",L$7),'Stakeholder report data'!$G$724:$M$724,0)),INDEX($W743:$AD743,1,MATCH(L$5,$W$724:$AD$724,0)))))
*L893*L$8,0)</f>
        <v>0</v>
      </c>
      <c r="M293" s="212">
        <f>_xlfn.IFNA(IF(M$7="Fixed",1,IF(AND($D293="yes",M$7="Block"),INDEX($O743:$Q743,1,MATCH(M$5,$I28:$K28,0)),IF(OR(M$7="Anytime",M$7="Peak",M$7="Off-peak",M$7="Shoulder",M$7="Block"),INDEX('Stakeholder report data'!$G743:$M743,1,MATCH(IF(M$7="Block","Anytime",M$7),'Stakeholder report data'!$G$724:$M$724,0)),INDEX($W743:$AD743,1,MATCH(M$5,$W$724:$AD$724,0)))))
*M893*M$8,0)</f>
        <v>0</v>
      </c>
      <c r="N293" s="212">
        <f>_xlfn.IFNA(IF(N$7="Fixed",1,IF(AND($D293="yes",N$7="Block"),INDEX($O743:$Q743,1,MATCH(N$5,$I28:$K28,0)),IF(OR(N$7="Anytime",N$7="Peak",N$7="Off-peak",N$7="Shoulder",N$7="Block"),INDEX('Stakeholder report data'!$G743:$M743,1,MATCH(IF(N$7="Block","Anytime",N$7),'Stakeholder report data'!$G$724:$M$724,0)),INDEX($W743:$AD743,1,MATCH(N$5,$W$724:$AD$724,0)))))
*N893*N$8,0)</f>
        <v>0</v>
      </c>
      <c r="O293" s="212">
        <f>_xlfn.IFNA(IF(O$7="Fixed",1,IF(AND($D293="yes",O$7="Block"),INDEX($O743:$Q743,1,MATCH(O$5,$I28:$K28,0)),IF(OR(O$7="Anytime",O$7="Peak",O$7="Off-peak",O$7="Shoulder",O$7="Block"),INDEX('Stakeholder report data'!$G743:$M743,1,MATCH(IF(O$7="Block","Anytime",O$7),'Stakeholder report data'!$G$724:$M$724,0)),INDEX($W743:$AD743,1,MATCH(O$5,$W$724:$AD$724,0)))))
*O893*O$8,0)</f>
        <v>0</v>
      </c>
      <c r="P293" s="212">
        <f>_xlfn.IFNA(IF(P$7="Fixed",1,IF(AND($D293="yes",P$7="Block"),INDEX($O743:$Q743,1,MATCH(P$5,$I28:$K28,0)),IF(OR(P$7="Anytime",P$7="Peak",P$7="Off-peak",P$7="Shoulder",P$7="Block"),INDEX('Stakeholder report data'!$G743:$M743,1,MATCH(IF(P$7="Block","Anytime",P$7),'Stakeholder report data'!$G$724:$M$724,0)),INDEX($W743:$AD743,1,MATCH(P$5,$W$724:$AD$724,0)))))
*P893*P$8,0)</f>
        <v>0</v>
      </c>
      <c r="Q293" s="212">
        <f>_xlfn.IFNA(IF(Q$7="Fixed",1,IF(AND($D293="yes",Q$7="Block"),INDEX($O743:$Q743,1,MATCH(Q$5,$I28:$K28,0)),IF(OR(Q$7="Anytime",Q$7="Peak",Q$7="Off-peak",Q$7="Shoulder",Q$7="Block"),INDEX('Stakeholder report data'!$G743:$M743,1,MATCH(IF(Q$7="Block","Anytime",Q$7),'Stakeholder report data'!$G$724:$M$724,0)),INDEX($W743:$AD743,1,MATCH(Q$5,$W$724:$AD$724,0)))))
*Q893*Q$8,0)</f>
        <v>0</v>
      </c>
      <c r="R293" s="212">
        <f>_xlfn.IFNA(IF(R$7="Fixed",1,IF(AND($D293="yes",R$7="Block"),INDEX($O743:$Q743,1,MATCH(R$5,$I28:$K28,0)),IF(OR(R$7="Anytime",R$7="Peak",R$7="Off-peak",R$7="Shoulder",R$7="Block"),INDEX('Stakeholder report data'!$G743:$M743,1,MATCH(IF(R$7="Block","Anytime",R$7),'Stakeholder report data'!$G$724:$M$724,0)),INDEX($W743:$AD743,1,MATCH(R$5,$W$724:$AD$724,0)))))
*R893*R$8,0)</f>
        <v>0</v>
      </c>
      <c r="S293" s="212">
        <f>_xlfn.IFNA(IF(S$7="Fixed",1,IF(AND($D293="yes",S$7="Block"),INDEX($O743:$Q743,1,MATCH(S$5,$I28:$K28,0)),IF(OR(S$7="Anytime",S$7="Peak",S$7="Off-peak",S$7="Shoulder",S$7="Block"),INDEX('Stakeholder report data'!$G743:$M743,1,MATCH(IF(S$7="Block","Anytime",S$7),'Stakeholder report data'!$G$724:$M$724,0)),INDEX($W743:$AD743,1,MATCH(S$5,$W$724:$AD$724,0)))))
*S893*S$8,0)</f>
        <v>0</v>
      </c>
      <c r="T293" s="212">
        <f>_xlfn.IFNA(IF(T$7="Fixed",1,IF(AND($D293="yes",T$7="Block"),INDEX($O743:$Q743,1,MATCH(T$5,$I28:$K28,0)),IF(OR(T$7="Anytime",T$7="Peak",T$7="Off-peak",T$7="Shoulder",T$7="Block"),INDEX('Stakeholder report data'!$G743:$M743,1,MATCH(IF(T$7="Block","Anytime",T$7),'Stakeholder report data'!$G$724:$M$724,0)),INDEX($W743:$AD743,1,MATCH(T$5,$W$724:$AD$724,0)))))
*T893*T$8,0)</f>
        <v>0</v>
      </c>
      <c r="U293" s="212">
        <f>_xlfn.IFNA(IF(U$7="Fixed",1,IF(AND($D293="yes",U$7="Block"),INDEX($O743:$Q743,1,MATCH(U$5,$I28:$K28,0)),IF(OR(U$7="Anytime",U$7="Peak",U$7="Off-peak",U$7="Shoulder",U$7="Block"),INDEX('Stakeholder report data'!$G743:$M743,1,MATCH(IF(U$7="Block","Anytime",U$7),'Stakeholder report data'!$G$724:$M$724,0)),INDEX($W743:$AD743,1,MATCH(U$5,$W$724:$AD$724,0)))))
*U893*U$8,0)</f>
        <v>0</v>
      </c>
      <c r="V293" s="212">
        <f>_xlfn.IFNA(IF(V$7="Fixed",1,IF(AND($D293="yes",V$7="Block"),INDEX($O743:$Q743,1,MATCH(V$5,$I28:$K28,0)),IF(OR(V$7="Anytime",V$7="Peak",V$7="Off-peak",V$7="Shoulder",V$7="Block"),INDEX('Stakeholder report data'!$G743:$M743,1,MATCH(IF(V$7="Block","Anytime",V$7),'Stakeholder report data'!$G$724:$M$724,0)),INDEX($W743:$AD743,1,MATCH(V$5,$W$724:$AD$724,0)))))
*V893*V$8,0)</f>
        <v>0</v>
      </c>
      <c r="W293" s="212">
        <f>_xlfn.IFNA(IF(W$7="Fixed",1,IF(AND($D293="yes",W$7="Block"),INDEX($O743:$Q743,1,MATCH(W$5,$I28:$K28,0)),IF(OR(W$7="Anytime",W$7="Peak",W$7="Off-peak",W$7="Shoulder",W$7="Block"),INDEX('Stakeholder report data'!$G743:$M743,1,MATCH(IF(W$7="Block","Anytime",W$7),'Stakeholder report data'!$G$724:$M$724,0)),INDEX($W743:$AD743,1,MATCH(W$5,$W$724:$AD$724,0)))))
*W893*W$8,0)</f>
        <v>0</v>
      </c>
      <c r="X293" s="212">
        <f>_xlfn.IFNA(IF(X$7="Fixed",1,IF(AND($D293="yes",X$7="Block"),INDEX($O743:$Q743,1,MATCH(X$5,$I28:$K28,0)),IF(OR(X$7="Anytime",X$7="Peak",X$7="Off-peak",X$7="Shoulder",X$7="Block"),INDEX('Stakeholder report data'!$G743:$M743,1,MATCH(IF(X$7="Block","Anytime",X$7),'Stakeholder report data'!$G$724:$M$724,0)),INDEX($W743:$AD743,1,MATCH(X$5,$W$724:$AD$724,0)))))
*X893*X$8,0)</f>
        <v>0</v>
      </c>
      <c r="Y293" s="212">
        <f>_xlfn.IFNA(IF(Y$7="Fixed",1,IF(AND($D293="yes",Y$7="Block"),INDEX($O743:$Q743,1,MATCH(Y$5,$I28:$K28,0)),IF(OR(Y$7="Anytime",Y$7="Peak",Y$7="Off-peak",Y$7="Shoulder",Y$7="Block"),INDEX('Stakeholder report data'!$G743:$M743,1,MATCH(IF(Y$7="Block","Anytime",Y$7),'Stakeholder report data'!$G$724:$M$724,0)),INDEX($W743:$AD743,1,MATCH(Y$5,$W$724:$AD$724,0)))))
*Y893*Y$8,0)</f>
        <v>0</v>
      </c>
      <c r="Z293" s="212">
        <f>_xlfn.IFNA(IF(Z$7="Fixed",1,IF(AND($D293="yes",Z$7="Block"),INDEX($O743:$Q743,1,MATCH(Z$5,$I28:$K28,0)),IF(OR(Z$7="Anytime",Z$7="Peak",Z$7="Off-peak",Z$7="Shoulder",Z$7="Block"),INDEX('Stakeholder report data'!$G743:$M743,1,MATCH(IF(Z$7="Block","Anytime",Z$7),'Stakeholder report data'!$G$724:$M$724,0)),INDEX($W743:$AD743,1,MATCH(Z$5,$W$724:$AD$724,0)))))
*Z893*Z$8,0)</f>
        <v>0</v>
      </c>
      <c r="AA293" s="212">
        <f>_xlfn.IFNA(IF(AA$7="Fixed",1,IF(AND($D293="yes",AA$7="Block"),INDEX($O743:$Q743,1,MATCH(AA$5,$I28:$K28,0)),IF(OR(AA$7="Anytime",AA$7="Peak",AA$7="Off-peak",AA$7="Shoulder",AA$7="Block"),INDEX('Stakeholder report data'!$G743:$M743,1,MATCH(IF(AA$7="Block","Anytime",AA$7),'Stakeholder report data'!$G$724:$M$724,0)),INDEX($W743:$AD743,1,MATCH(AA$5,$W$724:$AD$724,0)))))
*AA893*AA$8,0)</f>
        <v>0</v>
      </c>
      <c r="AB293" s="212">
        <f>_xlfn.IFNA(IF(AB$7="Fixed",1,IF(AND($D293="yes",AB$7="Block"),INDEX($O743:$Q743,1,MATCH(AB$5,$I28:$K28,0)),IF(OR(AB$7="Anytime",AB$7="Peak",AB$7="Off-peak",AB$7="Shoulder",AB$7="Block"),INDEX('Stakeholder report data'!$G743:$M743,1,MATCH(IF(AB$7="Block","Anytime",AB$7),'Stakeholder report data'!$G$724:$M$724,0)),INDEX($W743:$AD743,1,MATCH(AB$5,$W$724:$AD$724,0)))))
*AB893*AB$8,0)</f>
        <v>0</v>
      </c>
      <c r="AC293" s="212">
        <f>_xlfn.IFNA(IF(AC$7="Fixed",1,IF(AND($D293="yes",AC$7="Block"),INDEX($O743:$Q743,1,MATCH(AC$5,$I28:$K28,0)),IF(OR(AC$7="Anytime",AC$7="Peak",AC$7="Off-peak",AC$7="Shoulder",AC$7="Block"),INDEX('Stakeholder report data'!$G743:$M743,1,MATCH(IF(AC$7="Block","Anytime",AC$7),'Stakeholder report data'!$G$724:$M$724,0)),INDEX($W743:$AD743,1,MATCH(AC$5,$W$724:$AD$724,0)))))
*AC893*AC$8,0)</f>
        <v>0</v>
      </c>
      <c r="AD293" s="212">
        <f>_xlfn.IFNA(IF(AD$7="Fixed",1,IF(AND($D293="yes",AD$7="Block"),INDEX($O743:$Q743,1,MATCH(AD$5,$I28:$K28,0)),IF(OR(AD$7="Anytime",AD$7="Peak",AD$7="Off-peak",AD$7="Shoulder",AD$7="Block"),INDEX('Stakeholder report data'!$G743:$M743,1,MATCH(IF(AD$7="Block","Anytime",AD$7),'Stakeholder report data'!$G$724:$M$724,0)),INDEX($W743:$AD743,1,MATCH(AD$5,$W$724:$AD$724,0)))))
*AD893*AD$8,0)</f>
        <v>0</v>
      </c>
      <c r="AE293" s="55"/>
      <c r="AF293" s="34"/>
      <c r="AG293" s="34"/>
      <c r="AH293" s="34"/>
    </row>
    <row r="294" spans="1:34" ht="11.25" hidden="1" outlineLevel="3" x14ac:dyDescent="0.2">
      <c r="A294" s="34"/>
      <c r="B294" s="251">
        <v>18</v>
      </c>
      <c r="C294" s="48">
        <f t="shared" si="29"/>
        <v>0</v>
      </c>
      <c r="D294" s="49">
        <f t="shared" si="29"/>
        <v>0</v>
      </c>
      <c r="E294" s="49">
        <f t="shared" si="29"/>
        <v>0</v>
      </c>
      <c r="F294" s="56"/>
      <c r="G294" s="262">
        <f t="shared" si="28"/>
        <v>0</v>
      </c>
      <c r="H294" s="56"/>
      <c r="I294" s="212">
        <f>_xlfn.IFNA(IF(I$7="Fixed",1,IF(AND($D294="yes",I$7="Block"),INDEX($O744:$Q744,1,MATCH(I$5,$I29:$K29,0)),IF(OR(I$7="Anytime",I$7="Peak",I$7="Off-peak",I$7="Shoulder",I$7="Block"),INDEX('Stakeholder report data'!$G744:$M744,1,MATCH(IF(I$7="Block","Anytime",I$7),'Stakeholder report data'!$G$724:$M$724,0)),INDEX($W744:$AD744,1,MATCH(I$5,$W$724:$AD$724,0)))))
*I894*I$8,0)</f>
        <v>0</v>
      </c>
      <c r="J294" s="212">
        <f>_xlfn.IFNA(IF(J$7="Fixed",1,IF(AND($D294="yes",J$7="Block"),INDEX($O744:$Q744,1,MATCH(J$5,$I29:$K29,0)),IF(OR(J$7="Anytime",J$7="Peak",J$7="Off-peak",J$7="Shoulder",J$7="Block"),INDEX('Stakeholder report data'!$G744:$M744,1,MATCH(IF(J$7="Block","Anytime",J$7),'Stakeholder report data'!$G$724:$M$724,0)),INDEX($W744:$AD744,1,MATCH(J$5,$W$724:$AD$724,0)))))
*J894*J$8,0)</f>
        <v>0</v>
      </c>
      <c r="K294" s="212">
        <f>_xlfn.IFNA(IF(K$7="Fixed",1,IF(AND($D294="yes",K$7="Block"),INDEX($O744:$Q744,1,MATCH(K$5,$I29:$K29,0)),IF(OR(K$7="Anytime",K$7="Peak",K$7="Off-peak",K$7="Shoulder",K$7="Block"),INDEX('Stakeholder report data'!$G744:$M744,1,MATCH(IF(K$7="Block","Anytime",K$7),'Stakeholder report data'!$G$724:$M$724,0)),INDEX($W744:$AD744,1,MATCH(K$5,$W$724:$AD$724,0)))))
*K894*K$8,0)</f>
        <v>0</v>
      </c>
      <c r="L294" s="212">
        <f>_xlfn.IFNA(IF(L$7="Fixed",1,IF(AND($D294="yes",L$7="Block"),INDEX($O744:$Q744,1,MATCH(L$5,$I29:$K29,0)),IF(OR(L$7="Anytime",L$7="Peak",L$7="Off-peak",L$7="Shoulder",L$7="Block"),INDEX('Stakeholder report data'!$G744:$M744,1,MATCH(IF(L$7="Block","Anytime",L$7),'Stakeholder report data'!$G$724:$M$724,0)),INDEX($W744:$AD744,1,MATCH(L$5,$W$724:$AD$724,0)))))
*L894*L$8,0)</f>
        <v>0</v>
      </c>
      <c r="M294" s="212">
        <f>_xlfn.IFNA(IF(M$7="Fixed",1,IF(AND($D294="yes",M$7="Block"),INDEX($O744:$Q744,1,MATCH(M$5,$I29:$K29,0)),IF(OR(M$7="Anytime",M$7="Peak",M$7="Off-peak",M$7="Shoulder",M$7="Block"),INDEX('Stakeholder report data'!$G744:$M744,1,MATCH(IF(M$7="Block","Anytime",M$7),'Stakeholder report data'!$G$724:$M$724,0)),INDEX($W744:$AD744,1,MATCH(M$5,$W$724:$AD$724,0)))))
*M894*M$8,0)</f>
        <v>0</v>
      </c>
      <c r="N294" s="212">
        <f>_xlfn.IFNA(IF(N$7="Fixed",1,IF(AND($D294="yes",N$7="Block"),INDEX($O744:$Q744,1,MATCH(N$5,$I29:$K29,0)),IF(OR(N$7="Anytime",N$7="Peak",N$7="Off-peak",N$7="Shoulder",N$7="Block"),INDEX('Stakeholder report data'!$G744:$M744,1,MATCH(IF(N$7="Block","Anytime",N$7),'Stakeholder report data'!$G$724:$M$724,0)),INDEX($W744:$AD744,1,MATCH(N$5,$W$724:$AD$724,0)))))
*N894*N$8,0)</f>
        <v>0</v>
      </c>
      <c r="O294" s="212">
        <f>_xlfn.IFNA(IF(O$7="Fixed",1,IF(AND($D294="yes",O$7="Block"),INDEX($O744:$Q744,1,MATCH(O$5,$I29:$K29,0)),IF(OR(O$7="Anytime",O$7="Peak",O$7="Off-peak",O$7="Shoulder",O$7="Block"),INDEX('Stakeholder report data'!$G744:$M744,1,MATCH(IF(O$7="Block","Anytime",O$7),'Stakeholder report data'!$G$724:$M$724,0)),INDEX($W744:$AD744,1,MATCH(O$5,$W$724:$AD$724,0)))))
*O894*O$8,0)</f>
        <v>0</v>
      </c>
      <c r="P294" s="212">
        <f>_xlfn.IFNA(IF(P$7="Fixed",1,IF(AND($D294="yes",P$7="Block"),INDEX($O744:$Q744,1,MATCH(P$5,$I29:$K29,0)),IF(OR(P$7="Anytime",P$7="Peak",P$7="Off-peak",P$7="Shoulder",P$7="Block"),INDEX('Stakeholder report data'!$G744:$M744,1,MATCH(IF(P$7="Block","Anytime",P$7),'Stakeholder report data'!$G$724:$M$724,0)),INDEX($W744:$AD744,1,MATCH(P$5,$W$724:$AD$724,0)))))
*P894*P$8,0)</f>
        <v>0</v>
      </c>
      <c r="Q294" s="212">
        <f>_xlfn.IFNA(IF(Q$7="Fixed",1,IF(AND($D294="yes",Q$7="Block"),INDEX($O744:$Q744,1,MATCH(Q$5,$I29:$K29,0)),IF(OR(Q$7="Anytime",Q$7="Peak",Q$7="Off-peak",Q$7="Shoulder",Q$7="Block"),INDEX('Stakeholder report data'!$G744:$M744,1,MATCH(IF(Q$7="Block","Anytime",Q$7),'Stakeholder report data'!$G$724:$M$724,0)),INDEX($W744:$AD744,1,MATCH(Q$5,$W$724:$AD$724,0)))))
*Q894*Q$8,0)</f>
        <v>0</v>
      </c>
      <c r="R294" s="212">
        <f>_xlfn.IFNA(IF(R$7="Fixed",1,IF(AND($D294="yes",R$7="Block"),INDEX($O744:$Q744,1,MATCH(R$5,$I29:$K29,0)),IF(OR(R$7="Anytime",R$7="Peak",R$7="Off-peak",R$7="Shoulder",R$7="Block"),INDEX('Stakeholder report data'!$G744:$M744,1,MATCH(IF(R$7="Block","Anytime",R$7),'Stakeholder report data'!$G$724:$M$724,0)),INDEX($W744:$AD744,1,MATCH(R$5,$W$724:$AD$724,0)))))
*R894*R$8,0)</f>
        <v>0</v>
      </c>
      <c r="S294" s="212">
        <f>_xlfn.IFNA(IF(S$7="Fixed",1,IF(AND($D294="yes",S$7="Block"),INDEX($O744:$Q744,1,MATCH(S$5,$I29:$K29,0)),IF(OR(S$7="Anytime",S$7="Peak",S$7="Off-peak",S$7="Shoulder",S$7="Block"),INDEX('Stakeholder report data'!$G744:$M744,1,MATCH(IF(S$7="Block","Anytime",S$7),'Stakeholder report data'!$G$724:$M$724,0)),INDEX($W744:$AD744,1,MATCH(S$5,$W$724:$AD$724,0)))))
*S894*S$8,0)</f>
        <v>0</v>
      </c>
      <c r="T294" s="212">
        <f>_xlfn.IFNA(IF(T$7="Fixed",1,IF(AND($D294="yes",T$7="Block"),INDEX($O744:$Q744,1,MATCH(T$5,$I29:$K29,0)),IF(OR(T$7="Anytime",T$7="Peak",T$7="Off-peak",T$7="Shoulder",T$7="Block"),INDEX('Stakeholder report data'!$G744:$M744,1,MATCH(IF(T$7="Block","Anytime",T$7),'Stakeholder report data'!$G$724:$M$724,0)),INDEX($W744:$AD744,1,MATCH(T$5,$W$724:$AD$724,0)))))
*T894*T$8,0)</f>
        <v>0</v>
      </c>
      <c r="U294" s="212">
        <f>_xlfn.IFNA(IF(U$7="Fixed",1,IF(AND($D294="yes",U$7="Block"),INDEX($O744:$Q744,1,MATCH(U$5,$I29:$K29,0)),IF(OR(U$7="Anytime",U$7="Peak",U$7="Off-peak",U$7="Shoulder",U$7="Block"),INDEX('Stakeholder report data'!$G744:$M744,1,MATCH(IF(U$7="Block","Anytime",U$7),'Stakeholder report data'!$G$724:$M$724,0)),INDEX($W744:$AD744,1,MATCH(U$5,$W$724:$AD$724,0)))))
*U894*U$8,0)</f>
        <v>0</v>
      </c>
      <c r="V294" s="212">
        <f>_xlfn.IFNA(IF(V$7="Fixed",1,IF(AND($D294="yes",V$7="Block"),INDEX($O744:$Q744,1,MATCH(V$5,$I29:$K29,0)),IF(OR(V$7="Anytime",V$7="Peak",V$7="Off-peak",V$7="Shoulder",V$7="Block"),INDEX('Stakeholder report data'!$G744:$M744,1,MATCH(IF(V$7="Block","Anytime",V$7),'Stakeholder report data'!$G$724:$M$724,0)),INDEX($W744:$AD744,1,MATCH(V$5,$W$724:$AD$724,0)))))
*V894*V$8,0)</f>
        <v>0</v>
      </c>
      <c r="W294" s="212">
        <f>_xlfn.IFNA(IF(W$7="Fixed",1,IF(AND($D294="yes",W$7="Block"),INDEX($O744:$Q744,1,MATCH(W$5,$I29:$K29,0)),IF(OR(W$7="Anytime",W$7="Peak",W$7="Off-peak",W$7="Shoulder",W$7="Block"),INDEX('Stakeholder report data'!$G744:$M744,1,MATCH(IF(W$7="Block","Anytime",W$7),'Stakeholder report data'!$G$724:$M$724,0)),INDEX($W744:$AD744,1,MATCH(W$5,$W$724:$AD$724,0)))))
*W894*W$8,0)</f>
        <v>0</v>
      </c>
      <c r="X294" s="212">
        <f>_xlfn.IFNA(IF(X$7="Fixed",1,IF(AND($D294="yes",X$7="Block"),INDEX($O744:$Q744,1,MATCH(X$5,$I29:$K29,0)),IF(OR(X$7="Anytime",X$7="Peak",X$7="Off-peak",X$7="Shoulder",X$7="Block"),INDEX('Stakeholder report data'!$G744:$M744,1,MATCH(IF(X$7="Block","Anytime",X$7),'Stakeholder report data'!$G$724:$M$724,0)),INDEX($W744:$AD744,1,MATCH(X$5,$W$724:$AD$724,0)))))
*X894*X$8,0)</f>
        <v>0</v>
      </c>
      <c r="Y294" s="212">
        <f>_xlfn.IFNA(IF(Y$7="Fixed",1,IF(AND($D294="yes",Y$7="Block"),INDEX($O744:$Q744,1,MATCH(Y$5,$I29:$K29,0)),IF(OR(Y$7="Anytime",Y$7="Peak",Y$7="Off-peak",Y$7="Shoulder",Y$7="Block"),INDEX('Stakeholder report data'!$G744:$M744,1,MATCH(IF(Y$7="Block","Anytime",Y$7),'Stakeholder report data'!$G$724:$M$724,0)),INDEX($W744:$AD744,1,MATCH(Y$5,$W$724:$AD$724,0)))))
*Y894*Y$8,0)</f>
        <v>0</v>
      </c>
      <c r="Z294" s="212">
        <f>_xlfn.IFNA(IF(Z$7="Fixed",1,IF(AND($D294="yes",Z$7="Block"),INDEX($O744:$Q744,1,MATCH(Z$5,$I29:$K29,0)),IF(OR(Z$7="Anytime",Z$7="Peak",Z$7="Off-peak",Z$7="Shoulder",Z$7="Block"),INDEX('Stakeholder report data'!$G744:$M744,1,MATCH(IF(Z$7="Block","Anytime",Z$7),'Stakeholder report data'!$G$724:$M$724,0)),INDEX($W744:$AD744,1,MATCH(Z$5,$W$724:$AD$724,0)))))
*Z894*Z$8,0)</f>
        <v>0</v>
      </c>
      <c r="AA294" s="212">
        <f>_xlfn.IFNA(IF(AA$7="Fixed",1,IF(AND($D294="yes",AA$7="Block"),INDEX($O744:$Q744,1,MATCH(AA$5,$I29:$K29,0)),IF(OR(AA$7="Anytime",AA$7="Peak",AA$7="Off-peak",AA$7="Shoulder",AA$7="Block"),INDEX('Stakeholder report data'!$G744:$M744,1,MATCH(IF(AA$7="Block","Anytime",AA$7),'Stakeholder report data'!$G$724:$M$724,0)),INDEX($W744:$AD744,1,MATCH(AA$5,$W$724:$AD$724,0)))))
*AA894*AA$8,0)</f>
        <v>0</v>
      </c>
      <c r="AB294" s="212">
        <f>_xlfn.IFNA(IF(AB$7="Fixed",1,IF(AND($D294="yes",AB$7="Block"),INDEX($O744:$Q744,1,MATCH(AB$5,$I29:$K29,0)),IF(OR(AB$7="Anytime",AB$7="Peak",AB$7="Off-peak",AB$7="Shoulder",AB$7="Block"),INDEX('Stakeholder report data'!$G744:$M744,1,MATCH(IF(AB$7="Block","Anytime",AB$7),'Stakeholder report data'!$G$724:$M$724,0)),INDEX($W744:$AD744,1,MATCH(AB$5,$W$724:$AD$724,0)))))
*AB894*AB$8,0)</f>
        <v>0</v>
      </c>
      <c r="AC294" s="212">
        <f>_xlfn.IFNA(IF(AC$7="Fixed",1,IF(AND($D294="yes",AC$7="Block"),INDEX($O744:$Q744,1,MATCH(AC$5,$I29:$K29,0)),IF(OR(AC$7="Anytime",AC$7="Peak",AC$7="Off-peak",AC$7="Shoulder",AC$7="Block"),INDEX('Stakeholder report data'!$G744:$M744,1,MATCH(IF(AC$7="Block","Anytime",AC$7),'Stakeholder report data'!$G$724:$M$724,0)),INDEX($W744:$AD744,1,MATCH(AC$5,$W$724:$AD$724,0)))))
*AC894*AC$8,0)</f>
        <v>0</v>
      </c>
      <c r="AD294" s="212">
        <f>_xlfn.IFNA(IF(AD$7="Fixed",1,IF(AND($D294="yes",AD$7="Block"),INDEX($O744:$Q744,1,MATCH(AD$5,$I29:$K29,0)),IF(OR(AD$7="Anytime",AD$7="Peak",AD$7="Off-peak",AD$7="Shoulder",AD$7="Block"),INDEX('Stakeholder report data'!$G744:$M744,1,MATCH(IF(AD$7="Block","Anytime",AD$7),'Stakeholder report data'!$G$724:$M$724,0)),INDEX($W744:$AD744,1,MATCH(AD$5,$W$724:$AD$724,0)))))
*AD894*AD$8,0)</f>
        <v>0</v>
      </c>
      <c r="AE294" s="55"/>
      <c r="AF294" s="34"/>
      <c r="AG294" s="34"/>
      <c r="AH294" s="34"/>
    </row>
    <row r="295" spans="1:34" ht="11.25" hidden="1" outlineLevel="3" x14ac:dyDescent="0.2">
      <c r="A295" s="34"/>
      <c r="B295" s="251">
        <v>19</v>
      </c>
      <c r="C295" s="48">
        <f t="shared" si="29"/>
        <v>0</v>
      </c>
      <c r="D295" s="49">
        <f t="shared" si="29"/>
        <v>0</v>
      </c>
      <c r="E295" s="49">
        <f t="shared" si="29"/>
        <v>0</v>
      </c>
      <c r="F295" s="56"/>
      <c r="G295" s="262">
        <f t="shared" si="28"/>
        <v>0</v>
      </c>
      <c r="H295" s="56"/>
      <c r="I295" s="212">
        <f>_xlfn.IFNA(IF(I$7="Fixed",1,IF(AND($D295="yes",I$7="Block"),INDEX($O745:$Q745,1,MATCH(I$5,$I30:$K30,0)),IF(OR(I$7="Anytime",I$7="Peak",I$7="Off-peak",I$7="Shoulder",I$7="Block"),INDEX('Stakeholder report data'!$G745:$M745,1,MATCH(IF(I$7="Block","Anytime",I$7),'Stakeholder report data'!$G$724:$M$724,0)),INDEX($W745:$AD745,1,MATCH(I$5,$W$724:$AD$724,0)))))
*I895*I$8,0)</f>
        <v>0</v>
      </c>
      <c r="J295" s="212">
        <f>_xlfn.IFNA(IF(J$7="Fixed",1,IF(AND($D295="yes",J$7="Block"),INDEX($O745:$Q745,1,MATCH(J$5,$I30:$K30,0)),IF(OR(J$7="Anytime",J$7="Peak",J$7="Off-peak",J$7="Shoulder",J$7="Block"),INDEX('Stakeholder report data'!$G745:$M745,1,MATCH(IF(J$7="Block","Anytime",J$7),'Stakeholder report data'!$G$724:$M$724,0)),INDEX($W745:$AD745,1,MATCH(J$5,$W$724:$AD$724,0)))))
*J895*J$8,0)</f>
        <v>0</v>
      </c>
      <c r="K295" s="212">
        <f>_xlfn.IFNA(IF(K$7="Fixed",1,IF(AND($D295="yes",K$7="Block"),INDEX($O745:$Q745,1,MATCH(K$5,$I30:$K30,0)),IF(OR(K$7="Anytime",K$7="Peak",K$7="Off-peak",K$7="Shoulder",K$7="Block"),INDEX('Stakeholder report data'!$G745:$M745,1,MATCH(IF(K$7="Block","Anytime",K$7),'Stakeholder report data'!$G$724:$M$724,0)),INDEX($W745:$AD745,1,MATCH(K$5,$W$724:$AD$724,0)))))
*K895*K$8,0)</f>
        <v>0</v>
      </c>
      <c r="L295" s="212">
        <f>_xlfn.IFNA(IF(L$7="Fixed",1,IF(AND($D295="yes",L$7="Block"),INDEX($O745:$Q745,1,MATCH(L$5,$I30:$K30,0)),IF(OR(L$7="Anytime",L$7="Peak",L$7="Off-peak",L$7="Shoulder",L$7="Block"),INDEX('Stakeholder report data'!$G745:$M745,1,MATCH(IF(L$7="Block","Anytime",L$7),'Stakeholder report data'!$G$724:$M$724,0)),INDEX($W745:$AD745,1,MATCH(L$5,$W$724:$AD$724,0)))))
*L895*L$8,0)</f>
        <v>0</v>
      </c>
      <c r="M295" s="212">
        <f>_xlfn.IFNA(IF(M$7="Fixed",1,IF(AND($D295="yes",M$7="Block"),INDEX($O745:$Q745,1,MATCH(M$5,$I30:$K30,0)),IF(OR(M$7="Anytime",M$7="Peak",M$7="Off-peak",M$7="Shoulder",M$7="Block"),INDEX('Stakeholder report data'!$G745:$M745,1,MATCH(IF(M$7="Block","Anytime",M$7),'Stakeholder report data'!$G$724:$M$724,0)),INDEX($W745:$AD745,1,MATCH(M$5,$W$724:$AD$724,0)))))
*M895*M$8,0)</f>
        <v>0</v>
      </c>
      <c r="N295" s="212">
        <f>_xlfn.IFNA(IF(N$7="Fixed",1,IF(AND($D295="yes",N$7="Block"),INDEX($O745:$Q745,1,MATCH(N$5,$I30:$K30,0)),IF(OR(N$7="Anytime",N$7="Peak",N$7="Off-peak",N$7="Shoulder",N$7="Block"),INDEX('Stakeholder report data'!$G745:$M745,1,MATCH(IF(N$7="Block","Anytime",N$7),'Stakeholder report data'!$G$724:$M$724,0)),INDEX($W745:$AD745,1,MATCH(N$5,$W$724:$AD$724,0)))))
*N895*N$8,0)</f>
        <v>0</v>
      </c>
      <c r="O295" s="212">
        <f>_xlfn.IFNA(IF(O$7="Fixed",1,IF(AND($D295="yes",O$7="Block"),INDEX($O745:$Q745,1,MATCH(O$5,$I30:$K30,0)),IF(OR(O$7="Anytime",O$7="Peak",O$7="Off-peak",O$7="Shoulder",O$7="Block"),INDEX('Stakeholder report data'!$G745:$M745,1,MATCH(IF(O$7="Block","Anytime",O$7),'Stakeholder report data'!$G$724:$M$724,0)),INDEX($W745:$AD745,1,MATCH(O$5,$W$724:$AD$724,0)))))
*O895*O$8,0)</f>
        <v>0</v>
      </c>
      <c r="P295" s="212">
        <f>_xlfn.IFNA(IF(P$7="Fixed",1,IF(AND($D295="yes",P$7="Block"),INDEX($O745:$Q745,1,MATCH(P$5,$I30:$K30,0)),IF(OR(P$7="Anytime",P$7="Peak",P$7="Off-peak",P$7="Shoulder",P$7="Block"),INDEX('Stakeholder report data'!$G745:$M745,1,MATCH(IF(P$7="Block","Anytime",P$7),'Stakeholder report data'!$G$724:$M$724,0)),INDEX($W745:$AD745,1,MATCH(P$5,$W$724:$AD$724,0)))))
*P895*P$8,0)</f>
        <v>0</v>
      </c>
      <c r="Q295" s="212">
        <f>_xlfn.IFNA(IF(Q$7="Fixed",1,IF(AND($D295="yes",Q$7="Block"),INDEX($O745:$Q745,1,MATCH(Q$5,$I30:$K30,0)),IF(OR(Q$7="Anytime",Q$7="Peak",Q$7="Off-peak",Q$7="Shoulder",Q$7="Block"),INDEX('Stakeholder report data'!$G745:$M745,1,MATCH(IF(Q$7="Block","Anytime",Q$7),'Stakeholder report data'!$G$724:$M$724,0)),INDEX($W745:$AD745,1,MATCH(Q$5,$W$724:$AD$724,0)))))
*Q895*Q$8,0)</f>
        <v>0</v>
      </c>
      <c r="R295" s="212">
        <f>_xlfn.IFNA(IF(R$7="Fixed",1,IF(AND($D295="yes",R$7="Block"),INDEX($O745:$Q745,1,MATCH(R$5,$I30:$K30,0)),IF(OR(R$7="Anytime",R$7="Peak",R$7="Off-peak",R$7="Shoulder",R$7="Block"),INDEX('Stakeholder report data'!$G745:$M745,1,MATCH(IF(R$7="Block","Anytime",R$7),'Stakeholder report data'!$G$724:$M$724,0)),INDEX($W745:$AD745,1,MATCH(R$5,$W$724:$AD$724,0)))))
*R895*R$8,0)</f>
        <v>0</v>
      </c>
      <c r="S295" s="212">
        <f>_xlfn.IFNA(IF(S$7="Fixed",1,IF(AND($D295="yes",S$7="Block"),INDEX($O745:$Q745,1,MATCH(S$5,$I30:$K30,0)),IF(OR(S$7="Anytime",S$7="Peak",S$7="Off-peak",S$7="Shoulder",S$7="Block"),INDEX('Stakeholder report data'!$G745:$M745,1,MATCH(IF(S$7="Block","Anytime",S$7),'Stakeholder report data'!$G$724:$M$724,0)),INDEX($W745:$AD745,1,MATCH(S$5,$W$724:$AD$724,0)))))
*S895*S$8,0)</f>
        <v>0</v>
      </c>
      <c r="T295" s="212">
        <f>_xlfn.IFNA(IF(T$7="Fixed",1,IF(AND($D295="yes",T$7="Block"),INDEX($O745:$Q745,1,MATCH(T$5,$I30:$K30,0)),IF(OR(T$7="Anytime",T$7="Peak",T$7="Off-peak",T$7="Shoulder",T$7="Block"),INDEX('Stakeholder report data'!$G745:$M745,1,MATCH(IF(T$7="Block","Anytime",T$7),'Stakeholder report data'!$G$724:$M$724,0)),INDEX($W745:$AD745,1,MATCH(T$5,$W$724:$AD$724,0)))))
*T895*T$8,0)</f>
        <v>0</v>
      </c>
      <c r="U295" s="212">
        <f>_xlfn.IFNA(IF(U$7="Fixed",1,IF(AND($D295="yes",U$7="Block"),INDEX($O745:$Q745,1,MATCH(U$5,$I30:$K30,0)),IF(OR(U$7="Anytime",U$7="Peak",U$7="Off-peak",U$7="Shoulder",U$7="Block"),INDEX('Stakeholder report data'!$G745:$M745,1,MATCH(IF(U$7="Block","Anytime",U$7),'Stakeholder report data'!$G$724:$M$724,0)),INDEX($W745:$AD745,1,MATCH(U$5,$W$724:$AD$724,0)))))
*U895*U$8,0)</f>
        <v>0</v>
      </c>
      <c r="V295" s="212">
        <f>_xlfn.IFNA(IF(V$7="Fixed",1,IF(AND($D295="yes",V$7="Block"),INDEX($O745:$Q745,1,MATCH(V$5,$I30:$K30,0)),IF(OR(V$7="Anytime",V$7="Peak",V$7="Off-peak",V$7="Shoulder",V$7="Block"),INDEX('Stakeholder report data'!$G745:$M745,1,MATCH(IF(V$7="Block","Anytime",V$7),'Stakeholder report data'!$G$724:$M$724,0)),INDEX($W745:$AD745,1,MATCH(V$5,$W$724:$AD$724,0)))))
*V895*V$8,0)</f>
        <v>0</v>
      </c>
      <c r="W295" s="212">
        <f>_xlfn.IFNA(IF(W$7="Fixed",1,IF(AND($D295="yes",W$7="Block"),INDEX($O745:$Q745,1,MATCH(W$5,$I30:$K30,0)),IF(OR(W$7="Anytime",W$7="Peak",W$7="Off-peak",W$7="Shoulder",W$7="Block"),INDEX('Stakeholder report data'!$G745:$M745,1,MATCH(IF(W$7="Block","Anytime",W$7),'Stakeholder report data'!$G$724:$M$724,0)),INDEX($W745:$AD745,1,MATCH(W$5,$W$724:$AD$724,0)))))
*W895*W$8,0)</f>
        <v>0</v>
      </c>
      <c r="X295" s="212">
        <f>_xlfn.IFNA(IF(X$7="Fixed",1,IF(AND($D295="yes",X$7="Block"),INDEX($O745:$Q745,1,MATCH(X$5,$I30:$K30,0)),IF(OR(X$7="Anytime",X$7="Peak",X$7="Off-peak",X$7="Shoulder",X$7="Block"),INDEX('Stakeholder report data'!$G745:$M745,1,MATCH(IF(X$7="Block","Anytime",X$7),'Stakeholder report data'!$G$724:$M$724,0)),INDEX($W745:$AD745,1,MATCH(X$5,$W$724:$AD$724,0)))))
*X895*X$8,0)</f>
        <v>0</v>
      </c>
      <c r="Y295" s="212">
        <f>_xlfn.IFNA(IF(Y$7="Fixed",1,IF(AND($D295="yes",Y$7="Block"),INDEX($O745:$Q745,1,MATCH(Y$5,$I30:$K30,0)),IF(OR(Y$7="Anytime",Y$7="Peak",Y$7="Off-peak",Y$7="Shoulder",Y$7="Block"),INDEX('Stakeholder report data'!$G745:$M745,1,MATCH(IF(Y$7="Block","Anytime",Y$7),'Stakeholder report data'!$G$724:$M$724,0)),INDEX($W745:$AD745,1,MATCH(Y$5,$W$724:$AD$724,0)))))
*Y895*Y$8,0)</f>
        <v>0</v>
      </c>
      <c r="Z295" s="212">
        <f>_xlfn.IFNA(IF(Z$7="Fixed",1,IF(AND($D295="yes",Z$7="Block"),INDEX($O745:$Q745,1,MATCH(Z$5,$I30:$K30,0)),IF(OR(Z$7="Anytime",Z$7="Peak",Z$7="Off-peak",Z$7="Shoulder",Z$7="Block"),INDEX('Stakeholder report data'!$G745:$M745,1,MATCH(IF(Z$7="Block","Anytime",Z$7),'Stakeholder report data'!$G$724:$M$724,0)),INDEX($W745:$AD745,1,MATCH(Z$5,$W$724:$AD$724,0)))))
*Z895*Z$8,0)</f>
        <v>0</v>
      </c>
      <c r="AA295" s="212">
        <f>_xlfn.IFNA(IF(AA$7="Fixed",1,IF(AND($D295="yes",AA$7="Block"),INDEX($O745:$Q745,1,MATCH(AA$5,$I30:$K30,0)),IF(OR(AA$7="Anytime",AA$7="Peak",AA$7="Off-peak",AA$7="Shoulder",AA$7="Block"),INDEX('Stakeholder report data'!$G745:$M745,1,MATCH(IF(AA$7="Block","Anytime",AA$7),'Stakeholder report data'!$G$724:$M$724,0)),INDEX($W745:$AD745,1,MATCH(AA$5,$W$724:$AD$724,0)))))
*AA895*AA$8,0)</f>
        <v>0</v>
      </c>
      <c r="AB295" s="212">
        <f>_xlfn.IFNA(IF(AB$7="Fixed",1,IF(AND($D295="yes",AB$7="Block"),INDEX($O745:$Q745,1,MATCH(AB$5,$I30:$K30,0)),IF(OR(AB$7="Anytime",AB$7="Peak",AB$7="Off-peak",AB$7="Shoulder",AB$7="Block"),INDEX('Stakeholder report data'!$G745:$M745,1,MATCH(IF(AB$7="Block","Anytime",AB$7),'Stakeholder report data'!$G$724:$M$724,0)),INDEX($W745:$AD745,1,MATCH(AB$5,$W$724:$AD$724,0)))))
*AB895*AB$8,0)</f>
        <v>0</v>
      </c>
      <c r="AC295" s="212">
        <f>_xlfn.IFNA(IF(AC$7="Fixed",1,IF(AND($D295="yes",AC$7="Block"),INDEX($O745:$Q745,1,MATCH(AC$5,$I30:$K30,0)),IF(OR(AC$7="Anytime",AC$7="Peak",AC$7="Off-peak",AC$7="Shoulder",AC$7="Block"),INDEX('Stakeholder report data'!$G745:$M745,1,MATCH(IF(AC$7="Block","Anytime",AC$7),'Stakeholder report data'!$G$724:$M$724,0)),INDEX($W745:$AD745,1,MATCH(AC$5,$W$724:$AD$724,0)))))
*AC895*AC$8,0)</f>
        <v>0</v>
      </c>
      <c r="AD295" s="212">
        <f>_xlfn.IFNA(IF(AD$7="Fixed",1,IF(AND($D295="yes",AD$7="Block"),INDEX($O745:$Q745,1,MATCH(AD$5,$I30:$K30,0)),IF(OR(AD$7="Anytime",AD$7="Peak",AD$7="Off-peak",AD$7="Shoulder",AD$7="Block"),INDEX('Stakeholder report data'!$G745:$M745,1,MATCH(IF(AD$7="Block","Anytime",AD$7),'Stakeholder report data'!$G$724:$M$724,0)),INDEX($W745:$AD745,1,MATCH(AD$5,$W$724:$AD$724,0)))))
*AD895*AD$8,0)</f>
        <v>0</v>
      </c>
      <c r="AE295" s="55"/>
      <c r="AF295" s="34"/>
      <c r="AG295" s="34"/>
      <c r="AH295" s="34"/>
    </row>
    <row r="296" spans="1:34" ht="11.25" hidden="1" outlineLevel="3" x14ac:dyDescent="0.2">
      <c r="A296" s="34"/>
      <c r="B296" s="251">
        <v>20</v>
      </c>
      <c r="C296" s="48">
        <f t="shared" si="29"/>
        <v>0</v>
      </c>
      <c r="D296" s="49">
        <f t="shared" si="29"/>
        <v>0</v>
      </c>
      <c r="E296" s="49">
        <f t="shared" si="29"/>
        <v>0</v>
      </c>
      <c r="F296" s="56"/>
      <c r="G296" s="262">
        <f t="shared" si="28"/>
        <v>0</v>
      </c>
      <c r="H296" s="56"/>
      <c r="I296" s="212">
        <f>_xlfn.IFNA(IF(I$7="Fixed",1,IF(AND($D296="yes",I$7="Block"),INDEX($O746:$Q746,1,MATCH(I$5,$I31:$K31,0)),IF(OR(I$7="Anytime",I$7="Peak",I$7="Off-peak",I$7="Shoulder",I$7="Block"),INDEX('Stakeholder report data'!$G746:$M746,1,MATCH(IF(I$7="Block","Anytime",I$7),'Stakeholder report data'!$G$724:$M$724,0)),INDEX($W746:$AD746,1,MATCH(I$5,$W$724:$AD$724,0)))))
*I896*I$8,0)</f>
        <v>0</v>
      </c>
      <c r="J296" s="212">
        <f>_xlfn.IFNA(IF(J$7="Fixed",1,IF(AND($D296="yes",J$7="Block"),INDEX($O746:$Q746,1,MATCH(J$5,$I31:$K31,0)),IF(OR(J$7="Anytime",J$7="Peak",J$7="Off-peak",J$7="Shoulder",J$7="Block"),INDEX('Stakeholder report data'!$G746:$M746,1,MATCH(IF(J$7="Block","Anytime",J$7),'Stakeholder report data'!$G$724:$M$724,0)),INDEX($W746:$AD746,1,MATCH(J$5,$W$724:$AD$724,0)))))
*J896*J$8,0)</f>
        <v>0</v>
      </c>
      <c r="K296" s="212">
        <f>_xlfn.IFNA(IF(K$7="Fixed",1,IF(AND($D296="yes",K$7="Block"),INDEX($O746:$Q746,1,MATCH(K$5,$I31:$K31,0)),IF(OR(K$7="Anytime",K$7="Peak",K$7="Off-peak",K$7="Shoulder",K$7="Block"),INDEX('Stakeholder report data'!$G746:$M746,1,MATCH(IF(K$7="Block","Anytime",K$7),'Stakeholder report data'!$G$724:$M$724,0)),INDEX($W746:$AD746,1,MATCH(K$5,$W$724:$AD$724,0)))))
*K896*K$8,0)</f>
        <v>0</v>
      </c>
      <c r="L296" s="212">
        <f>_xlfn.IFNA(IF(L$7="Fixed",1,IF(AND($D296="yes",L$7="Block"),INDEX($O746:$Q746,1,MATCH(L$5,$I31:$K31,0)),IF(OR(L$7="Anytime",L$7="Peak",L$7="Off-peak",L$7="Shoulder",L$7="Block"),INDEX('Stakeholder report data'!$G746:$M746,1,MATCH(IF(L$7="Block","Anytime",L$7),'Stakeholder report data'!$G$724:$M$724,0)),INDEX($W746:$AD746,1,MATCH(L$5,$W$724:$AD$724,0)))))
*L896*L$8,0)</f>
        <v>0</v>
      </c>
      <c r="M296" s="212">
        <f>_xlfn.IFNA(IF(M$7="Fixed",1,IF(AND($D296="yes",M$7="Block"),INDEX($O746:$Q746,1,MATCH(M$5,$I31:$K31,0)),IF(OR(M$7="Anytime",M$7="Peak",M$7="Off-peak",M$7="Shoulder",M$7="Block"),INDEX('Stakeholder report data'!$G746:$M746,1,MATCH(IF(M$7="Block","Anytime",M$7),'Stakeholder report data'!$G$724:$M$724,0)),INDEX($W746:$AD746,1,MATCH(M$5,$W$724:$AD$724,0)))))
*M896*M$8,0)</f>
        <v>0</v>
      </c>
      <c r="N296" s="212">
        <f>_xlfn.IFNA(IF(N$7="Fixed",1,IF(AND($D296="yes",N$7="Block"),INDEX($O746:$Q746,1,MATCH(N$5,$I31:$K31,0)),IF(OR(N$7="Anytime",N$7="Peak",N$7="Off-peak",N$7="Shoulder",N$7="Block"),INDEX('Stakeholder report data'!$G746:$M746,1,MATCH(IF(N$7="Block","Anytime",N$7),'Stakeholder report data'!$G$724:$M$724,0)),INDEX($W746:$AD746,1,MATCH(N$5,$W$724:$AD$724,0)))))
*N896*N$8,0)</f>
        <v>0</v>
      </c>
      <c r="O296" s="212">
        <f>_xlfn.IFNA(IF(O$7="Fixed",1,IF(AND($D296="yes",O$7="Block"),INDEX($O746:$Q746,1,MATCH(O$5,$I31:$K31,0)),IF(OR(O$7="Anytime",O$7="Peak",O$7="Off-peak",O$7="Shoulder",O$7="Block"),INDEX('Stakeholder report data'!$G746:$M746,1,MATCH(IF(O$7="Block","Anytime",O$7),'Stakeholder report data'!$G$724:$M$724,0)),INDEX($W746:$AD746,1,MATCH(O$5,$W$724:$AD$724,0)))))
*O896*O$8,0)</f>
        <v>0</v>
      </c>
      <c r="P296" s="212">
        <f>_xlfn.IFNA(IF(P$7="Fixed",1,IF(AND($D296="yes",P$7="Block"),INDEX($O746:$Q746,1,MATCH(P$5,$I31:$K31,0)),IF(OR(P$7="Anytime",P$7="Peak",P$7="Off-peak",P$7="Shoulder",P$7="Block"),INDEX('Stakeholder report data'!$G746:$M746,1,MATCH(IF(P$7="Block","Anytime",P$7),'Stakeholder report data'!$G$724:$M$724,0)),INDEX($W746:$AD746,1,MATCH(P$5,$W$724:$AD$724,0)))))
*P896*P$8,0)</f>
        <v>0</v>
      </c>
      <c r="Q296" s="212">
        <f>_xlfn.IFNA(IF(Q$7="Fixed",1,IF(AND($D296="yes",Q$7="Block"),INDEX($O746:$Q746,1,MATCH(Q$5,$I31:$K31,0)),IF(OR(Q$7="Anytime",Q$7="Peak",Q$7="Off-peak",Q$7="Shoulder",Q$7="Block"),INDEX('Stakeholder report data'!$G746:$M746,1,MATCH(IF(Q$7="Block","Anytime",Q$7),'Stakeholder report data'!$G$724:$M$724,0)),INDEX($W746:$AD746,1,MATCH(Q$5,$W$724:$AD$724,0)))))
*Q896*Q$8,0)</f>
        <v>0</v>
      </c>
      <c r="R296" s="212">
        <f>_xlfn.IFNA(IF(R$7="Fixed",1,IF(AND($D296="yes",R$7="Block"),INDEX($O746:$Q746,1,MATCH(R$5,$I31:$K31,0)),IF(OR(R$7="Anytime",R$7="Peak",R$7="Off-peak",R$7="Shoulder",R$7="Block"),INDEX('Stakeholder report data'!$G746:$M746,1,MATCH(IF(R$7="Block","Anytime",R$7),'Stakeholder report data'!$G$724:$M$724,0)),INDEX($W746:$AD746,1,MATCH(R$5,$W$724:$AD$724,0)))))
*R896*R$8,0)</f>
        <v>0</v>
      </c>
      <c r="S296" s="212">
        <f>_xlfn.IFNA(IF(S$7="Fixed",1,IF(AND($D296="yes",S$7="Block"),INDEX($O746:$Q746,1,MATCH(S$5,$I31:$K31,0)),IF(OR(S$7="Anytime",S$7="Peak",S$7="Off-peak",S$7="Shoulder",S$7="Block"),INDEX('Stakeholder report data'!$G746:$M746,1,MATCH(IF(S$7="Block","Anytime",S$7),'Stakeholder report data'!$G$724:$M$724,0)),INDEX($W746:$AD746,1,MATCH(S$5,$W$724:$AD$724,0)))))
*S896*S$8,0)</f>
        <v>0</v>
      </c>
      <c r="T296" s="212">
        <f>_xlfn.IFNA(IF(T$7="Fixed",1,IF(AND($D296="yes",T$7="Block"),INDEX($O746:$Q746,1,MATCH(T$5,$I31:$K31,0)),IF(OR(T$7="Anytime",T$7="Peak",T$7="Off-peak",T$7="Shoulder",T$7="Block"),INDEX('Stakeholder report data'!$G746:$M746,1,MATCH(IF(T$7="Block","Anytime",T$7),'Stakeholder report data'!$G$724:$M$724,0)),INDEX($W746:$AD746,1,MATCH(T$5,$W$724:$AD$724,0)))))
*T896*T$8,0)</f>
        <v>0</v>
      </c>
      <c r="U296" s="212">
        <f>_xlfn.IFNA(IF(U$7="Fixed",1,IF(AND($D296="yes",U$7="Block"),INDEX($O746:$Q746,1,MATCH(U$5,$I31:$K31,0)),IF(OR(U$7="Anytime",U$7="Peak",U$7="Off-peak",U$7="Shoulder",U$7="Block"),INDEX('Stakeholder report data'!$G746:$M746,1,MATCH(IF(U$7="Block","Anytime",U$7),'Stakeholder report data'!$G$724:$M$724,0)),INDEX($W746:$AD746,1,MATCH(U$5,$W$724:$AD$724,0)))))
*U896*U$8,0)</f>
        <v>0</v>
      </c>
      <c r="V296" s="212">
        <f>_xlfn.IFNA(IF(V$7="Fixed",1,IF(AND($D296="yes",V$7="Block"),INDEX($O746:$Q746,1,MATCH(V$5,$I31:$K31,0)),IF(OR(V$7="Anytime",V$7="Peak",V$7="Off-peak",V$7="Shoulder",V$7="Block"),INDEX('Stakeholder report data'!$G746:$M746,1,MATCH(IF(V$7="Block","Anytime",V$7),'Stakeholder report data'!$G$724:$M$724,0)),INDEX($W746:$AD746,1,MATCH(V$5,$W$724:$AD$724,0)))))
*V896*V$8,0)</f>
        <v>0</v>
      </c>
      <c r="W296" s="212">
        <f>_xlfn.IFNA(IF(W$7="Fixed",1,IF(AND($D296="yes",W$7="Block"),INDEX($O746:$Q746,1,MATCH(W$5,$I31:$K31,0)),IF(OR(W$7="Anytime",W$7="Peak",W$7="Off-peak",W$7="Shoulder",W$7="Block"),INDEX('Stakeholder report data'!$G746:$M746,1,MATCH(IF(W$7="Block","Anytime",W$7),'Stakeholder report data'!$G$724:$M$724,0)),INDEX($W746:$AD746,1,MATCH(W$5,$W$724:$AD$724,0)))))
*W896*W$8,0)</f>
        <v>0</v>
      </c>
      <c r="X296" s="212">
        <f>_xlfn.IFNA(IF(X$7="Fixed",1,IF(AND($D296="yes",X$7="Block"),INDEX($O746:$Q746,1,MATCH(X$5,$I31:$K31,0)),IF(OR(X$7="Anytime",X$7="Peak",X$7="Off-peak",X$7="Shoulder",X$7="Block"),INDEX('Stakeholder report data'!$G746:$M746,1,MATCH(IF(X$7="Block","Anytime",X$7),'Stakeholder report data'!$G$724:$M$724,0)),INDEX($W746:$AD746,1,MATCH(X$5,$W$724:$AD$724,0)))))
*X896*X$8,0)</f>
        <v>0</v>
      </c>
      <c r="Y296" s="212">
        <f>_xlfn.IFNA(IF(Y$7="Fixed",1,IF(AND($D296="yes",Y$7="Block"),INDEX($O746:$Q746,1,MATCH(Y$5,$I31:$K31,0)),IF(OR(Y$7="Anytime",Y$7="Peak",Y$7="Off-peak",Y$7="Shoulder",Y$7="Block"),INDEX('Stakeholder report data'!$G746:$M746,1,MATCH(IF(Y$7="Block","Anytime",Y$7),'Stakeholder report data'!$G$724:$M$724,0)),INDEX($W746:$AD746,1,MATCH(Y$5,$W$724:$AD$724,0)))))
*Y896*Y$8,0)</f>
        <v>0</v>
      </c>
      <c r="Z296" s="212">
        <f>_xlfn.IFNA(IF(Z$7="Fixed",1,IF(AND($D296="yes",Z$7="Block"),INDEX($O746:$Q746,1,MATCH(Z$5,$I31:$K31,0)),IF(OR(Z$7="Anytime",Z$7="Peak",Z$7="Off-peak",Z$7="Shoulder",Z$7="Block"),INDEX('Stakeholder report data'!$G746:$M746,1,MATCH(IF(Z$7="Block","Anytime",Z$7),'Stakeholder report data'!$G$724:$M$724,0)),INDEX($W746:$AD746,1,MATCH(Z$5,$W$724:$AD$724,0)))))
*Z896*Z$8,0)</f>
        <v>0</v>
      </c>
      <c r="AA296" s="212">
        <f>_xlfn.IFNA(IF(AA$7="Fixed",1,IF(AND($D296="yes",AA$7="Block"),INDEX($O746:$Q746,1,MATCH(AA$5,$I31:$K31,0)),IF(OR(AA$7="Anytime",AA$7="Peak",AA$7="Off-peak",AA$7="Shoulder",AA$7="Block"),INDEX('Stakeholder report data'!$G746:$M746,1,MATCH(IF(AA$7="Block","Anytime",AA$7),'Stakeholder report data'!$G$724:$M$724,0)),INDEX($W746:$AD746,1,MATCH(AA$5,$W$724:$AD$724,0)))))
*AA896*AA$8,0)</f>
        <v>0</v>
      </c>
      <c r="AB296" s="212">
        <f>_xlfn.IFNA(IF(AB$7="Fixed",1,IF(AND($D296="yes",AB$7="Block"),INDEX($O746:$Q746,1,MATCH(AB$5,$I31:$K31,0)),IF(OR(AB$7="Anytime",AB$7="Peak",AB$7="Off-peak",AB$7="Shoulder",AB$7="Block"),INDEX('Stakeholder report data'!$G746:$M746,1,MATCH(IF(AB$7="Block","Anytime",AB$7),'Stakeholder report data'!$G$724:$M$724,0)),INDEX($W746:$AD746,1,MATCH(AB$5,$W$724:$AD$724,0)))))
*AB896*AB$8,0)</f>
        <v>0</v>
      </c>
      <c r="AC296" s="212">
        <f>_xlfn.IFNA(IF(AC$7="Fixed",1,IF(AND($D296="yes",AC$7="Block"),INDEX($O746:$Q746,1,MATCH(AC$5,$I31:$K31,0)),IF(OR(AC$7="Anytime",AC$7="Peak",AC$7="Off-peak",AC$7="Shoulder",AC$7="Block"),INDEX('Stakeholder report data'!$G746:$M746,1,MATCH(IF(AC$7="Block","Anytime",AC$7),'Stakeholder report data'!$G$724:$M$724,0)),INDEX($W746:$AD746,1,MATCH(AC$5,$W$724:$AD$724,0)))))
*AC896*AC$8,0)</f>
        <v>0</v>
      </c>
      <c r="AD296" s="212">
        <f>_xlfn.IFNA(IF(AD$7="Fixed",1,IF(AND($D296="yes",AD$7="Block"),INDEX($O746:$Q746,1,MATCH(AD$5,$I31:$K31,0)),IF(OR(AD$7="Anytime",AD$7="Peak",AD$7="Off-peak",AD$7="Shoulder",AD$7="Block"),INDEX('Stakeholder report data'!$G746:$M746,1,MATCH(IF(AD$7="Block","Anytime",AD$7),'Stakeholder report data'!$G$724:$M$724,0)),INDEX($W746:$AD746,1,MATCH(AD$5,$W$724:$AD$724,0)))))
*AD896*AD$8,0)</f>
        <v>0</v>
      </c>
      <c r="AE296" s="55"/>
      <c r="AF296" s="34"/>
      <c r="AG296" s="34"/>
      <c r="AH296" s="34"/>
    </row>
    <row r="297" spans="1:34" ht="11.25" hidden="1" outlineLevel="3" x14ac:dyDescent="0.2">
      <c r="A297" s="34"/>
      <c r="B297" s="251">
        <v>21</v>
      </c>
      <c r="C297" s="48">
        <f t="shared" si="29"/>
        <v>0</v>
      </c>
      <c r="D297" s="49">
        <f t="shared" si="29"/>
        <v>0</v>
      </c>
      <c r="E297" s="49">
        <f t="shared" si="29"/>
        <v>0</v>
      </c>
      <c r="F297" s="56"/>
      <c r="G297" s="262">
        <f t="shared" si="28"/>
        <v>0</v>
      </c>
      <c r="H297" s="56"/>
      <c r="I297" s="212">
        <f>_xlfn.IFNA(IF(I$7="Fixed",1,IF(AND($D297="yes",I$7="Block"),INDEX($O747:$Q747,1,MATCH(I$5,$I32:$K32,0)),IF(OR(I$7="Anytime",I$7="Peak",I$7="Off-peak",I$7="Shoulder",I$7="Block"),INDEX('Stakeholder report data'!$G747:$M747,1,MATCH(IF(I$7="Block","Anytime",I$7),'Stakeholder report data'!$G$724:$M$724,0)),INDEX($W747:$AD747,1,MATCH(I$5,$W$724:$AD$724,0)))))
*I897*I$8,0)</f>
        <v>0</v>
      </c>
      <c r="J297" s="212">
        <f>_xlfn.IFNA(IF(J$7="Fixed",1,IF(AND($D297="yes",J$7="Block"),INDEX($O747:$Q747,1,MATCH(J$5,$I32:$K32,0)),IF(OR(J$7="Anytime",J$7="Peak",J$7="Off-peak",J$7="Shoulder",J$7="Block"),INDEX('Stakeholder report data'!$G747:$M747,1,MATCH(IF(J$7="Block","Anytime",J$7),'Stakeholder report data'!$G$724:$M$724,0)),INDEX($W747:$AD747,1,MATCH(J$5,$W$724:$AD$724,0)))))
*J897*J$8,0)</f>
        <v>0</v>
      </c>
      <c r="K297" s="212">
        <f>_xlfn.IFNA(IF(K$7="Fixed",1,IF(AND($D297="yes",K$7="Block"),INDEX($O747:$Q747,1,MATCH(K$5,$I32:$K32,0)),IF(OR(K$7="Anytime",K$7="Peak",K$7="Off-peak",K$7="Shoulder",K$7="Block"),INDEX('Stakeholder report data'!$G747:$M747,1,MATCH(IF(K$7="Block","Anytime",K$7),'Stakeholder report data'!$G$724:$M$724,0)),INDEX($W747:$AD747,1,MATCH(K$5,$W$724:$AD$724,0)))))
*K897*K$8,0)</f>
        <v>0</v>
      </c>
      <c r="L297" s="212">
        <f>_xlfn.IFNA(IF(L$7="Fixed",1,IF(AND($D297="yes",L$7="Block"),INDEX($O747:$Q747,1,MATCH(L$5,$I32:$K32,0)),IF(OR(L$7="Anytime",L$7="Peak",L$7="Off-peak",L$7="Shoulder",L$7="Block"),INDEX('Stakeholder report data'!$G747:$M747,1,MATCH(IF(L$7="Block","Anytime",L$7),'Stakeholder report data'!$G$724:$M$724,0)),INDEX($W747:$AD747,1,MATCH(L$5,$W$724:$AD$724,0)))))
*L897*L$8,0)</f>
        <v>0</v>
      </c>
      <c r="M297" s="212">
        <f>_xlfn.IFNA(IF(M$7="Fixed",1,IF(AND($D297="yes",M$7="Block"),INDEX($O747:$Q747,1,MATCH(M$5,$I32:$K32,0)),IF(OR(M$7="Anytime",M$7="Peak",M$7="Off-peak",M$7="Shoulder",M$7="Block"),INDEX('Stakeholder report data'!$G747:$M747,1,MATCH(IF(M$7="Block","Anytime",M$7),'Stakeholder report data'!$G$724:$M$724,0)),INDEX($W747:$AD747,1,MATCH(M$5,$W$724:$AD$724,0)))))
*M897*M$8,0)</f>
        <v>0</v>
      </c>
      <c r="N297" s="212">
        <f>_xlfn.IFNA(IF(N$7="Fixed",1,IF(AND($D297="yes",N$7="Block"),INDEX($O747:$Q747,1,MATCH(N$5,$I32:$K32,0)),IF(OR(N$7="Anytime",N$7="Peak",N$7="Off-peak",N$7="Shoulder",N$7="Block"),INDEX('Stakeholder report data'!$G747:$M747,1,MATCH(IF(N$7="Block","Anytime",N$7),'Stakeholder report data'!$G$724:$M$724,0)),INDEX($W747:$AD747,1,MATCH(N$5,$W$724:$AD$724,0)))))
*N897*N$8,0)</f>
        <v>0</v>
      </c>
      <c r="O297" s="212">
        <f>_xlfn.IFNA(IF(O$7="Fixed",1,IF(AND($D297="yes",O$7="Block"),INDEX($O747:$Q747,1,MATCH(O$5,$I32:$K32,0)),IF(OR(O$7="Anytime",O$7="Peak",O$7="Off-peak",O$7="Shoulder",O$7="Block"),INDEX('Stakeholder report data'!$G747:$M747,1,MATCH(IF(O$7="Block","Anytime",O$7),'Stakeholder report data'!$G$724:$M$724,0)),INDEX($W747:$AD747,1,MATCH(O$5,$W$724:$AD$724,0)))))
*O897*O$8,0)</f>
        <v>0</v>
      </c>
      <c r="P297" s="212">
        <f>_xlfn.IFNA(IF(P$7="Fixed",1,IF(AND($D297="yes",P$7="Block"),INDEX($O747:$Q747,1,MATCH(P$5,$I32:$K32,0)),IF(OR(P$7="Anytime",P$7="Peak",P$7="Off-peak",P$7="Shoulder",P$7="Block"),INDEX('Stakeholder report data'!$G747:$M747,1,MATCH(IF(P$7="Block","Anytime",P$7),'Stakeholder report data'!$G$724:$M$724,0)),INDEX($W747:$AD747,1,MATCH(P$5,$W$724:$AD$724,0)))))
*P897*P$8,0)</f>
        <v>0</v>
      </c>
      <c r="Q297" s="212">
        <f>_xlfn.IFNA(IF(Q$7="Fixed",1,IF(AND($D297="yes",Q$7="Block"),INDEX($O747:$Q747,1,MATCH(Q$5,$I32:$K32,0)),IF(OR(Q$7="Anytime",Q$7="Peak",Q$7="Off-peak",Q$7="Shoulder",Q$7="Block"),INDEX('Stakeholder report data'!$G747:$M747,1,MATCH(IF(Q$7="Block","Anytime",Q$7),'Stakeholder report data'!$G$724:$M$724,0)),INDEX($W747:$AD747,1,MATCH(Q$5,$W$724:$AD$724,0)))))
*Q897*Q$8,0)</f>
        <v>0</v>
      </c>
      <c r="R297" s="212">
        <f>_xlfn.IFNA(IF(R$7="Fixed",1,IF(AND($D297="yes",R$7="Block"),INDEX($O747:$Q747,1,MATCH(R$5,$I32:$K32,0)),IF(OR(R$7="Anytime",R$7="Peak",R$7="Off-peak",R$7="Shoulder",R$7="Block"),INDEX('Stakeholder report data'!$G747:$M747,1,MATCH(IF(R$7="Block","Anytime",R$7),'Stakeholder report data'!$G$724:$M$724,0)),INDEX($W747:$AD747,1,MATCH(R$5,$W$724:$AD$724,0)))))
*R897*R$8,0)</f>
        <v>0</v>
      </c>
      <c r="S297" s="212">
        <f>_xlfn.IFNA(IF(S$7="Fixed",1,IF(AND($D297="yes",S$7="Block"),INDEX($O747:$Q747,1,MATCH(S$5,$I32:$K32,0)),IF(OR(S$7="Anytime",S$7="Peak",S$7="Off-peak",S$7="Shoulder",S$7="Block"),INDEX('Stakeholder report data'!$G747:$M747,1,MATCH(IF(S$7="Block","Anytime",S$7),'Stakeholder report data'!$G$724:$M$724,0)),INDEX($W747:$AD747,1,MATCH(S$5,$W$724:$AD$724,0)))))
*S897*S$8,0)</f>
        <v>0</v>
      </c>
      <c r="T297" s="212">
        <f>_xlfn.IFNA(IF(T$7="Fixed",1,IF(AND($D297="yes",T$7="Block"),INDEX($O747:$Q747,1,MATCH(T$5,$I32:$K32,0)),IF(OR(T$7="Anytime",T$7="Peak",T$7="Off-peak",T$7="Shoulder",T$7="Block"),INDEX('Stakeholder report data'!$G747:$M747,1,MATCH(IF(T$7="Block","Anytime",T$7),'Stakeholder report data'!$G$724:$M$724,0)),INDEX($W747:$AD747,1,MATCH(T$5,$W$724:$AD$724,0)))))
*T897*T$8,0)</f>
        <v>0</v>
      </c>
      <c r="U297" s="212">
        <f>_xlfn.IFNA(IF(U$7="Fixed",1,IF(AND($D297="yes",U$7="Block"),INDEX($O747:$Q747,1,MATCH(U$5,$I32:$K32,0)),IF(OR(U$7="Anytime",U$7="Peak",U$7="Off-peak",U$7="Shoulder",U$7="Block"),INDEX('Stakeholder report data'!$G747:$M747,1,MATCH(IF(U$7="Block","Anytime",U$7),'Stakeholder report data'!$G$724:$M$724,0)),INDEX($W747:$AD747,1,MATCH(U$5,$W$724:$AD$724,0)))))
*U897*U$8,0)</f>
        <v>0</v>
      </c>
      <c r="V297" s="212">
        <f>_xlfn.IFNA(IF(V$7="Fixed",1,IF(AND($D297="yes",V$7="Block"),INDEX($O747:$Q747,1,MATCH(V$5,$I32:$K32,0)),IF(OR(V$7="Anytime",V$7="Peak",V$7="Off-peak",V$7="Shoulder",V$7="Block"),INDEX('Stakeholder report data'!$G747:$M747,1,MATCH(IF(V$7="Block","Anytime",V$7),'Stakeholder report data'!$G$724:$M$724,0)),INDEX($W747:$AD747,1,MATCH(V$5,$W$724:$AD$724,0)))))
*V897*V$8,0)</f>
        <v>0</v>
      </c>
      <c r="W297" s="212">
        <f>_xlfn.IFNA(IF(W$7="Fixed",1,IF(AND($D297="yes",W$7="Block"),INDEX($O747:$Q747,1,MATCH(W$5,$I32:$K32,0)),IF(OR(W$7="Anytime",W$7="Peak",W$7="Off-peak",W$7="Shoulder",W$7="Block"),INDEX('Stakeholder report data'!$G747:$M747,1,MATCH(IF(W$7="Block","Anytime",W$7),'Stakeholder report data'!$G$724:$M$724,0)),INDEX($W747:$AD747,1,MATCH(W$5,$W$724:$AD$724,0)))))
*W897*W$8,0)</f>
        <v>0</v>
      </c>
      <c r="X297" s="212">
        <f>_xlfn.IFNA(IF(X$7="Fixed",1,IF(AND($D297="yes",X$7="Block"),INDEX($O747:$Q747,1,MATCH(X$5,$I32:$K32,0)),IF(OR(X$7="Anytime",X$7="Peak",X$7="Off-peak",X$7="Shoulder",X$7="Block"),INDEX('Stakeholder report data'!$G747:$M747,1,MATCH(IF(X$7="Block","Anytime",X$7),'Stakeholder report data'!$G$724:$M$724,0)),INDEX($W747:$AD747,1,MATCH(X$5,$W$724:$AD$724,0)))))
*X897*X$8,0)</f>
        <v>0</v>
      </c>
      <c r="Y297" s="212">
        <f>_xlfn.IFNA(IF(Y$7="Fixed",1,IF(AND($D297="yes",Y$7="Block"),INDEX($O747:$Q747,1,MATCH(Y$5,$I32:$K32,0)),IF(OR(Y$7="Anytime",Y$7="Peak",Y$7="Off-peak",Y$7="Shoulder",Y$7="Block"),INDEX('Stakeholder report data'!$G747:$M747,1,MATCH(IF(Y$7="Block","Anytime",Y$7),'Stakeholder report data'!$G$724:$M$724,0)),INDEX($W747:$AD747,1,MATCH(Y$5,$W$724:$AD$724,0)))))
*Y897*Y$8,0)</f>
        <v>0</v>
      </c>
      <c r="Z297" s="212">
        <f>_xlfn.IFNA(IF(Z$7="Fixed",1,IF(AND($D297="yes",Z$7="Block"),INDEX($O747:$Q747,1,MATCH(Z$5,$I32:$K32,0)),IF(OR(Z$7="Anytime",Z$7="Peak",Z$7="Off-peak",Z$7="Shoulder",Z$7="Block"),INDEX('Stakeholder report data'!$G747:$M747,1,MATCH(IF(Z$7="Block","Anytime",Z$7),'Stakeholder report data'!$G$724:$M$724,0)),INDEX($W747:$AD747,1,MATCH(Z$5,$W$724:$AD$724,0)))))
*Z897*Z$8,0)</f>
        <v>0</v>
      </c>
      <c r="AA297" s="212">
        <f>_xlfn.IFNA(IF(AA$7="Fixed",1,IF(AND($D297="yes",AA$7="Block"),INDEX($O747:$Q747,1,MATCH(AA$5,$I32:$K32,0)),IF(OR(AA$7="Anytime",AA$7="Peak",AA$7="Off-peak",AA$7="Shoulder",AA$7="Block"),INDEX('Stakeholder report data'!$G747:$M747,1,MATCH(IF(AA$7="Block","Anytime",AA$7),'Stakeholder report data'!$G$724:$M$724,0)),INDEX($W747:$AD747,1,MATCH(AA$5,$W$724:$AD$724,0)))))
*AA897*AA$8,0)</f>
        <v>0</v>
      </c>
      <c r="AB297" s="212">
        <f>_xlfn.IFNA(IF(AB$7="Fixed",1,IF(AND($D297="yes",AB$7="Block"),INDEX($O747:$Q747,1,MATCH(AB$5,$I32:$K32,0)),IF(OR(AB$7="Anytime",AB$7="Peak",AB$7="Off-peak",AB$7="Shoulder",AB$7="Block"),INDEX('Stakeholder report data'!$G747:$M747,1,MATCH(IF(AB$7="Block","Anytime",AB$7),'Stakeholder report data'!$G$724:$M$724,0)),INDEX($W747:$AD747,1,MATCH(AB$5,$W$724:$AD$724,0)))))
*AB897*AB$8,0)</f>
        <v>0</v>
      </c>
      <c r="AC297" s="212">
        <f>_xlfn.IFNA(IF(AC$7="Fixed",1,IF(AND($D297="yes",AC$7="Block"),INDEX($O747:$Q747,1,MATCH(AC$5,$I32:$K32,0)),IF(OR(AC$7="Anytime",AC$7="Peak",AC$7="Off-peak",AC$7="Shoulder",AC$7="Block"),INDEX('Stakeholder report data'!$G747:$M747,1,MATCH(IF(AC$7="Block","Anytime",AC$7),'Stakeholder report data'!$G$724:$M$724,0)),INDEX($W747:$AD747,1,MATCH(AC$5,$W$724:$AD$724,0)))))
*AC897*AC$8,0)</f>
        <v>0</v>
      </c>
      <c r="AD297" s="212">
        <f>_xlfn.IFNA(IF(AD$7="Fixed",1,IF(AND($D297="yes",AD$7="Block"),INDEX($O747:$Q747,1,MATCH(AD$5,$I32:$K32,0)),IF(OR(AD$7="Anytime",AD$7="Peak",AD$7="Off-peak",AD$7="Shoulder",AD$7="Block"),INDEX('Stakeholder report data'!$G747:$M747,1,MATCH(IF(AD$7="Block","Anytime",AD$7),'Stakeholder report data'!$G$724:$M$724,0)),INDEX($W747:$AD747,1,MATCH(AD$5,$W$724:$AD$724,0)))))
*AD897*AD$8,0)</f>
        <v>0</v>
      </c>
      <c r="AE297" s="55"/>
      <c r="AF297" s="34"/>
      <c r="AG297" s="34"/>
      <c r="AH297" s="34"/>
    </row>
    <row r="298" spans="1:34" ht="11.25" hidden="1" outlineLevel="3" x14ac:dyDescent="0.2">
      <c r="A298" s="34"/>
      <c r="B298" s="251">
        <v>22</v>
      </c>
      <c r="C298" s="48">
        <f t="shared" si="29"/>
        <v>0</v>
      </c>
      <c r="D298" s="49">
        <f t="shared" si="29"/>
        <v>0</v>
      </c>
      <c r="E298" s="49">
        <f t="shared" si="29"/>
        <v>0</v>
      </c>
      <c r="F298" s="56"/>
      <c r="G298" s="262">
        <f t="shared" si="28"/>
        <v>0</v>
      </c>
      <c r="H298" s="56"/>
      <c r="I298" s="212">
        <f>_xlfn.IFNA(IF(I$7="Fixed",1,IF(AND($D298="yes",I$7="Block"),INDEX($O748:$Q748,1,MATCH(I$5,$I33:$K33,0)),IF(OR(I$7="Anytime",I$7="Peak",I$7="Off-peak",I$7="Shoulder",I$7="Block"),INDEX('Stakeholder report data'!$G748:$M748,1,MATCH(IF(I$7="Block","Anytime",I$7),'Stakeholder report data'!$G$724:$M$724,0)),INDEX($W748:$AD748,1,MATCH(I$5,$W$724:$AD$724,0)))))
*I898*I$8,0)</f>
        <v>0</v>
      </c>
      <c r="J298" s="212">
        <f>_xlfn.IFNA(IF(J$7="Fixed",1,IF(AND($D298="yes",J$7="Block"),INDEX($O748:$Q748,1,MATCH(J$5,$I33:$K33,0)),IF(OR(J$7="Anytime",J$7="Peak",J$7="Off-peak",J$7="Shoulder",J$7="Block"),INDEX('Stakeholder report data'!$G748:$M748,1,MATCH(IF(J$7="Block","Anytime",J$7),'Stakeholder report data'!$G$724:$M$724,0)),INDEX($W748:$AD748,1,MATCH(J$5,$W$724:$AD$724,0)))))
*J898*J$8,0)</f>
        <v>0</v>
      </c>
      <c r="K298" s="212">
        <f>_xlfn.IFNA(IF(K$7="Fixed",1,IF(AND($D298="yes",K$7="Block"),INDEX($O748:$Q748,1,MATCH(K$5,$I33:$K33,0)),IF(OR(K$7="Anytime",K$7="Peak",K$7="Off-peak",K$7="Shoulder",K$7="Block"),INDEX('Stakeholder report data'!$G748:$M748,1,MATCH(IF(K$7="Block","Anytime",K$7),'Stakeholder report data'!$G$724:$M$724,0)),INDEX($W748:$AD748,1,MATCH(K$5,$W$724:$AD$724,0)))))
*K898*K$8,0)</f>
        <v>0</v>
      </c>
      <c r="L298" s="212">
        <f>_xlfn.IFNA(IF(L$7="Fixed",1,IF(AND($D298="yes",L$7="Block"),INDEX($O748:$Q748,1,MATCH(L$5,$I33:$K33,0)),IF(OR(L$7="Anytime",L$7="Peak",L$7="Off-peak",L$7="Shoulder",L$7="Block"),INDEX('Stakeholder report data'!$G748:$M748,1,MATCH(IF(L$7="Block","Anytime",L$7),'Stakeholder report data'!$G$724:$M$724,0)),INDEX($W748:$AD748,1,MATCH(L$5,$W$724:$AD$724,0)))))
*L898*L$8,0)</f>
        <v>0</v>
      </c>
      <c r="M298" s="212">
        <f>_xlfn.IFNA(IF(M$7="Fixed",1,IF(AND($D298="yes",M$7="Block"),INDEX($O748:$Q748,1,MATCH(M$5,$I33:$K33,0)),IF(OR(M$7="Anytime",M$7="Peak",M$7="Off-peak",M$7="Shoulder",M$7="Block"),INDEX('Stakeholder report data'!$G748:$M748,1,MATCH(IF(M$7="Block","Anytime",M$7),'Stakeholder report data'!$G$724:$M$724,0)),INDEX($W748:$AD748,1,MATCH(M$5,$W$724:$AD$724,0)))))
*M898*M$8,0)</f>
        <v>0</v>
      </c>
      <c r="N298" s="212">
        <f>_xlfn.IFNA(IF(N$7="Fixed",1,IF(AND($D298="yes",N$7="Block"),INDEX($O748:$Q748,1,MATCH(N$5,$I33:$K33,0)),IF(OR(N$7="Anytime",N$7="Peak",N$7="Off-peak",N$7="Shoulder",N$7="Block"),INDEX('Stakeholder report data'!$G748:$M748,1,MATCH(IF(N$7="Block","Anytime",N$7),'Stakeholder report data'!$G$724:$M$724,0)),INDEX($W748:$AD748,1,MATCH(N$5,$W$724:$AD$724,0)))))
*N898*N$8,0)</f>
        <v>0</v>
      </c>
      <c r="O298" s="212">
        <f>_xlfn.IFNA(IF(O$7="Fixed",1,IF(AND($D298="yes",O$7="Block"),INDEX($O748:$Q748,1,MATCH(O$5,$I33:$K33,0)),IF(OR(O$7="Anytime",O$7="Peak",O$7="Off-peak",O$7="Shoulder",O$7="Block"),INDEX('Stakeholder report data'!$G748:$M748,1,MATCH(IF(O$7="Block","Anytime",O$7),'Stakeholder report data'!$G$724:$M$724,0)),INDEX($W748:$AD748,1,MATCH(O$5,$W$724:$AD$724,0)))))
*O898*O$8,0)</f>
        <v>0</v>
      </c>
      <c r="P298" s="212">
        <f>_xlfn.IFNA(IF(P$7="Fixed",1,IF(AND($D298="yes",P$7="Block"),INDEX($O748:$Q748,1,MATCH(P$5,$I33:$K33,0)),IF(OR(P$7="Anytime",P$7="Peak",P$7="Off-peak",P$7="Shoulder",P$7="Block"),INDEX('Stakeholder report data'!$G748:$M748,1,MATCH(IF(P$7="Block","Anytime",P$7),'Stakeholder report data'!$G$724:$M$724,0)),INDEX($W748:$AD748,1,MATCH(P$5,$W$724:$AD$724,0)))))
*P898*P$8,0)</f>
        <v>0</v>
      </c>
      <c r="Q298" s="212">
        <f>_xlfn.IFNA(IF(Q$7="Fixed",1,IF(AND($D298="yes",Q$7="Block"),INDEX($O748:$Q748,1,MATCH(Q$5,$I33:$K33,0)),IF(OR(Q$7="Anytime",Q$7="Peak",Q$7="Off-peak",Q$7="Shoulder",Q$7="Block"),INDEX('Stakeholder report data'!$G748:$M748,1,MATCH(IF(Q$7="Block","Anytime",Q$7),'Stakeholder report data'!$G$724:$M$724,0)),INDEX($W748:$AD748,1,MATCH(Q$5,$W$724:$AD$724,0)))))
*Q898*Q$8,0)</f>
        <v>0</v>
      </c>
      <c r="R298" s="212">
        <f>_xlfn.IFNA(IF(R$7="Fixed",1,IF(AND($D298="yes",R$7="Block"),INDEX($O748:$Q748,1,MATCH(R$5,$I33:$K33,0)),IF(OR(R$7="Anytime",R$7="Peak",R$7="Off-peak",R$7="Shoulder",R$7="Block"),INDEX('Stakeholder report data'!$G748:$M748,1,MATCH(IF(R$7="Block","Anytime",R$7),'Stakeholder report data'!$G$724:$M$724,0)),INDEX($W748:$AD748,1,MATCH(R$5,$W$724:$AD$724,0)))))
*R898*R$8,0)</f>
        <v>0</v>
      </c>
      <c r="S298" s="212">
        <f>_xlfn.IFNA(IF(S$7="Fixed",1,IF(AND($D298="yes",S$7="Block"),INDEX($O748:$Q748,1,MATCH(S$5,$I33:$K33,0)),IF(OR(S$7="Anytime",S$7="Peak",S$7="Off-peak",S$7="Shoulder",S$7="Block"),INDEX('Stakeholder report data'!$G748:$M748,1,MATCH(IF(S$7="Block","Anytime",S$7),'Stakeholder report data'!$G$724:$M$724,0)),INDEX($W748:$AD748,1,MATCH(S$5,$W$724:$AD$724,0)))))
*S898*S$8,0)</f>
        <v>0</v>
      </c>
      <c r="T298" s="212">
        <f>_xlfn.IFNA(IF(T$7="Fixed",1,IF(AND($D298="yes",T$7="Block"),INDEX($O748:$Q748,1,MATCH(T$5,$I33:$K33,0)),IF(OR(T$7="Anytime",T$7="Peak",T$7="Off-peak",T$7="Shoulder",T$7="Block"),INDEX('Stakeholder report data'!$G748:$M748,1,MATCH(IF(T$7="Block","Anytime",T$7),'Stakeholder report data'!$G$724:$M$724,0)),INDEX($W748:$AD748,1,MATCH(T$5,$W$724:$AD$724,0)))))
*T898*T$8,0)</f>
        <v>0</v>
      </c>
      <c r="U298" s="212">
        <f>_xlfn.IFNA(IF(U$7="Fixed",1,IF(AND($D298="yes",U$7="Block"),INDEX($O748:$Q748,1,MATCH(U$5,$I33:$K33,0)),IF(OR(U$7="Anytime",U$7="Peak",U$7="Off-peak",U$7="Shoulder",U$7="Block"),INDEX('Stakeholder report data'!$G748:$M748,1,MATCH(IF(U$7="Block","Anytime",U$7),'Stakeholder report data'!$G$724:$M$724,0)),INDEX($W748:$AD748,1,MATCH(U$5,$W$724:$AD$724,0)))))
*U898*U$8,0)</f>
        <v>0</v>
      </c>
      <c r="V298" s="212">
        <f>_xlfn.IFNA(IF(V$7="Fixed",1,IF(AND($D298="yes",V$7="Block"),INDEX($O748:$Q748,1,MATCH(V$5,$I33:$K33,0)),IF(OR(V$7="Anytime",V$7="Peak",V$7="Off-peak",V$7="Shoulder",V$7="Block"),INDEX('Stakeholder report data'!$G748:$M748,1,MATCH(IF(V$7="Block","Anytime",V$7),'Stakeholder report data'!$G$724:$M$724,0)),INDEX($W748:$AD748,1,MATCH(V$5,$W$724:$AD$724,0)))))
*V898*V$8,0)</f>
        <v>0</v>
      </c>
      <c r="W298" s="212">
        <f>_xlfn.IFNA(IF(W$7="Fixed",1,IF(AND($D298="yes",W$7="Block"),INDEX($O748:$Q748,1,MATCH(W$5,$I33:$K33,0)),IF(OR(W$7="Anytime",W$7="Peak",W$7="Off-peak",W$7="Shoulder",W$7="Block"),INDEX('Stakeholder report data'!$G748:$M748,1,MATCH(IF(W$7="Block","Anytime",W$7),'Stakeholder report data'!$G$724:$M$724,0)),INDEX($W748:$AD748,1,MATCH(W$5,$W$724:$AD$724,0)))))
*W898*W$8,0)</f>
        <v>0</v>
      </c>
      <c r="X298" s="212">
        <f>_xlfn.IFNA(IF(X$7="Fixed",1,IF(AND($D298="yes",X$7="Block"),INDEX($O748:$Q748,1,MATCH(X$5,$I33:$K33,0)),IF(OR(X$7="Anytime",X$7="Peak",X$7="Off-peak",X$7="Shoulder",X$7="Block"),INDEX('Stakeholder report data'!$G748:$M748,1,MATCH(IF(X$7="Block","Anytime",X$7),'Stakeholder report data'!$G$724:$M$724,0)),INDEX($W748:$AD748,1,MATCH(X$5,$W$724:$AD$724,0)))))
*X898*X$8,0)</f>
        <v>0</v>
      </c>
      <c r="Y298" s="212">
        <f>_xlfn.IFNA(IF(Y$7="Fixed",1,IF(AND($D298="yes",Y$7="Block"),INDEX($O748:$Q748,1,MATCH(Y$5,$I33:$K33,0)),IF(OR(Y$7="Anytime",Y$7="Peak",Y$7="Off-peak",Y$7="Shoulder",Y$7="Block"),INDEX('Stakeholder report data'!$G748:$M748,1,MATCH(IF(Y$7="Block","Anytime",Y$7),'Stakeholder report data'!$G$724:$M$724,0)),INDEX($W748:$AD748,1,MATCH(Y$5,$W$724:$AD$724,0)))))
*Y898*Y$8,0)</f>
        <v>0</v>
      </c>
      <c r="Z298" s="212">
        <f>_xlfn.IFNA(IF(Z$7="Fixed",1,IF(AND($D298="yes",Z$7="Block"),INDEX($O748:$Q748,1,MATCH(Z$5,$I33:$K33,0)),IF(OR(Z$7="Anytime",Z$7="Peak",Z$7="Off-peak",Z$7="Shoulder",Z$7="Block"),INDEX('Stakeholder report data'!$G748:$M748,1,MATCH(IF(Z$7="Block","Anytime",Z$7),'Stakeholder report data'!$G$724:$M$724,0)),INDEX($W748:$AD748,1,MATCH(Z$5,$W$724:$AD$724,0)))))
*Z898*Z$8,0)</f>
        <v>0</v>
      </c>
      <c r="AA298" s="212">
        <f>_xlfn.IFNA(IF(AA$7="Fixed",1,IF(AND($D298="yes",AA$7="Block"),INDEX($O748:$Q748,1,MATCH(AA$5,$I33:$K33,0)),IF(OR(AA$7="Anytime",AA$7="Peak",AA$7="Off-peak",AA$7="Shoulder",AA$7="Block"),INDEX('Stakeholder report data'!$G748:$M748,1,MATCH(IF(AA$7="Block","Anytime",AA$7),'Stakeholder report data'!$G$724:$M$724,0)),INDEX($W748:$AD748,1,MATCH(AA$5,$W$724:$AD$724,0)))))
*AA898*AA$8,0)</f>
        <v>0</v>
      </c>
      <c r="AB298" s="212">
        <f>_xlfn.IFNA(IF(AB$7="Fixed",1,IF(AND($D298="yes",AB$7="Block"),INDEX($O748:$Q748,1,MATCH(AB$5,$I33:$K33,0)),IF(OR(AB$7="Anytime",AB$7="Peak",AB$7="Off-peak",AB$7="Shoulder",AB$7="Block"),INDEX('Stakeholder report data'!$G748:$M748,1,MATCH(IF(AB$7="Block","Anytime",AB$7),'Stakeholder report data'!$G$724:$M$724,0)),INDEX($W748:$AD748,1,MATCH(AB$5,$W$724:$AD$724,0)))))
*AB898*AB$8,0)</f>
        <v>0</v>
      </c>
      <c r="AC298" s="212">
        <f>_xlfn.IFNA(IF(AC$7="Fixed",1,IF(AND($D298="yes",AC$7="Block"),INDEX($O748:$Q748,1,MATCH(AC$5,$I33:$K33,0)),IF(OR(AC$7="Anytime",AC$7="Peak",AC$7="Off-peak",AC$7="Shoulder",AC$7="Block"),INDEX('Stakeholder report data'!$G748:$M748,1,MATCH(IF(AC$7="Block","Anytime",AC$7),'Stakeholder report data'!$G$724:$M$724,0)),INDEX($W748:$AD748,1,MATCH(AC$5,$W$724:$AD$724,0)))))
*AC898*AC$8,0)</f>
        <v>0</v>
      </c>
      <c r="AD298" s="212">
        <f>_xlfn.IFNA(IF(AD$7="Fixed",1,IF(AND($D298="yes",AD$7="Block"),INDEX($O748:$Q748,1,MATCH(AD$5,$I33:$K33,0)),IF(OR(AD$7="Anytime",AD$7="Peak",AD$7="Off-peak",AD$7="Shoulder",AD$7="Block"),INDEX('Stakeholder report data'!$G748:$M748,1,MATCH(IF(AD$7="Block","Anytime",AD$7),'Stakeholder report data'!$G$724:$M$724,0)),INDEX($W748:$AD748,1,MATCH(AD$5,$W$724:$AD$724,0)))))
*AD898*AD$8,0)</f>
        <v>0</v>
      </c>
      <c r="AE298" s="55"/>
      <c r="AF298" s="34"/>
      <c r="AG298" s="34"/>
      <c r="AH298" s="34"/>
    </row>
    <row r="299" spans="1:34" ht="11.25" hidden="1" outlineLevel="3" x14ac:dyDescent="0.2">
      <c r="A299" s="34"/>
      <c r="B299" s="258">
        <v>23</v>
      </c>
      <c r="C299" s="48">
        <f t="shared" si="29"/>
        <v>0</v>
      </c>
      <c r="D299" s="49">
        <f t="shared" si="29"/>
        <v>0</v>
      </c>
      <c r="E299" s="49">
        <f t="shared" si="29"/>
        <v>0</v>
      </c>
      <c r="F299" s="56"/>
      <c r="G299" s="262">
        <f t="shared" si="28"/>
        <v>0</v>
      </c>
      <c r="H299" s="56"/>
      <c r="I299" s="212">
        <f>_xlfn.IFNA(IF(I$7="Fixed",1,IF(AND($D299="yes",I$7="Block"),INDEX($O749:$Q749,1,MATCH(I$5,$I34:$K34,0)),IF(OR(I$7="Anytime",I$7="Peak",I$7="Off-peak",I$7="Shoulder",I$7="Block"),INDEX('Stakeholder report data'!$G749:$M749,1,MATCH(IF(I$7="Block","Anytime",I$7),'Stakeholder report data'!$G$724:$M$724,0)),INDEX($W749:$AD749,1,MATCH(I$5,$W$724:$AD$724,0)))))
*I899*I$8,0)</f>
        <v>0</v>
      </c>
      <c r="J299" s="212">
        <f>_xlfn.IFNA(IF(J$7="Fixed",1,IF(AND($D299="yes",J$7="Block"),INDEX($O749:$Q749,1,MATCH(J$5,$I34:$K34,0)),IF(OR(J$7="Anytime",J$7="Peak",J$7="Off-peak",J$7="Shoulder",J$7="Block"),INDEX('Stakeholder report data'!$G749:$M749,1,MATCH(IF(J$7="Block","Anytime",J$7),'Stakeholder report data'!$G$724:$M$724,0)),INDEX($W749:$AD749,1,MATCH(J$5,$W$724:$AD$724,0)))))
*J899*J$8,0)</f>
        <v>0</v>
      </c>
      <c r="K299" s="212">
        <f>_xlfn.IFNA(IF(K$7="Fixed",1,IF(AND($D299="yes",K$7="Block"),INDEX($O749:$Q749,1,MATCH(K$5,$I34:$K34,0)),IF(OR(K$7="Anytime",K$7="Peak",K$7="Off-peak",K$7="Shoulder",K$7="Block"),INDEX('Stakeholder report data'!$G749:$M749,1,MATCH(IF(K$7="Block","Anytime",K$7),'Stakeholder report data'!$G$724:$M$724,0)),INDEX($W749:$AD749,1,MATCH(K$5,$W$724:$AD$724,0)))))
*K899*K$8,0)</f>
        <v>0</v>
      </c>
      <c r="L299" s="212">
        <f>_xlfn.IFNA(IF(L$7="Fixed",1,IF(AND($D299="yes",L$7="Block"),INDEX($O749:$Q749,1,MATCH(L$5,$I34:$K34,0)),IF(OR(L$7="Anytime",L$7="Peak",L$7="Off-peak",L$7="Shoulder",L$7="Block"),INDEX('Stakeholder report data'!$G749:$M749,1,MATCH(IF(L$7="Block","Anytime",L$7),'Stakeholder report data'!$G$724:$M$724,0)),INDEX($W749:$AD749,1,MATCH(L$5,$W$724:$AD$724,0)))))
*L899*L$8,0)</f>
        <v>0</v>
      </c>
      <c r="M299" s="212">
        <f>_xlfn.IFNA(IF(M$7="Fixed",1,IF(AND($D299="yes",M$7="Block"),INDEX($O749:$Q749,1,MATCH(M$5,$I34:$K34,0)),IF(OR(M$7="Anytime",M$7="Peak",M$7="Off-peak",M$7="Shoulder",M$7="Block"),INDEX('Stakeholder report data'!$G749:$M749,1,MATCH(IF(M$7="Block","Anytime",M$7),'Stakeholder report data'!$G$724:$M$724,0)),INDEX($W749:$AD749,1,MATCH(M$5,$W$724:$AD$724,0)))))
*M899*M$8,0)</f>
        <v>0</v>
      </c>
      <c r="N299" s="212">
        <f>_xlfn.IFNA(IF(N$7="Fixed",1,IF(AND($D299="yes",N$7="Block"),INDEX($O749:$Q749,1,MATCH(N$5,$I34:$K34,0)),IF(OR(N$7="Anytime",N$7="Peak",N$7="Off-peak",N$7="Shoulder",N$7="Block"),INDEX('Stakeholder report data'!$G749:$M749,1,MATCH(IF(N$7="Block","Anytime",N$7),'Stakeholder report data'!$G$724:$M$724,0)),INDEX($W749:$AD749,1,MATCH(N$5,$W$724:$AD$724,0)))))
*N899*N$8,0)</f>
        <v>0</v>
      </c>
      <c r="O299" s="212">
        <f>_xlfn.IFNA(IF(O$7="Fixed",1,IF(AND($D299="yes",O$7="Block"),INDEX($O749:$Q749,1,MATCH(O$5,$I34:$K34,0)),IF(OR(O$7="Anytime",O$7="Peak",O$7="Off-peak",O$7="Shoulder",O$7="Block"),INDEX('Stakeholder report data'!$G749:$M749,1,MATCH(IF(O$7="Block","Anytime",O$7),'Stakeholder report data'!$G$724:$M$724,0)),INDEX($W749:$AD749,1,MATCH(O$5,$W$724:$AD$724,0)))))
*O899*O$8,0)</f>
        <v>0</v>
      </c>
      <c r="P299" s="212">
        <f>_xlfn.IFNA(IF(P$7="Fixed",1,IF(AND($D299="yes",P$7="Block"),INDEX($O749:$Q749,1,MATCH(P$5,$I34:$K34,0)),IF(OR(P$7="Anytime",P$7="Peak",P$7="Off-peak",P$7="Shoulder",P$7="Block"),INDEX('Stakeholder report data'!$G749:$M749,1,MATCH(IF(P$7="Block","Anytime",P$7),'Stakeholder report data'!$G$724:$M$724,0)),INDEX($W749:$AD749,1,MATCH(P$5,$W$724:$AD$724,0)))))
*P899*P$8,0)</f>
        <v>0</v>
      </c>
      <c r="Q299" s="212">
        <f>_xlfn.IFNA(IF(Q$7="Fixed",1,IF(AND($D299="yes",Q$7="Block"),INDEX($O749:$Q749,1,MATCH(Q$5,$I34:$K34,0)),IF(OR(Q$7="Anytime",Q$7="Peak",Q$7="Off-peak",Q$7="Shoulder",Q$7="Block"),INDEX('Stakeholder report data'!$G749:$M749,1,MATCH(IF(Q$7="Block","Anytime",Q$7),'Stakeholder report data'!$G$724:$M$724,0)),INDEX($W749:$AD749,1,MATCH(Q$5,$W$724:$AD$724,0)))))
*Q899*Q$8,0)</f>
        <v>0</v>
      </c>
      <c r="R299" s="212">
        <f>_xlfn.IFNA(IF(R$7="Fixed",1,IF(AND($D299="yes",R$7="Block"),INDEX($O749:$Q749,1,MATCH(R$5,$I34:$K34,0)),IF(OR(R$7="Anytime",R$7="Peak",R$7="Off-peak",R$7="Shoulder",R$7="Block"),INDEX('Stakeholder report data'!$G749:$M749,1,MATCH(IF(R$7="Block","Anytime",R$7),'Stakeholder report data'!$G$724:$M$724,0)),INDEX($W749:$AD749,1,MATCH(R$5,$W$724:$AD$724,0)))))
*R899*R$8,0)</f>
        <v>0</v>
      </c>
      <c r="S299" s="212">
        <f>_xlfn.IFNA(IF(S$7="Fixed",1,IF(AND($D299="yes",S$7="Block"),INDEX($O749:$Q749,1,MATCH(S$5,$I34:$K34,0)),IF(OR(S$7="Anytime",S$7="Peak",S$7="Off-peak",S$7="Shoulder",S$7="Block"),INDEX('Stakeholder report data'!$G749:$M749,1,MATCH(IF(S$7="Block","Anytime",S$7),'Stakeholder report data'!$G$724:$M$724,0)),INDEX($W749:$AD749,1,MATCH(S$5,$W$724:$AD$724,0)))))
*S899*S$8,0)</f>
        <v>0</v>
      </c>
      <c r="T299" s="212">
        <f>_xlfn.IFNA(IF(T$7="Fixed",1,IF(AND($D299="yes",T$7="Block"),INDEX($O749:$Q749,1,MATCH(T$5,$I34:$K34,0)),IF(OR(T$7="Anytime",T$7="Peak",T$7="Off-peak",T$7="Shoulder",T$7="Block"),INDEX('Stakeholder report data'!$G749:$M749,1,MATCH(IF(T$7="Block","Anytime",T$7),'Stakeholder report data'!$G$724:$M$724,0)),INDEX($W749:$AD749,1,MATCH(T$5,$W$724:$AD$724,0)))))
*T899*T$8,0)</f>
        <v>0</v>
      </c>
      <c r="U299" s="212">
        <f>_xlfn.IFNA(IF(U$7="Fixed",1,IF(AND($D299="yes",U$7="Block"),INDEX($O749:$Q749,1,MATCH(U$5,$I34:$K34,0)),IF(OR(U$7="Anytime",U$7="Peak",U$7="Off-peak",U$7="Shoulder",U$7="Block"),INDEX('Stakeholder report data'!$G749:$M749,1,MATCH(IF(U$7="Block","Anytime",U$7),'Stakeholder report data'!$G$724:$M$724,0)),INDEX($W749:$AD749,1,MATCH(U$5,$W$724:$AD$724,0)))))
*U899*U$8,0)</f>
        <v>0</v>
      </c>
      <c r="V299" s="212">
        <f>_xlfn.IFNA(IF(V$7="Fixed",1,IF(AND($D299="yes",V$7="Block"),INDEX($O749:$Q749,1,MATCH(V$5,$I34:$K34,0)),IF(OR(V$7="Anytime",V$7="Peak",V$7="Off-peak",V$7="Shoulder",V$7="Block"),INDEX('Stakeholder report data'!$G749:$M749,1,MATCH(IF(V$7="Block","Anytime",V$7),'Stakeholder report data'!$G$724:$M$724,0)),INDEX($W749:$AD749,1,MATCH(V$5,$W$724:$AD$724,0)))))
*V899*V$8,0)</f>
        <v>0</v>
      </c>
      <c r="W299" s="212">
        <f>_xlfn.IFNA(IF(W$7="Fixed",1,IF(AND($D299="yes",W$7="Block"),INDEX($O749:$Q749,1,MATCH(W$5,$I34:$K34,0)),IF(OR(W$7="Anytime",W$7="Peak",W$7="Off-peak",W$7="Shoulder",W$7="Block"),INDEX('Stakeholder report data'!$G749:$M749,1,MATCH(IF(W$7="Block","Anytime",W$7),'Stakeholder report data'!$G$724:$M$724,0)),INDEX($W749:$AD749,1,MATCH(W$5,$W$724:$AD$724,0)))))
*W899*W$8,0)</f>
        <v>0</v>
      </c>
      <c r="X299" s="212">
        <f>_xlfn.IFNA(IF(X$7="Fixed",1,IF(AND($D299="yes",X$7="Block"),INDEX($O749:$Q749,1,MATCH(X$5,$I34:$K34,0)),IF(OR(X$7="Anytime",X$7="Peak",X$7="Off-peak",X$7="Shoulder",X$7="Block"),INDEX('Stakeholder report data'!$G749:$M749,1,MATCH(IF(X$7="Block","Anytime",X$7),'Stakeholder report data'!$G$724:$M$724,0)),INDEX($W749:$AD749,1,MATCH(X$5,$W$724:$AD$724,0)))))
*X899*X$8,0)</f>
        <v>0</v>
      </c>
      <c r="Y299" s="212">
        <f>_xlfn.IFNA(IF(Y$7="Fixed",1,IF(AND($D299="yes",Y$7="Block"),INDEX($O749:$Q749,1,MATCH(Y$5,$I34:$K34,0)),IF(OR(Y$7="Anytime",Y$7="Peak",Y$7="Off-peak",Y$7="Shoulder",Y$7="Block"),INDEX('Stakeholder report data'!$G749:$M749,1,MATCH(IF(Y$7="Block","Anytime",Y$7),'Stakeholder report data'!$G$724:$M$724,0)),INDEX($W749:$AD749,1,MATCH(Y$5,$W$724:$AD$724,0)))))
*Y899*Y$8,0)</f>
        <v>0</v>
      </c>
      <c r="Z299" s="212">
        <f>_xlfn.IFNA(IF(Z$7="Fixed",1,IF(AND($D299="yes",Z$7="Block"),INDEX($O749:$Q749,1,MATCH(Z$5,$I34:$K34,0)),IF(OR(Z$7="Anytime",Z$7="Peak",Z$7="Off-peak",Z$7="Shoulder",Z$7="Block"),INDEX('Stakeholder report data'!$G749:$M749,1,MATCH(IF(Z$7="Block","Anytime",Z$7),'Stakeholder report data'!$G$724:$M$724,0)),INDEX($W749:$AD749,1,MATCH(Z$5,$W$724:$AD$724,0)))))
*Z899*Z$8,0)</f>
        <v>0</v>
      </c>
      <c r="AA299" s="212">
        <f>_xlfn.IFNA(IF(AA$7="Fixed",1,IF(AND($D299="yes",AA$7="Block"),INDEX($O749:$Q749,1,MATCH(AA$5,$I34:$K34,0)),IF(OR(AA$7="Anytime",AA$7="Peak",AA$7="Off-peak",AA$7="Shoulder",AA$7="Block"),INDEX('Stakeholder report data'!$G749:$M749,1,MATCH(IF(AA$7="Block","Anytime",AA$7),'Stakeholder report data'!$G$724:$M$724,0)),INDEX($W749:$AD749,1,MATCH(AA$5,$W$724:$AD$724,0)))))
*AA899*AA$8,0)</f>
        <v>0</v>
      </c>
      <c r="AB299" s="212">
        <f>_xlfn.IFNA(IF(AB$7="Fixed",1,IF(AND($D299="yes",AB$7="Block"),INDEX($O749:$Q749,1,MATCH(AB$5,$I34:$K34,0)),IF(OR(AB$7="Anytime",AB$7="Peak",AB$7="Off-peak",AB$7="Shoulder",AB$7="Block"),INDEX('Stakeholder report data'!$G749:$M749,1,MATCH(IF(AB$7="Block","Anytime",AB$7),'Stakeholder report data'!$G$724:$M$724,0)),INDEX($W749:$AD749,1,MATCH(AB$5,$W$724:$AD$724,0)))))
*AB899*AB$8,0)</f>
        <v>0</v>
      </c>
      <c r="AC299" s="212">
        <f>_xlfn.IFNA(IF(AC$7="Fixed",1,IF(AND($D299="yes",AC$7="Block"),INDEX($O749:$Q749,1,MATCH(AC$5,$I34:$K34,0)),IF(OR(AC$7="Anytime",AC$7="Peak",AC$7="Off-peak",AC$7="Shoulder",AC$7="Block"),INDEX('Stakeholder report data'!$G749:$M749,1,MATCH(IF(AC$7="Block","Anytime",AC$7),'Stakeholder report data'!$G$724:$M$724,0)),INDEX($W749:$AD749,1,MATCH(AC$5,$W$724:$AD$724,0)))))
*AC899*AC$8,0)</f>
        <v>0</v>
      </c>
      <c r="AD299" s="212">
        <f>_xlfn.IFNA(IF(AD$7="Fixed",1,IF(AND($D299="yes",AD$7="Block"),INDEX($O749:$Q749,1,MATCH(AD$5,$I34:$K34,0)),IF(OR(AD$7="Anytime",AD$7="Peak",AD$7="Off-peak",AD$7="Shoulder",AD$7="Block"),INDEX('Stakeholder report data'!$G749:$M749,1,MATCH(IF(AD$7="Block","Anytime",AD$7),'Stakeholder report data'!$G$724:$M$724,0)),INDEX($W749:$AD749,1,MATCH(AD$5,$W$724:$AD$724,0)))))
*AD899*AD$8,0)</f>
        <v>0</v>
      </c>
      <c r="AE299" s="55"/>
      <c r="AF299" s="34"/>
      <c r="AG299" s="34"/>
      <c r="AH299" s="34"/>
    </row>
    <row r="300" spans="1:34" ht="11.25" hidden="1" outlineLevel="3" x14ac:dyDescent="0.2">
      <c r="A300" s="34"/>
      <c r="B300" s="251">
        <v>24</v>
      </c>
      <c r="C300" s="48">
        <f t="shared" si="29"/>
        <v>0</v>
      </c>
      <c r="D300" s="49">
        <f t="shared" si="29"/>
        <v>0</v>
      </c>
      <c r="E300" s="49">
        <f t="shared" si="29"/>
        <v>0</v>
      </c>
      <c r="F300" s="56"/>
      <c r="G300" s="262">
        <f t="shared" si="28"/>
        <v>0</v>
      </c>
      <c r="H300" s="56"/>
      <c r="I300" s="212">
        <f>_xlfn.IFNA(IF(I$7="Fixed",1,IF(AND($D300="yes",I$7="Block"),INDEX($O750:$Q750,1,MATCH(I$5,$I35:$K35,0)),IF(OR(I$7="Anytime",I$7="Peak",I$7="Off-peak",I$7="Shoulder",I$7="Block"),INDEX('Stakeholder report data'!$G750:$M750,1,MATCH(IF(I$7="Block","Anytime",I$7),'Stakeholder report data'!$G$724:$M$724,0)),INDEX($W750:$AD750,1,MATCH(I$5,$W$724:$AD$724,0)))))
*I900*I$8,0)</f>
        <v>0</v>
      </c>
      <c r="J300" s="212">
        <f>_xlfn.IFNA(IF(J$7="Fixed",1,IF(AND($D300="yes",J$7="Block"),INDEX($O750:$Q750,1,MATCH(J$5,$I35:$K35,0)),IF(OR(J$7="Anytime",J$7="Peak",J$7="Off-peak",J$7="Shoulder",J$7="Block"),INDEX('Stakeholder report data'!$G750:$M750,1,MATCH(IF(J$7="Block","Anytime",J$7),'Stakeholder report data'!$G$724:$M$724,0)),INDEX($W750:$AD750,1,MATCH(J$5,$W$724:$AD$724,0)))))
*J900*J$8,0)</f>
        <v>0</v>
      </c>
      <c r="K300" s="212">
        <f>_xlfn.IFNA(IF(K$7="Fixed",1,IF(AND($D300="yes",K$7="Block"),INDEX($O750:$Q750,1,MATCH(K$5,$I35:$K35,0)),IF(OR(K$7="Anytime",K$7="Peak",K$7="Off-peak",K$7="Shoulder",K$7="Block"),INDEX('Stakeholder report data'!$G750:$M750,1,MATCH(IF(K$7="Block","Anytime",K$7),'Stakeholder report data'!$G$724:$M$724,0)),INDEX($W750:$AD750,1,MATCH(K$5,$W$724:$AD$724,0)))))
*K900*K$8,0)</f>
        <v>0</v>
      </c>
      <c r="L300" s="212">
        <f>_xlfn.IFNA(IF(L$7="Fixed",1,IF(AND($D300="yes",L$7="Block"),INDEX($O750:$Q750,1,MATCH(L$5,$I35:$K35,0)),IF(OR(L$7="Anytime",L$7="Peak",L$7="Off-peak",L$7="Shoulder",L$7="Block"),INDEX('Stakeholder report data'!$G750:$M750,1,MATCH(IF(L$7="Block","Anytime",L$7),'Stakeholder report data'!$G$724:$M$724,0)),INDEX($W750:$AD750,1,MATCH(L$5,$W$724:$AD$724,0)))))
*L900*L$8,0)</f>
        <v>0</v>
      </c>
      <c r="M300" s="212">
        <f>_xlfn.IFNA(IF(M$7="Fixed",1,IF(AND($D300="yes",M$7="Block"),INDEX($O750:$Q750,1,MATCH(M$5,$I35:$K35,0)),IF(OR(M$7="Anytime",M$7="Peak",M$7="Off-peak",M$7="Shoulder",M$7="Block"),INDEX('Stakeholder report data'!$G750:$M750,1,MATCH(IF(M$7="Block","Anytime",M$7),'Stakeholder report data'!$G$724:$M$724,0)),INDEX($W750:$AD750,1,MATCH(M$5,$W$724:$AD$724,0)))))
*M900*M$8,0)</f>
        <v>0</v>
      </c>
      <c r="N300" s="212">
        <f>_xlfn.IFNA(IF(N$7="Fixed",1,IF(AND($D300="yes",N$7="Block"),INDEX($O750:$Q750,1,MATCH(N$5,$I35:$K35,0)),IF(OR(N$7="Anytime",N$7="Peak",N$7="Off-peak",N$7="Shoulder",N$7="Block"),INDEX('Stakeholder report data'!$G750:$M750,1,MATCH(IF(N$7="Block","Anytime",N$7),'Stakeholder report data'!$G$724:$M$724,0)),INDEX($W750:$AD750,1,MATCH(N$5,$W$724:$AD$724,0)))))
*N900*N$8,0)</f>
        <v>0</v>
      </c>
      <c r="O300" s="212">
        <f>_xlfn.IFNA(IF(O$7="Fixed",1,IF(AND($D300="yes",O$7="Block"),INDEX($O750:$Q750,1,MATCH(O$5,$I35:$K35,0)),IF(OR(O$7="Anytime",O$7="Peak",O$7="Off-peak",O$7="Shoulder",O$7="Block"),INDEX('Stakeholder report data'!$G750:$M750,1,MATCH(IF(O$7="Block","Anytime",O$7),'Stakeholder report data'!$G$724:$M$724,0)),INDEX($W750:$AD750,1,MATCH(O$5,$W$724:$AD$724,0)))))
*O900*O$8,0)</f>
        <v>0</v>
      </c>
      <c r="P300" s="212">
        <f>_xlfn.IFNA(IF(P$7="Fixed",1,IF(AND($D300="yes",P$7="Block"),INDEX($O750:$Q750,1,MATCH(P$5,$I35:$K35,0)),IF(OR(P$7="Anytime",P$7="Peak",P$7="Off-peak",P$7="Shoulder",P$7="Block"),INDEX('Stakeholder report data'!$G750:$M750,1,MATCH(IF(P$7="Block","Anytime",P$7),'Stakeholder report data'!$G$724:$M$724,0)),INDEX($W750:$AD750,1,MATCH(P$5,$W$724:$AD$724,0)))))
*P900*P$8,0)</f>
        <v>0</v>
      </c>
      <c r="Q300" s="212">
        <f>_xlfn.IFNA(IF(Q$7="Fixed",1,IF(AND($D300="yes",Q$7="Block"),INDEX($O750:$Q750,1,MATCH(Q$5,$I35:$K35,0)),IF(OR(Q$7="Anytime",Q$7="Peak",Q$7="Off-peak",Q$7="Shoulder",Q$7="Block"),INDEX('Stakeholder report data'!$G750:$M750,1,MATCH(IF(Q$7="Block","Anytime",Q$7),'Stakeholder report data'!$G$724:$M$724,0)),INDEX($W750:$AD750,1,MATCH(Q$5,$W$724:$AD$724,0)))))
*Q900*Q$8,0)</f>
        <v>0</v>
      </c>
      <c r="R300" s="212">
        <f>_xlfn.IFNA(IF(R$7="Fixed",1,IF(AND($D300="yes",R$7="Block"),INDEX($O750:$Q750,1,MATCH(R$5,$I35:$K35,0)),IF(OR(R$7="Anytime",R$7="Peak",R$7="Off-peak",R$7="Shoulder",R$7="Block"),INDEX('Stakeholder report data'!$G750:$M750,1,MATCH(IF(R$7="Block","Anytime",R$7),'Stakeholder report data'!$G$724:$M$724,0)),INDEX($W750:$AD750,1,MATCH(R$5,$W$724:$AD$724,0)))))
*R900*R$8,0)</f>
        <v>0</v>
      </c>
      <c r="S300" s="212">
        <f>_xlfn.IFNA(IF(S$7="Fixed",1,IF(AND($D300="yes",S$7="Block"),INDEX($O750:$Q750,1,MATCH(S$5,$I35:$K35,0)),IF(OR(S$7="Anytime",S$7="Peak",S$7="Off-peak",S$7="Shoulder",S$7="Block"),INDEX('Stakeholder report data'!$G750:$M750,1,MATCH(IF(S$7="Block","Anytime",S$7),'Stakeholder report data'!$G$724:$M$724,0)),INDEX($W750:$AD750,1,MATCH(S$5,$W$724:$AD$724,0)))))
*S900*S$8,0)</f>
        <v>0</v>
      </c>
      <c r="T300" s="212">
        <f>_xlfn.IFNA(IF(T$7="Fixed",1,IF(AND($D300="yes",T$7="Block"),INDEX($O750:$Q750,1,MATCH(T$5,$I35:$K35,0)),IF(OR(T$7="Anytime",T$7="Peak",T$7="Off-peak",T$7="Shoulder",T$7="Block"),INDEX('Stakeholder report data'!$G750:$M750,1,MATCH(IF(T$7="Block","Anytime",T$7),'Stakeholder report data'!$G$724:$M$724,0)),INDEX($W750:$AD750,1,MATCH(T$5,$W$724:$AD$724,0)))))
*T900*T$8,0)</f>
        <v>0</v>
      </c>
      <c r="U300" s="212">
        <f>_xlfn.IFNA(IF(U$7="Fixed",1,IF(AND($D300="yes",U$7="Block"),INDEX($O750:$Q750,1,MATCH(U$5,$I35:$K35,0)),IF(OR(U$7="Anytime",U$7="Peak",U$7="Off-peak",U$7="Shoulder",U$7="Block"),INDEX('Stakeholder report data'!$G750:$M750,1,MATCH(IF(U$7="Block","Anytime",U$7),'Stakeholder report data'!$G$724:$M$724,0)),INDEX($W750:$AD750,1,MATCH(U$5,$W$724:$AD$724,0)))))
*U900*U$8,0)</f>
        <v>0</v>
      </c>
      <c r="V300" s="212">
        <f>_xlfn.IFNA(IF(V$7="Fixed",1,IF(AND($D300="yes",V$7="Block"),INDEX($O750:$Q750,1,MATCH(V$5,$I35:$K35,0)),IF(OR(V$7="Anytime",V$7="Peak",V$7="Off-peak",V$7="Shoulder",V$7="Block"),INDEX('Stakeholder report data'!$G750:$M750,1,MATCH(IF(V$7="Block","Anytime",V$7),'Stakeholder report data'!$G$724:$M$724,0)),INDEX($W750:$AD750,1,MATCH(V$5,$W$724:$AD$724,0)))))
*V900*V$8,0)</f>
        <v>0</v>
      </c>
      <c r="W300" s="212">
        <f>_xlfn.IFNA(IF(W$7="Fixed",1,IF(AND($D300="yes",W$7="Block"),INDEX($O750:$Q750,1,MATCH(W$5,$I35:$K35,0)),IF(OR(W$7="Anytime",W$7="Peak",W$7="Off-peak",W$7="Shoulder",W$7="Block"),INDEX('Stakeholder report data'!$G750:$M750,1,MATCH(IF(W$7="Block","Anytime",W$7),'Stakeholder report data'!$G$724:$M$724,0)),INDEX($W750:$AD750,1,MATCH(W$5,$W$724:$AD$724,0)))))
*W900*W$8,0)</f>
        <v>0</v>
      </c>
      <c r="X300" s="212">
        <f>_xlfn.IFNA(IF(X$7="Fixed",1,IF(AND($D300="yes",X$7="Block"),INDEX($O750:$Q750,1,MATCH(X$5,$I35:$K35,0)),IF(OR(X$7="Anytime",X$7="Peak",X$7="Off-peak",X$7="Shoulder",X$7="Block"),INDEX('Stakeholder report data'!$G750:$M750,1,MATCH(IF(X$7="Block","Anytime",X$7),'Stakeholder report data'!$G$724:$M$724,0)),INDEX($W750:$AD750,1,MATCH(X$5,$W$724:$AD$724,0)))))
*X900*X$8,0)</f>
        <v>0</v>
      </c>
      <c r="Y300" s="212">
        <f>_xlfn.IFNA(IF(Y$7="Fixed",1,IF(AND($D300="yes",Y$7="Block"),INDEX($O750:$Q750,1,MATCH(Y$5,$I35:$K35,0)),IF(OR(Y$7="Anytime",Y$7="Peak",Y$7="Off-peak",Y$7="Shoulder",Y$7="Block"),INDEX('Stakeholder report data'!$G750:$M750,1,MATCH(IF(Y$7="Block","Anytime",Y$7),'Stakeholder report data'!$G$724:$M$724,0)),INDEX($W750:$AD750,1,MATCH(Y$5,$W$724:$AD$724,0)))))
*Y900*Y$8,0)</f>
        <v>0</v>
      </c>
      <c r="Z300" s="212">
        <f>_xlfn.IFNA(IF(Z$7="Fixed",1,IF(AND($D300="yes",Z$7="Block"),INDEX($O750:$Q750,1,MATCH(Z$5,$I35:$K35,0)),IF(OR(Z$7="Anytime",Z$7="Peak",Z$7="Off-peak",Z$7="Shoulder",Z$7="Block"),INDEX('Stakeholder report data'!$G750:$M750,1,MATCH(IF(Z$7="Block","Anytime",Z$7),'Stakeholder report data'!$G$724:$M$724,0)),INDEX($W750:$AD750,1,MATCH(Z$5,$W$724:$AD$724,0)))))
*Z900*Z$8,0)</f>
        <v>0</v>
      </c>
      <c r="AA300" s="212">
        <f>_xlfn.IFNA(IF(AA$7="Fixed",1,IF(AND($D300="yes",AA$7="Block"),INDEX($O750:$Q750,1,MATCH(AA$5,$I35:$K35,0)),IF(OR(AA$7="Anytime",AA$7="Peak",AA$7="Off-peak",AA$7="Shoulder",AA$7="Block"),INDEX('Stakeholder report data'!$G750:$M750,1,MATCH(IF(AA$7="Block","Anytime",AA$7),'Stakeholder report data'!$G$724:$M$724,0)),INDEX($W750:$AD750,1,MATCH(AA$5,$W$724:$AD$724,0)))))
*AA900*AA$8,0)</f>
        <v>0</v>
      </c>
      <c r="AB300" s="212">
        <f>_xlfn.IFNA(IF(AB$7="Fixed",1,IF(AND($D300="yes",AB$7="Block"),INDEX($O750:$Q750,1,MATCH(AB$5,$I35:$K35,0)),IF(OR(AB$7="Anytime",AB$7="Peak",AB$7="Off-peak",AB$7="Shoulder",AB$7="Block"),INDEX('Stakeholder report data'!$G750:$M750,1,MATCH(IF(AB$7="Block","Anytime",AB$7),'Stakeholder report data'!$G$724:$M$724,0)),INDEX($W750:$AD750,1,MATCH(AB$5,$W$724:$AD$724,0)))))
*AB900*AB$8,0)</f>
        <v>0</v>
      </c>
      <c r="AC300" s="212">
        <f>_xlfn.IFNA(IF(AC$7="Fixed",1,IF(AND($D300="yes",AC$7="Block"),INDEX($O750:$Q750,1,MATCH(AC$5,$I35:$K35,0)),IF(OR(AC$7="Anytime",AC$7="Peak",AC$7="Off-peak",AC$7="Shoulder",AC$7="Block"),INDEX('Stakeholder report data'!$G750:$M750,1,MATCH(IF(AC$7="Block","Anytime",AC$7),'Stakeholder report data'!$G$724:$M$724,0)),INDEX($W750:$AD750,1,MATCH(AC$5,$W$724:$AD$724,0)))))
*AC900*AC$8,0)</f>
        <v>0</v>
      </c>
      <c r="AD300" s="212">
        <f>_xlfn.IFNA(IF(AD$7="Fixed",1,IF(AND($D300="yes",AD$7="Block"),INDEX($O750:$Q750,1,MATCH(AD$5,$I35:$K35,0)),IF(OR(AD$7="Anytime",AD$7="Peak",AD$7="Off-peak",AD$7="Shoulder",AD$7="Block"),INDEX('Stakeholder report data'!$G750:$M750,1,MATCH(IF(AD$7="Block","Anytime",AD$7),'Stakeholder report data'!$G$724:$M$724,0)),INDEX($W750:$AD750,1,MATCH(AD$5,$W$724:$AD$724,0)))))
*AD900*AD$8,0)</f>
        <v>0</v>
      </c>
      <c r="AE300" s="55"/>
      <c r="AF300" s="34"/>
      <c r="AG300" s="34"/>
      <c r="AH300" s="34"/>
    </row>
    <row r="301" spans="1:34" ht="11.25" hidden="1" outlineLevel="3" x14ac:dyDescent="0.2">
      <c r="A301" s="34"/>
      <c r="B301" s="251">
        <v>25</v>
      </c>
      <c r="C301" s="48">
        <f t="shared" si="29"/>
        <v>0</v>
      </c>
      <c r="D301" s="49">
        <f t="shared" si="29"/>
        <v>0</v>
      </c>
      <c r="E301" s="49">
        <f t="shared" si="29"/>
        <v>0</v>
      </c>
      <c r="F301" s="56"/>
      <c r="G301" s="262">
        <f t="shared" si="28"/>
        <v>0</v>
      </c>
      <c r="H301" s="56"/>
      <c r="I301" s="212">
        <f>_xlfn.IFNA(IF(I$7="Fixed",1,IF(AND($D301="yes",I$7="Block"),INDEX($O751:$Q751,1,MATCH(I$5,$I36:$K36,0)),IF(OR(I$7="Anytime",I$7="Peak",I$7="Off-peak",I$7="Shoulder",I$7="Block"),INDEX('Stakeholder report data'!$G751:$M751,1,MATCH(IF(I$7="Block","Anytime",I$7),'Stakeholder report data'!$G$724:$M$724,0)),INDEX($W751:$AD751,1,MATCH(I$5,$W$724:$AD$724,0)))))
*I901*I$8,0)</f>
        <v>0</v>
      </c>
      <c r="J301" s="212">
        <f>_xlfn.IFNA(IF(J$7="Fixed",1,IF(AND($D301="yes",J$7="Block"),INDEX($O751:$Q751,1,MATCH(J$5,$I36:$K36,0)),IF(OR(J$7="Anytime",J$7="Peak",J$7="Off-peak",J$7="Shoulder",J$7="Block"),INDEX('Stakeholder report data'!$G751:$M751,1,MATCH(IF(J$7="Block","Anytime",J$7),'Stakeholder report data'!$G$724:$M$724,0)),INDEX($W751:$AD751,1,MATCH(J$5,$W$724:$AD$724,0)))))
*J901*J$8,0)</f>
        <v>0</v>
      </c>
      <c r="K301" s="212">
        <f>_xlfn.IFNA(IF(K$7="Fixed",1,IF(AND($D301="yes",K$7="Block"),INDEX($O751:$Q751,1,MATCH(K$5,$I36:$K36,0)),IF(OR(K$7="Anytime",K$7="Peak",K$7="Off-peak",K$7="Shoulder",K$7="Block"),INDEX('Stakeholder report data'!$G751:$M751,1,MATCH(IF(K$7="Block","Anytime",K$7),'Stakeholder report data'!$G$724:$M$724,0)),INDEX($W751:$AD751,1,MATCH(K$5,$W$724:$AD$724,0)))))
*K901*K$8,0)</f>
        <v>0</v>
      </c>
      <c r="L301" s="212">
        <f>_xlfn.IFNA(IF(L$7="Fixed",1,IF(AND($D301="yes",L$7="Block"),INDEX($O751:$Q751,1,MATCH(L$5,$I36:$K36,0)),IF(OR(L$7="Anytime",L$7="Peak",L$7="Off-peak",L$7="Shoulder",L$7="Block"),INDEX('Stakeholder report data'!$G751:$M751,1,MATCH(IF(L$7="Block","Anytime",L$7),'Stakeholder report data'!$G$724:$M$724,0)),INDEX($W751:$AD751,1,MATCH(L$5,$W$724:$AD$724,0)))))
*L901*L$8,0)</f>
        <v>0</v>
      </c>
      <c r="M301" s="212">
        <f>_xlfn.IFNA(IF(M$7="Fixed",1,IF(AND($D301="yes",M$7="Block"),INDEX($O751:$Q751,1,MATCH(M$5,$I36:$K36,0)),IF(OR(M$7="Anytime",M$7="Peak",M$7="Off-peak",M$7="Shoulder",M$7="Block"),INDEX('Stakeholder report data'!$G751:$M751,1,MATCH(IF(M$7="Block","Anytime",M$7),'Stakeholder report data'!$G$724:$M$724,0)),INDEX($W751:$AD751,1,MATCH(M$5,$W$724:$AD$724,0)))))
*M901*M$8,0)</f>
        <v>0</v>
      </c>
      <c r="N301" s="212">
        <f>_xlfn.IFNA(IF(N$7="Fixed",1,IF(AND($D301="yes",N$7="Block"),INDEX($O751:$Q751,1,MATCH(N$5,$I36:$K36,0)),IF(OR(N$7="Anytime",N$7="Peak",N$7="Off-peak",N$7="Shoulder",N$7="Block"),INDEX('Stakeholder report data'!$G751:$M751,1,MATCH(IF(N$7="Block","Anytime",N$7),'Stakeholder report data'!$G$724:$M$724,0)),INDEX($W751:$AD751,1,MATCH(N$5,$W$724:$AD$724,0)))))
*N901*N$8,0)</f>
        <v>0</v>
      </c>
      <c r="O301" s="212">
        <f>_xlfn.IFNA(IF(O$7="Fixed",1,IF(AND($D301="yes",O$7="Block"),INDEX($O751:$Q751,1,MATCH(O$5,$I36:$K36,0)),IF(OR(O$7="Anytime",O$7="Peak",O$7="Off-peak",O$7="Shoulder",O$7="Block"),INDEX('Stakeholder report data'!$G751:$M751,1,MATCH(IF(O$7="Block","Anytime",O$7),'Stakeholder report data'!$G$724:$M$724,0)),INDEX($W751:$AD751,1,MATCH(O$5,$W$724:$AD$724,0)))))
*O901*O$8,0)</f>
        <v>0</v>
      </c>
      <c r="P301" s="212">
        <f>_xlfn.IFNA(IF(P$7="Fixed",1,IF(AND($D301="yes",P$7="Block"),INDEX($O751:$Q751,1,MATCH(P$5,$I36:$K36,0)),IF(OR(P$7="Anytime",P$7="Peak",P$7="Off-peak",P$7="Shoulder",P$7="Block"),INDEX('Stakeholder report data'!$G751:$M751,1,MATCH(IF(P$7="Block","Anytime",P$7),'Stakeholder report data'!$G$724:$M$724,0)),INDEX($W751:$AD751,1,MATCH(P$5,$W$724:$AD$724,0)))))
*P901*P$8,0)</f>
        <v>0</v>
      </c>
      <c r="Q301" s="212">
        <f>_xlfn.IFNA(IF(Q$7="Fixed",1,IF(AND($D301="yes",Q$7="Block"),INDEX($O751:$Q751,1,MATCH(Q$5,$I36:$K36,0)),IF(OR(Q$7="Anytime",Q$7="Peak",Q$7="Off-peak",Q$7="Shoulder",Q$7="Block"),INDEX('Stakeholder report data'!$G751:$M751,1,MATCH(IF(Q$7="Block","Anytime",Q$7),'Stakeholder report data'!$G$724:$M$724,0)),INDEX($W751:$AD751,1,MATCH(Q$5,$W$724:$AD$724,0)))))
*Q901*Q$8,0)</f>
        <v>0</v>
      </c>
      <c r="R301" s="212">
        <f>_xlfn.IFNA(IF(R$7="Fixed",1,IF(AND($D301="yes",R$7="Block"),INDEX($O751:$Q751,1,MATCH(R$5,$I36:$K36,0)),IF(OR(R$7="Anytime",R$7="Peak",R$7="Off-peak",R$7="Shoulder",R$7="Block"),INDEX('Stakeholder report data'!$G751:$M751,1,MATCH(IF(R$7="Block","Anytime",R$7),'Stakeholder report data'!$G$724:$M$724,0)),INDEX($W751:$AD751,1,MATCH(R$5,$W$724:$AD$724,0)))))
*R901*R$8,0)</f>
        <v>0</v>
      </c>
      <c r="S301" s="212">
        <f>_xlfn.IFNA(IF(S$7="Fixed",1,IF(AND($D301="yes",S$7="Block"),INDEX($O751:$Q751,1,MATCH(S$5,$I36:$K36,0)),IF(OR(S$7="Anytime",S$7="Peak",S$7="Off-peak",S$7="Shoulder",S$7="Block"),INDEX('Stakeholder report data'!$G751:$M751,1,MATCH(IF(S$7="Block","Anytime",S$7),'Stakeholder report data'!$G$724:$M$724,0)),INDEX($W751:$AD751,1,MATCH(S$5,$W$724:$AD$724,0)))))
*S901*S$8,0)</f>
        <v>0</v>
      </c>
      <c r="T301" s="212">
        <f>_xlfn.IFNA(IF(T$7="Fixed",1,IF(AND($D301="yes",T$7="Block"),INDEX($O751:$Q751,1,MATCH(T$5,$I36:$K36,0)),IF(OR(T$7="Anytime",T$7="Peak",T$7="Off-peak",T$7="Shoulder",T$7="Block"),INDEX('Stakeholder report data'!$G751:$M751,1,MATCH(IF(T$7="Block","Anytime",T$7),'Stakeholder report data'!$G$724:$M$724,0)),INDEX($W751:$AD751,1,MATCH(T$5,$W$724:$AD$724,0)))))
*T901*T$8,0)</f>
        <v>0</v>
      </c>
      <c r="U301" s="212">
        <f>_xlfn.IFNA(IF(U$7="Fixed",1,IF(AND($D301="yes",U$7="Block"),INDEX($O751:$Q751,1,MATCH(U$5,$I36:$K36,0)),IF(OR(U$7="Anytime",U$7="Peak",U$7="Off-peak",U$7="Shoulder",U$7="Block"),INDEX('Stakeholder report data'!$G751:$M751,1,MATCH(IF(U$7="Block","Anytime",U$7),'Stakeholder report data'!$G$724:$M$724,0)),INDEX($W751:$AD751,1,MATCH(U$5,$W$724:$AD$724,0)))))
*U901*U$8,0)</f>
        <v>0</v>
      </c>
      <c r="V301" s="212">
        <f>_xlfn.IFNA(IF(V$7="Fixed",1,IF(AND($D301="yes",V$7="Block"),INDEX($O751:$Q751,1,MATCH(V$5,$I36:$K36,0)),IF(OR(V$7="Anytime",V$7="Peak",V$7="Off-peak",V$7="Shoulder",V$7="Block"),INDEX('Stakeholder report data'!$G751:$M751,1,MATCH(IF(V$7="Block","Anytime",V$7),'Stakeholder report data'!$G$724:$M$724,0)),INDEX($W751:$AD751,1,MATCH(V$5,$W$724:$AD$724,0)))))
*V901*V$8,0)</f>
        <v>0</v>
      </c>
      <c r="W301" s="212">
        <f>_xlfn.IFNA(IF(W$7="Fixed",1,IF(AND($D301="yes",W$7="Block"),INDEX($O751:$Q751,1,MATCH(W$5,$I36:$K36,0)),IF(OR(W$7="Anytime",W$7="Peak",W$7="Off-peak",W$7="Shoulder",W$7="Block"),INDEX('Stakeholder report data'!$G751:$M751,1,MATCH(IF(W$7="Block","Anytime",W$7),'Stakeholder report data'!$G$724:$M$724,0)),INDEX($W751:$AD751,1,MATCH(W$5,$W$724:$AD$724,0)))))
*W901*W$8,0)</f>
        <v>0</v>
      </c>
      <c r="X301" s="212">
        <f>_xlfn.IFNA(IF(X$7="Fixed",1,IF(AND($D301="yes",X$7="Block"),INDEX($O751:$Q751,1,MATCH(X$5,$I36:$K36,0)),IF(OR(X$7="Anytime",X$7="Peak",X$7="Off-peak",X$7="Shoulder",X$7="Block"),INDEX('Stakeholder report data'!$G751:$M751,1,MATCH(IF(X$7="Block","Anytime",X$7),'Stakeholder report data'!$G$724:$M$724,0)),INDEX($W751:$AD751,1,MATCH(X$5,$W$724:$AD$724,0)))))
*X901*X$8,0)</f>
        <v>0</v>
      </c>
      <c r="Y301" s="212">
        <f>_xlfn.IFNA(IF(Y$7="Fixed",1,IF(AND($D301="yes",Y$7="Block"),INDEX($O751:$Q751,1,MATCH(Y$5,$I36:$K36,0)),IF(OR(Y$7="Anytime",Y$7="Peak",Y$7="Off-peak",Y$7="Shoulder",Y$7="Block"),INDEX('Stakeholder report data'!$G751:$M751,1,MATCH(IF(Y$7="Block","Anytime",Y$7),'Stakeholder report data'!$G$724:$M$724,0)),INDEX($W751:$AD751,1,MATCH(Y$5,$W$724:$AD$724,0)))))
*Y901*Y$8,0)</f>
        <v>0</v>
      </c>
      <c r="Z301" s="212">
        <f>_xlfn.IFNA(IF(Z$7="Fixed",1,IF(AND($D301="yes",Z$7="Block"),INDEX($O751:$Q751,1,MATCH(Z$5,$I36:$K36,0)),IF(OR(Z$7="Anytime",Z$7="Peak",Z$7="Off-peak",Z$7="Shoulder",Z$7="Block"),INDEX('Stakeholder report data'!$G751:$M751,1,MATCH(IF(Z$7="Block","Anytime",Z$7),'Stakeholder report data'!$G$724:$M$724,0)),INDEX($W751:$AD751,1,MATCH(Z$5,$W$724:$AD$724,0)))))
*Z901*Z$8,0)</f>
        <v>0</v>
      </c>
      <c r="AA301" s="212">
        <f>_xlfn.IFNA(IF(AA$7="Fixed",1,IF(AND($D301="yes",AA$7="Block"),INDEX($O751:$Q751,1,MATCH(AA$5,$I36:$K36,0)),IF(OR(AA$7="Anytime",AA$7="Peak",AA$7="Off-peak",AA$7="Shoulder",AA$7="Block"),INDEX('Stakeholder report data'!$G751:$M751,1,MATCH(IF(AA$7="Block","Anytime",AA$7),'Stakeholder report data'!$G$724:$M$724,0)),INDEX($W751:$AD751,1,MATCH(AA$5,$W$724:$AD$724,0)))))
*AA901*AA$8,0)</f>
        <v>0</v>
      </c>
      <c r="AB301" s="212">
        <f>_xlfn.IFNA(IF(AB$7="Fixed",1,IF(AND($D301="yes",AB$7="Block"),INDEX($O751:$Q751,1,MATCH(AB$5,$I36:$K36,0)),IF(OR(AB$7="Anytime",AB$7="Peak",AB$7="Off-peak",AB$7="Shoulder",AB$7="Block"),INDEX('Stakeholder report data'!$G751:$M751,1,MATCH(IF(AB$7="Block","Anytime",AB$7),'Stakeholder report data'!$G$724:$M$724,0)),INDEX($W751:$AD751,1,MATCH(AB$5,$W$724:$AD$724,0)))))
*AB901*AB$8,0)</f>
        <v>0</v>
      </c>
      <c r="AC301" s="212">
        <f>_xlfn.IFNA(IF(AC$7="Fixed",1,IF(AND($D301="yes",AC$7="Block"),INDEX($O751:$Q751,1,MATCH(AC$5,$I36:$K36,0)),IF(OR(AC$7="Anytime",AC$7="Peak",AC$7="Off-peak",AC$7="Shoulder",AC$7="Block"),INDEX('Stakeholder report data'!$G751:$M751,1,MATCH(IF(AC$7="Block","Anytime",AC$7),'Stakeholder report data'!$G$724:$M$724,0)),INDEX($W751:$AD751,1,MATCH(AC$5,$W$724:$AD$724,0)))))
*AC901*AC$8,0)</f>
        <v>0</v>
      </c>
      <c r="AD301" s="212">
        <f>_xlfn.IFNA(IF(AD$7="Fixed",1,IF(AND($D301="yes",AD$7="Block"),INDEX($O751:$Q751,1,MATCH(AD$5,$I36:$K36,0)),IF(OR(AD$7="Anytime",AD$7="Peak",AD$7="Off-peak",AD$7="Shoulder",AD$7="Block"),INDEX('Stakeholder report data'!$G751:$M751,1,MATCH(IF(AD$7="Block","Anytime",AD$7),'Stakeholder report data'!$G$724:$M$724,0)),INDEX($W751:$AD751,1,MATCH(AD$5,$W$724:$AD$724,0)))))
*AD901*AD$8,0)</f>
        <v>0</v>
      </c>
      <c r="AE301" s="55"/>
      <c r="AF301" s="34"/>
      <c r="AG301" s="34"/>
      <c r="AH301" s="34"/>
    </row>
    <row r="302" spans="1:34" ht="11.25" hidden="1" outlineLevel="3" x14ac:dyDescent="0.2">
      <c r="A302" s="34"/>
      <c r="B302" s="251">
        <v>26</v>
      </c>
      <c r="C302" s="48">
        <f t="shared" si="29"/>
        <v>0</v>
      </c>
      <c r="D302" s="49">
        <f t="shared" si="29"/>
        <v>0</v>
      </c>
      <c r="E302" s="49">
        <f t="shared" si="29"/>
        <v>0</v>
      </c>
      <c r="F302" s="56"/>
      <c r="G302" s="262">
        <f t="shared" si="28"/>
        <v>0</v>
      </c>
      <c r="H302" s="56"/>
      <c r="I302" s="212">
        <f>_xlfn.IFNA(IF(I$7="Fixed",1,IF(AND($D302="yes",I$7="Block"),INDEX($O752:$Q752,1,MATCH(I$5,$I37:$K37,0)),IF(OR(I$7="Anytime",I$7="Peak",I$7="Off-peak",I$7="Shoulder",I$7="Block"),INDEX('Stakeholder report data'!$G752:$M752,1,MATCH(IF(I$7="Block","Anytime",I$7),'Stakeholder report data'!$G$724:$M$724,0)),INDEX($W752:$AD752,1,MATCH(I$5,$W$724:$AD$724,0)))))
*I902*I$8,0)</f>
        <v>0</v>
      </c>
      <c r="J302" s="212">
        <f>_xlfn.IFNA(IF(J$7="Fixed",1,IF(AND($D302="yes",J$7="Block"),INDEX($O752:$Q752,1,MATCH(J$5,$I37:$K37,0)),IF(OR(J$7="Anytime",J$7="Peak",J$7="Off-peak",J$7="Shoulder",J$7="Block"),INDEX('Stakeholder report data'!$G752:$M752,1,MATCH(IF(J$7="Block","Anytime",J$7),'Stakeholder report data'!$G$724:$M$724,0)),INDEX($W752:$AD752,1,MATCH(J$5,$W$724:$AD$724,0)))))
*J902*J$8,0)</f>
        <v>0</v>
      </c>
      <c r="K302" s="212">
        <f>_xlfn.IFNA(IF(K$7="Fixed",1,IF(AND($D302="yes",K$7="Block"),INDEX($O752:$Q752,1,MATCH(K$5,$I37:$K37,0)),IF(OR(K$7="Anytime",K$7="Peak",K$7="Off-peak",K$7="Shoulder",K$7="Block"),INDEX('Stakeholder report data'!$G752:$M752,1,MATCH(IF(K$7="Block","Anytime",K$7),'Stakeholder report data'!$G$724:$M$724,0)),INDEX($W752:$AD752,1,MATCH(K$5,$W$724:$AD$724,0)))))
*K902*K$8,0)</f>
        <v>0</v>
      </c>
      <c r="L302" s="212">
        <f>_xlfn.IFNA(IF(L$7="Fixed",1,IF(AND($D302="yes",L$7="Block"),INDEX($O752:$Q752,1,MATCH(L$5,$I37:$K37,0)),IF(OR(L$7="Anytime",L$7="Peak",L$7="Off-peak",L$7="Shoulder",L$7="Block"),INDEX('Stakeholder report data'!$G752:$M752,1,MATCH(IF(L$7="Block","Anytime",L$7),'Stakeholder report data'!$G$724:$M$724,0)),INDEX($W752:$AD752,1,MATCH(L$5,$W$724:$AD$724,0)))))
*L902*L$8,0)</f>
        <v>0</v>
      </c>
      <c r="M302" s="212">
        <f>_xlfn.IFNA(IF(M$7="Fixed",1,IF(AND($D302="yes",M$7="Block"),INDEX($O752:$Q752,1,MATCH(M$5,$I37:$K37,0)),IF(OR(M$7="Anytime",M$7="Peak",M$7="Off-peak",M$7="Shoulder",M$7="Block"),INDEX('Stakeholder report data'!$G752:$M752,1,MATCH(IF(M$7="Block","Anytime",M$7),'Stakeholder report data'!$G$724:$M$724,0)),INDEX($W752:$AD752,1,MATCH(M$5,$W$724:$AD$724,0)))))
*M902*M$8,0)</f>
        <v>0</v>
      </c>
      <c r="N302" s="212">
        <f>_xlfn.IFNA(IF(N$7="Fixed",1,IF(AND($D302="yes",N$7="Block"),INDEX($O752:$Q752,1,MATCH(N$5,$I37:$K37,0)),IF(OR(N$7="Anytime",N$7="Peak",N$7="Off-peak",N$7="Shoulder",N$7="Block"),INDEX('Stakeholder report data'!$G752:$M752,1,MATCH(IF(N$7="Block","Anytime",N$7),'Stakeholder report data'!$G$724:$M$724,0)),INDEX($W752:$AD752,1,MATCH(N$5,$W$724:$AD$724,0)))))
*N902*N$8,0)</f>
        <v>0</v>
      </c>
      <c r="O302" s="212">
        <f>_xlfn.IFNA(IF(O$7="Fixed",1,IF(AND($D302="yes",O$7="Block"),INDEX($O752:$Q752,1,MATCH(O$5,$I37:$K37,0)),IF(OR(O$7="Anytime",O$7="Peak",O$7="Off-peak",O$7="Shoulder",O$7="Block"),INDEX('Stakeholder report data'!$G752:$M752,1,MATCH(IF(O$7="Block","Anytime",O$7),'Stakeholder report data'!$G$724:$M$724,0)),INDEX($W752:$AD752,1,MATCH(O$5,$W$724:$AD$724,0)))))
*O902*O$8,0)</f>
        <v>0</v>
      </c>
      <c r="P302" s="212">
        <f>_xlfn.IFNA(IF(P$7="Fixed",1,IF(AND($D302="yes",P$7="Block"),INDEX($O752:$Q752,1,MATCH(P$5,$I37:$K37,0)),IF(OR(P$7="Anytime",P$7="Peak",P$7="Off-peak",P$7="Shoulder",P$7="Block"),INDEX('Stakeholder report data'!$G752:$M752,1,MATCH(IF(P$7="Block","Anytime",P$7),'Stakeholder report data'!$G$724:$M$724,0)),INDEX($W752:$AD752,1,MATCH(P$5,$W$724:$AD$724,0)))))
*P902*P$8,0)</f>
        <v>0</v>
      </c>
      <c r="Q302" s="212">
        <f>_xlfn.IFNA(IF(Q$7="Fixed",1,IF(AND($D302="yes",Q$7="Block"),INDEX($O752:$Q752,1,MATCH(Q$5,$I37:$K37,0)),IF(OR(Q$7="Anytime",Q$7="Peak",Q$7="Off-peak",Q$7="Shoulder",Q$7="Block"),INDEX('Stakeholder report data'!$G752:$M752,1,MATCH(IF(Q$7="Block","Anytime",Q$7),'Stakeholder report data'!$G$724:$M$724,0)),INDEX($W752:$AD752,1,MATCH(Q$5,$W$724:$AD$724,0)))))
*Q902*Q$8,0)</f>
        <v>0</v>
      </c>
      <c r="R302" s="212">
        <f>_xlfn.IFNA(IF(R$7="Fixed",1,IF(AND($D302="yes",R$7="Block"),INDEX($O752:$Q752,1,MATCH(R$5,$I37:$K37,0)),IF(OR(R$7="Anytime",R$7="Peak",R$7="Off-peak",R$7="Shoulder",R$7="Block"),INDEX('Stakeholder report data'!$G752:$M752,1,MATCH(IF(R$7="Block","Anytime",R$7),'Stakeholder report data'!$G$724:$M$724,0)),INDEX($W752:$AD752,1,MATCH(R$5,$W$724:$AD$724,0)))))
*R902*R$8,0)</f>
        <v>0</v>
      </c>
      <c r="S302" s="212">
        <f>_xlfn.IFNA(IF(S$7="Fixed",1,IF(AND($D302="yes",S$7="Block"),INDEX($O752:$Q752,1,MATCH(S$5,$I37:$K37,0)),IF(OR(S$7="Anytime",S$7="Peak",S$7="Off-peak",S$7="Shoulder",S$7="Block"),INDEX('Stakeholder report data'!$G752:$M752,1,MATCH(IF(S$7="Block","Anytime",S$7),'Stakeholder report data'!$G$724:$M$724,0)),INDEX($W752:$AD752,1,MATCH(S$5,$W$724:$AD$724,0)))))
*S902*S$8,0)</f>
        <v>0</v>
      </c>
      <c r="T302" s="212">
        <f>_xlfn.IFNA(IF(T$7="Fixed",1,IF(AND($D302="yes",T$7="Block"),INDEX($O752:$Q752,1,MATCH(T$5,$I37:$K37,0)),IF(OR(T$7="Anytime",T$7="Peak",T$7="Off-peak",T$7="Shoulder",T$7="Block"),INDEX('Stakeholder report data'!$G752:$M752,1,MATCH(IF(T$7="Block","Anytime",T$7),'Stakeholder report data'!$G$724:$M$724,0)),INDEX($W752:$AD752,1,MATCH(T$5,$W$724:$AD$724,0)))))
*T902*T$8,0)</f>
        <v>0</v>
      </c>
      <c r="U302" s="212">
        <f>_xlfn.IFNA(IF(U$7="Fixed",1,IF(AND($D302="yes",U$7="Block"),INDEX($O752:$Q752,1,MATCH(U$5,$I37:$K37,0)),IF(OR(U$7="Anytime",U$7="Peak",U$7="Off-peak",U$7="Shoulder",U$7="Block"),INDEX('Stakeholder report data'!$G752:$M752,1,MATCH(IF(U$7="Block","Anytime",U$7),'Stakeholder report data'!$G$724:$M$724,0)),INDEX($W752:$AD752,1,MATCH(U$5,$W$724:$AD$724,0)))))
*U902*U$8,0)</f>
        <v>0</v>
      </c>
      <c r="V302" s="212">
        <f>_xlfn.IFNA(IF(V$7="Fixed",1,IF(AND($D302="yes",V$7="Block"),INDEX($O752:$Q752,1,MATCH(V$5,$I37:$K37,0)),IF(OR(V$7="Anytime",V$7="Peak",V$7="Off-peak",V$7="Shoulder",V$7="Block"),INDEX('Stakeholder report data'!$G752:$M752,1,MATCH(IF(V$7="Block","Anytime",V$7),'Stakeholder report data'!$G$724:$M$724,0)),INDEX($W752:$AD752,1,MATCH(V$5,$W$724:$AD$724,0)))))
*V902*V$8,0)</f>
        <v>0</v>
      </c>
      <c r="W302" s="212">
        <f>_xlfn.IFNA(IF(W$7="Fixed",1,IF(AND($D302="yes",W$7="Block"),INDEX($O752:$Q752,1,MATCH(W$5,$I37:$K37,0)),IF(OR(W$7="Anytime",W$7="Peak",W$7="Off-peak",W$7="Shoulder",W$7="Block"),INDEX('Stakeholder report data'!$G752:$M752,1,MATCH(IF(W$7="Block","Anytime",W$7),'Stakeholder report data'!$G$724:$M$724,0)),INDEX($W752:$AD752,1,MATCH(W$5,$W$724:$AD$724,0)))))
*W902*W$8,0)</f>
        <v>0</v>
      </c>
      <c r="X302" s="212">
        <f>_xlfn.IFNA(IF(X$7="Fixed",1,IF(AND($D302="yes",X$7="Block"),INDEX($O752:$Q752,1,MATCH(X$5,$I37:$K37,0)),IF(OR(X$7="Anytime",X$7="Peak",X$7="Off-peak",X$7="Shoulder",X$7="Block"),INDEX('Stakeholder report data'!$G752:$M752,1,MATCH(IF(X$7="Block","Anytime",X$7),'Stakeholder report data'!$G$724:$M$724,0)),INDEX($W752:$AD752,1,MATCH(X$5,$W$724:$AD$724,0)))))
*X902*X$8,0)</f>
        <v>0</v>
      </c>
      <c r="Y302" s="212">
        <f>_xlfn.IFNA(IF(Y$7="Fixed",1,IF(AND($D302="yes",Y$7="Block"),INDEX($O752:$Q752,1,MATCH(Y$5,$I37:$K37,0)),IF(OR(Y$7="Anytime",Y$7="Peak",Y$7="Off-peak",Y$7="Shoulder",Y$7="Block"),INDEX('Stakeholder report data'!$G752:$M752,1,MATCH(IF(Y$7="Block","Anytime",Y$7),'Stakeholder report data'!$G$724:$M$724,0)),INDEX($W752:$AD752,1,MATCH(Y$5,$W$724:$AD$724,0)))))
*Y902*Y$8,0)</f>
        <v>0</v>
      </c>
      <c r="Z302" s="212">
        <f>_xlfn.IFNA(IF(Z$7="Fixed",1,IF(AND($D302="yes",Z$7="Block"),INDEX($O752:$Q752,1,MATCH(Z$5,$I37:$K37,0)),IF(OR(Z$7="Anytime",Z$7="Peak",Z$7="Off-peak",Z$7="Shoulder",Z$7="Block"),INDEX('Stakeholder report data'!$G752:$M752,1,MATCH(IF(Z$7="Block","Anytime",Z$7),'Stakeholder report data'!$G$724:$M$724,0)),INDEX($W752:$AD752,1,MATCH(Z$5,$W$724:$AD$724,0)))))
*Z902*Z$8,0)</f>
        <v>0</v>
      </c>
      <c r="AA302" s="212">
        <f>_xlfn.IFNA(IF(AA$7="Fixed",1,IF(AND($D302="yes",AA$7="Block"),INDEX($O752:$Q752,1,MATCH(AA$5,$I37:$K37,0)),IF(OR(AA$7="Anytime",AA$7="Peak",AA$7="Off-peak",AA$7="Shoulder",AA$7="Block"),INDEX('Stakeholder report data'!$G752:$M752,1,MATCH(IF(AA$7="Block","Anytime",AA$7),'Stakeholder report data'!$G$724:$M$724,0)),INDEX($W752:$AD752,1,MATCH(AA$5,$W$724:$AD$724,0)))))
*AA902*AA$8,0)</f>
        <v>0</v>
      </c>
      <c r="AB302" s="212">
        <f>_xlfn.IFNA(IF(AB$7="Fixed",1,IF(AND($D302="yes",AB$7="Block"),INDEX($O752:$Q752,1,MATCH(AB$5,$I37:$K37,0)),IF(OR(AB$7="Anytime",AB$7="Peak",AB$7="Off-peak",AB$7="Shoulder",AB$7="Block"),INDEX('Stakeholder report data'!$G752:$M752,1,MATCH(IF(AB$7="Block","Anytime",AB$7),'Stakeholder report data'!$G$724:$M$724,0)),INDEX($W752:$AD752,1,MATCH(AB$5,$W$724:$AD$724,0)))))
*AB902*AB$8,0)</f>
        <v>0</v>
      </c>
      <c r="AC302" s="212">
        <f>_xlfn.IFNA(IF(AC$7="Fixed",1,IF(AND($D302="yes",AC$7="Block"),INDEX($O752:$Q752,1,MATCH(AC$5,$I37:$K37,0)),IF(OR(AC$7="Anytime",AC$7="Peak",AC$7="Off-peak",AC$7="Shoulder",AC$7="Block"),INDEX('Stakeholder report data'!$G752:$M752,1,MATCH(IF(AC$7="Block","Anytime",AC$7),'Stakeholder report data'!$G$724:$M$724,0)),INDEX($W752:$AD752,1,MATCH(AC$5,$W$724:$AD$724,0)))))
*AC902*AC$8,0)</f>
        <v>0</v>
      </c>
      <c r="AD302" s="212">
        <f>_xlfn.IFNA(IF(AD$7="Fixed",1,IF(AND($D302="yes",AD$7="Block"),INDEX($O752:$Q752,1,MATCH(AD$5,$I37:$K37,0)),IF(OR(AD$7="Anytime",AD$7="Peak",AD$7="Off-peak",AD$7="Shoulder",AD$7="Block"),INDEX('Stakeholder report data'!$G752:$M752,1,MATCH(IF(AD$7="Block","Anytime",AD$7),'Stakeholder report data'!$G$724:$M$724,0)),INDEX($W752:$AD752,1,MATCH(AD$5,$W$724:$AD$724,0)))))
*AD902*AD$8,0)</f>
        <v>0</v>
      </c>
      <c r="AE302" s="55"/>
      <c r="AF302" s="34"/>
      <c r="AG302" s="34"/>
      <c r="AH302" s="34"/>
    </row>
    <row r="303" spans="1:34" ht="11.25" hidden="1" outlineLevel="3" x14ac:dyDescent="0.2">
      <c r="A303" s="34"/>
      <c r="B303" s="251">
        <v>27</v>
      </c>
      <c r="C303" s="48">
        <f t="shared" si="29"/>
        <v>0</v>
      </c>
      <c r="D303" s="49">
        <f t="shared" si="29"/>
        <v>0</v>
      </c>
      <c r="E303" s="49">
        <f t="shared" si="29"/>
        <v>0</v>
      </c>
      <c r="F303" s="56"/>
      <c r="G303" s="262">
        <f t="shared" si="28"/>
        <v>0</v>
      </c>
      <c r="H303" s="56"/>
      <c r="I303" s="212">
        <f>_xlfn.IFNA(IF(I$7="Fixed",1,IF(AND($D303="yes",I$7="Block"),INDEX($O753:$Q753,1,MATCH(I$5,$I38:$K38,0)),IF(OR(I$7="Anytime",I$7="Peak",I$7="Off-peak",I$7="Shoulder",I$7="Block"),INDEX('Stakeholder report data'!$G753:$M753,1,MATCH(IF(I$7="Block","Anytime",I$7),'Stakeholder report data'!$G$724:$M$724,0)),INDEX($W753:$AD753,1,MATCH(I$5,$W$724:$AD$724,0)))))
*I903*I$8,0)</f>
        <v>0</v>
      </c>
      <c r="J303" s="212">
        <f>_xlfn.IFNA(IF(J$7="Fixed",1,IF(AND($D303="yes",J$7="Block"),INDEX($O753:$Q753,1,MATCH(J$5,$I38:$K38,0)),IF(OR(J$7="Anytime",J$7="Peak",J$7="Off-peak",J$7="Shoulder",J$7="Block"),INDEX('Stakeholder report data'!$G753:$M753,1,MATCH(IF(J$7="Block","Anytime",J$7),'Stakeholder report data'!$G$724:$M$724,0)),INDEX($W753:$AD753,1,MATCH(J$5,$W$724:$AD$724,0)))))
*J903*J$8,0)</f>
        <v>0</v>
      </c>
      <c r="K303" s="212">
        <f>_xlfn.IFNA(IF(K$7="Fixed",1,IF(AND($D303="yes",K$7="Block"),INDEX($O753:$Q753,1,MATCH(K$5,$I38:$K38,0)),IF(OR(K$7="Anytime",K$7="Peak",K$7="Off-peak",K$7="Shoulder",K$7="Block"),INDEX('Stakeholder report data'!$G753:$M753,1,MATCH(IF(K$7="Block","Anytime",K$7),'Stakeholder report data'!$G$724:$M$724,0)),INDEX($W753:$AD753,1,MATCH(K$5,$W$724:$AD$724,0)))))
*K903*K$8,0)</f>
        <v>0</v>
      </c>
      <c r="L303" s="212">
        <f>_xlfn.IFNA(IF(L$7="Fixed",1,IF(AND($D303="yes",L$7="Block"),INDEX($O753:$Q753,1,MATCH(L$5,$I38:$K38,0)),IF(OR(L$7="Anytime",L$7="Peak",L$7="Off-peak",L$7="Shoulder",L$7="Block"),INDEX('Stakeholder report data'!$G753:$M753,1,MATCH(IF(L$7="Block","Anytime",L$7),'Stakeholder report data'!$G$724:$M$724,0)),INDEX($W753:$AD753,1,MATCH(L$5,$W$724:$AD$724,0)))))
*L903*L$8,0)</f>
        <v>0</v>
      </c>
      <c r="M303" s="212">
        <f>_xlfn.IFNA(IF(M$7="Fixed",1,IF(AND($D303="yes",M$7="Block"),INDEX($O753:$Q753,1,MATCH(M$5,$I38:$K38,0)),IF(OR(M$7="Anytime",M$7="Peak",M$7="Off-peak",M$7="Shoulder",M$7="Block"),INDEX('Stakeholder report data'!$G753:$M753,1,MATCH(IF(M$7="Block","Anytime",M$7),'Stakeholder report data'!$G$724:$M$724,0)),INDEX($W753:$AD753,1,MATCH(M$5,$W$724:$AD$724,0)))))
*M903*M$8,0)</f>
        <v>0</v>
      </c>
      <c r="N303" s="212">
        <f>_xlfn.IFNA(IF(N$7="Fixed",1,IF(AND($D303="yes",N$7="Block"),INDEX($O753:$Q753,1,MATCH(N$5,$I38:$K38,0)),IF(OR(N$7="Anytime",N$7="Peak",N$7="Off-peak",N$7="Shoulder",N$7="Block"),INDEX('Stakeholder report data'!$G753:$M753,1,MATCH(IF(N$7="Block","Anytime",N$7),'Stakeholder report data'!$G$724:$M$724,0)),INDEX($W753:$AD753,1,MATCH(N$5,$W$724:$AD$724,0)))))
*N903*N$8,0)</f>
        <v>0</v>
      </c>
      <c r="O303" s="212">
        <f>_xlfn.IFNA(IF(O$7="Fixed",1,IF(AND($D303="yes",O$7="Block"),INDEX($O753:$Q753,1,MATCH(O$5,$I38:$K38,0)),IF(OR(O$7="Anytime",O$7="Peak",O$7="Off-peak",O$7="Shoulder",O$7="Block"),INDEX('Stakeholder report data'!$G753:$M753,1,MATCH(IF(O$7="Block","Anytime",O$7),'Stakeholder report data'!$G$724:$M$724,0)),INDEX($W753:$AD753,1,MATCH(O$5,$W$724:$AD$724,0)))))
*O903*O$8,0)</f>
        <v>0</v>
      </c>
      <c r="P303" s="212">
        <f>_xlfn.IFNA(IF(P$7="Fixed",1,IF(AND($D303="yes",P$7="Block"),INDEX($O753:$Q753,1,MATCH(P$5,$I38:$K38,0)),IF(OR(P$7="Anytime",P$7="Peak",P$7="Off-peak",P$7="Shoulder",P$7="Block"),INDEX('Stakeholder report data'!$G753:$M753,1,MATCH(IF(P$7="Block","Anytime",P$7),'Stakeholder report data'!$G$724:$M$724,0)),INDEX($W753:$AD753,1,MATCH(P$5,$W$724:$AD$724,0)))))
*P903*P$8,0)</f>
        <v>0</v>
      </c>
      <c r="Q303" s="212">
        <f>_xlfn.IFNA(IF(Q$7="Fixed",1,IF(AND($D303="yes",Q$7="Block"),INDEX($O753:$Q753,1,MATCH(Q$5,$I38:$K38,0)),IF(OR(Q$7="Anytime",Q$7="Peak",Q$7="Off-peak",Q$7="Shoulder",Q$7="Block"),INDEX('Stakeholder report data'!$G753:$M753,1,MATCH(IF(Q$7="Block","Anytime",Q$7),'Stakeholder report data'!$G$724:$M$724,0)),INDEX($W753:$AD753,1,MATCH(Q$5,$W$724:$AD$724,0)))))
*Q903*Q$8,0)</f>
        <v>0</v>
      </c>
      <c r="R303" s="212">
        <f>_xlfn.IFNA(IF(R$7="Fixed",1,IF(AND($D303="yes",R$7="Block"),INDEX($O753:$Q753,1,MATCH(R$5,$I38:$K38,0)),IF(OR(R$7="Anytime",R$7="Peak",R$7="Off-peak",R$7="Shoulder",R$7="Block"),INDEX('Stakeholder report data'!$G753:$M753,1,MATCH(IF(R$7="Block","Anytime",R$7),'Stakeholder report data'!$G$724:$M$724,0)),INDEX($W753:$AD753,1,MATCH(R$5,$W$724:$AD$724,0)))))
*R903*R$8,0)</f>
        <v>0</v>
      </c>
      <c r="S303" s="212">
        <f>_xlfn.IFNA(IF(S$7="Fixed",1,IF(AND($D303="yes",S$7="Block"),INDEX($O753:$Q753,1,MATCH(S$5,$I38:$K38,0)),IF(OR(S$7="Anytime",S$7="Peak",S$7="Off-peak",S$7="Shoulder",S$7="Block"),INDEX('Stakeholder report data'!$G753:$M753,1,MATCH(IF(S$7="Block","Anytime",S$7),'Stakeholder report data'!$G$724:$M$724,0)),INDEX($W753:$AD753,1,MATCH(S$5,$W$724:$AD$724,0)))))
*S903*S$8,0)</f>
        <v>0</v>
      </c>
      <c r="T303" s="212">
        <f>_xlfn.IFNA(IF(T$7="Fixed",1,IF(AND($D303="yes",T$7="Block"),INDEX($O753:$Q753,1,MATCH(T$5,$I38:$K38,0)),IF(OR(T$7="Anytime",T$7="Peak",T$7="Off-peak",T$7="Shoulder",T$7="Block"),INDEX('Stakeholder report data'!$G753:$M753,1,MATCH(IF(T$7="Block","Anytime",T$7),'Stakeholder report data'!$G$724:$M$724,0)),INDEX($W753:$AD753,1,MATCH(T$5,$W$724:$AD$724,0)))))
*T903*T$8,0)</f>
        <v>0</v>
      </c>
      <c r="U303" s="212">
        <f>_xlfn.IFNA(IF(U$7="Fixed",1,IF(AND($D303="yes",U$7="Block"),INDEX($O753:$Q753,1,MATCH(U$5,$I38:$K38,0)),IF(OR(U$7="Anytime",U$7="Peak",U$7="Off-peak",U$7="Shoulder",U$7="Block"),INDEX('Stakeholder report data'!$G753:$M753,1,MATCH(IF(U$7="Block","Anytime",U$7),'Stakeholder report data'!$G$724:$M$724,0)),INDEX($W753:$AD753,1,MATCH(U$5,$W$724:$AD$724,0)))))
*U903*U$8,0)</f>
        <v>0</v>
      </c>
      <c r="V303" s="212">
        <f>_xlfn.IFNA(IF(V$7="Fixed",1,IF(AND($D303="yes",V$7="Block"),INDEX($O753:$Q753,1,MATCH(V$5,$I38:$K38,0)),IF(OR(V$7="Anytime",V$7="Peak",V$7="Off-peak",V$7="Shoulder",V$7="Block"),INDEX('Stakeholder report data'!$G753:$M753,1,MATCH(IF(V$7="Block","Anytime",V$7),'Stakeholder report data'!$G$724:$M$724,0)),INDEX($W753:$AD753,1,MATCH(V$5,$W$724:$AD$724,0)))))
*V903*V$8,0)</f>
        <v>0</v>
      </c>
      <c r="W303" s="212">
        <f>_xlfn.IFNA(IF(W$7="Fixed",1,IF(AND($D303="yes",W$7="Block"),INDEX($O753:$Q753,1,MATCH(W$5,$I38:$K38,0)),IF(OR(W$7="Anytime",W$7="Peak",W$7="Off-peak",W$7="Shoulder",W$7="Block"),INDEX('Stakeholder report data'!$G753:$M753,1,MATCH(IF(W$7="Block","Anytime",W$7),'Stakeholder report data'!$G$724:$M$724,0)),INDEX($W753:$AD753,1,MATCH(W$5,$W$724:$AD$724,0)))))
*W903*W$8,0)</f>
        <v>0</v>
      </c>
      <c r="X303" s="212">
        <f>_xlfn.IFNA(IF(X$7="Fixed",1,IF(AND($D303="yes",X$7="Block"),INDEX($O753:$Q753,1,MATCH(X$5,$I38:$K38,0)),IF(OR(X$7="Anytime",X$7="Peak",X$7="Off-peak",X$7="Shoulder",X$7="Block"),INDEX('Stakeholder report data'!$G753:$M753,1,MATCH(IF(X$7="Block","Anytime",X$7),'Stakeholder report data'!$G$724:$M$724,0)),INDEX($W753:$AD753,1,MATCH(X$5,$W$724:$AD$724,0)))))
*X903*X$8,0)</f>
        <v>0</v>
      </c>
      <c r="Y303" s="212">
        <f>_xlfn.IFNA(IF(Y$7="Fixed",1,IF(AND($D303="yes",Y$7="Block"),INDEX($O753:$Q753,1,MATCH(Y$5,$I38:$K38,0)),IF(OR(Y$7="Anytime",Y$7="Peak",Y$7="Off-peak",Y$7="Shoulder",Y$7="Block"),INDEX('Stakeholder report data'!$G753:$M753,1,MATCH(IF(Y$7="Block","Anytime",Y$7),'Stakeholder report data'!$G$724:$M$724,0)),INDEX($W753:$AD753,1,MATCH(Y$5,$W$724:$AD$724,0)))))
*Y903*Y$8,0)</f>
        <v>0</v>
      </c>
      <c r="Z303" s="212">
        <f>_xlfn.IFNA(IF(Z$7="Fixed",1,IF(AND($D303="yes",Z$7="Block"),INDEX($O753:$Q753,1,MATCH(Z$5,$I38:$K38,0)),IF(OR(Z$7="Anytime",Z$7="Peak",Z$7="Off-peak",Z$7="Shoulder",Z$7="Block"),INDEX('Stakeholder report data'!$G753:$M753,1,MATCH(IF(Z$7="Block","Anytime",Z$7),'Stakeholder report data'!$G$724:$M$724,0)),INDEX($W753:$AD753,1,MATCH(Z$5,$W$724:$AD$724,0)))))
*Z903*Z$8,0)</f>
        <v>0</v>
      </c>
      <c r="AA303" s="212">
        <f>_xlfn.IFNA(IF(AA$7="Fixed",1,IF(AND($D303="yes",AA$7="Block"),INDEX($O753:$Q753,1,MATCH(AA$5,$I38:$K38,0)),IF(OR(AA$7="Anytime",AA$7="Peak",AA$7="Off-peak",AA$7="Shoulder",AA$7="Block"),INDEX('Stakeholder report data'!$G753:$M753,1,MATCH(IF(AA$7="Block","Anytime",AA$7),'Stakeholder report data'!$G$724:$M$724,0)),INDEX($W753:$AD753,1,MATCH(AA$5,$W$724:$AD$724,0)))))
*AA903*AA$8,0)</f>
        <v>0</v>
      </c>
      <c r="AB303" s="212">
        <f>_xlfn.IFNA(IF(AB$7="Fixed",1,IF(AND($D303="yes",AB$7="Block"),INDEX($O753:$Q753,1,MATCH(AB$5,$I38:$K38,0)),IF(OR(AB$7="Anytime",AB$7="Peak",AB$7="Off-peak",AB$7="Shoulder",AB$7="Block"),INDEX('Stakeholder report data'!$G753:$M753,1,MATCH(IF(AB$7="Block","Anytime",AB$7),'Stakeholder report data'!$G$724:$M$724,0)),INDEX($W753:$AD753,1,MATCH(AB$5,$W$724:$AD$724,0)))))
*AB903*AB$8,0)</f>
        <v>0</v>
      </c>
      <c r="AC303" s="212">
        <f>_xlfn.IFNA(IF(AC$7="Fixed",1,IF(AND($D303="yes",AC$7="Block"),INDEX($O753:$Q753,1,MATCH(AC$5,$I38:$K38,0)),IF(OR(AC$7="Anytime",AC$7="Peak",AC$7="Off-peak",AC$7="Shoulder",AC$7="Block"),INDEX('Stakeholder report data'!$G753:$M753,1,MATCH(IF(AC$7="Block","Anytime",AC$7),'Stakeholder report data'!$G$724:$M$724,0)),INDEX($W753:$AD753,1,MATCH(AC$5,$W$724:$AD$724,0)))))
*AC903*AC$8,0)</f>
        <v>0</v>
      </c>
      <c r="AD303" s="212">
        <f>_xlfn.IFNA(IF(AD$7="Fixed",1,IF(AND($D303="yes",AD$7="Block"),INDEX($O753:$Q753,1,MATCH(AD$5,$I38:$K38,0)),IF(OR(AD$7="Anytime",AD$7="Peak",AD$7="Off-peak",AD$7="Shoulder",AD$7="Block"),INDEX('Stakeholder report data'!$G753:$M753,1,MATCH(IF(AD$7="Block","Anytime",AD$7),'Stakeholder report data'!$G$724:$M$724,0)),INDEX($W753:$AD753,1,MATCH(AD$5,$W$724:$AD$724,0)))))
*AD903*AD$8,0)</f>
        <v>0</v>
      </c>
      <c r="AE303" s="55"/>
      <c r="AF303" s="34"/>
      <c r="AG303" s="34"/>
      <c r="AH303" s="34"/>
    </row>
    <row r="304" spans="1:34" ht="11.25" hidden="1" outlineLevel="3" x14ac:dyDescent="0.2">
      <c r="A304" s="34"/>
      <c r="B304" s="251">
        <v>28</v>
      </c>
      <c r="C304" s="48">
        <f t="shared" si="29"/>
        <v>0</v>
      </c>
      <c r="D304" s="49">
        <f t="shared" si="29"/>
        <v>0</v>
      </c>
      <c r="E304" s="49">
        <f t="shared" si="29"/>
        <v>0</v>
      </c>
      <c r="F304" s="56"/>
      <c r="G304" s="262">
        <f t="shared" si="28"/>
        <v>0</v>
      </c>
      <c r="H304" s="56"/>
      <c r="I304" s="212">
        <f>_xlfn.IFNA(IF(I$7="Fixed",1,IF(AND($D304="yes",I$7="Block"),INDEX($O754:$Q754,1,MATCH(I$5,$I39:$K39,0)),IF(OR(I$7="Anytime",I$7="Peak",I$7="Off-peak",I$7="Shoulder",I$7="Block"),INDEX('Stakeholder report data'!$G754:$M754,1,MATCH(IF(I$7="Block","Anytime",I$7),'Stakeholder report data'!$G$724:$M$724,0)),INDEX($W754:$AD754,1,MATCH(I$5,$W$724:$AD$724,0)))))
*I904*I$8,0)</f>
        <v>0</v>
      </c>
      <c r="J304" s="212">
        <f>_xlfn.IFNA(IF(J$7="Fixed",1,IF(AND($D304="yes",J$7="Block"),INDEX($O754:$Q754,1,MATCH(J$5,$I39:$K39,0)),IF(OR(J$7="Anytime",J$7="Peak",J$7="Off-peak",J$7="Shoulder",J$7="Block"),INDEX('Stakeholder report data'!$G754:$M754,1,MATCH(IF(J$7="Block","Anytime",J$7),'Stakeholder report data'!$G$724:$M$724,0)),INDEX($W754:$AD754,1,MATCH(J$5,$W$724:$AD$724,0)))))
*J904*J$8,0)</f>
        <v>0</v>
      </c>
      <c r="K304" s="212">
        <f>_xlfn.IFNA(IF(K$7="Fixed",1,IF(AND($D304="yes",K$7="Block"),INDEX($O754:$Q754,1,MATCH(K$5,$I39:$K39,0)),IF(OR(K$7="Anytime",K$7="Peak",K$7="Off-peak",K$7="Shoulder",K$7="Block"),INDEX('Stakeholder report data'!$G754:$M754,1,MATCH(IF(K$7="Block","Anytime",K$7),'Stakeholder report data'!$G$724:$M$724,0)),INDEX($W754:$AD754,1,MATCH(K$5,$W$724:$AD$724,0)))))
*K904*K$8,0)</f>
        <v>0</v>
      </c>
      <c r="L304" s="212">
        <f>_xlfn.IFNA(IF(L$7="Fixed",1,IF(AND($D304="yes",L$7="Block"),INDEX($O754:$Q754,1,MATCH(L$5,$I39:$K39,0)),IF(OR(L$7="Anytime",L$7="Peak",L$7="Off-peak",L$7="Shoulder",L$7="Block"),INDEX('Stakeholder report data'!$G754:$M754,1,MATCH(IF(L$7="Block","Anytime",L$7),'Stakeholder report data'!$G$724:$M$724,0)),INDEX($W754:$AD754,1,MATCH(L$5,$W$724:$AD$724,0)))))
*L904*L$8,0)</f>
        <v>0</v>
      </c>
      <c r="M304" s="212">
        <f>_xlfn.IFNA(IF(M$7="Fixed",1,IF(AND($D304="yes",M$7="Block"),INDEX($O754:$Q754,1,MATCH(M$5,$I39:$K39,0)),IF(OR(M$7="Anytime",M$7="Peak",M$7="Off-peak",M$7="Shoulder",M$7="Block"),INDEX('Stakeholder report data'!$G754:$M754,1,MATCH(IF(M$7="Block","Anytime",M$7),'Stakeholder report data'!$G$724:$M$724,0)),INDEX($W754:$AD754,1,MATCH(M$5,$W$724:$AD$724,0)))))
*M904*M$8,0)</f>
        <v>0</v>
      </c>
      <c r="N304" s="212">
        <f>_xlfn.IFNA(IF(N$7="Fixed",1,IF(AND($D304="yes",N$7="Block"),INDEX($O754:$Q754,1,MATCH(N$5,$I39:$K39,0)),IF(OR(N$7="Anytime",N$7="Peak",N$7="Off-peak",N$7="Shoulder",N$7="Block"),INDEX('Stakeholder report data'!$G754:$M754,1,MATCH(IF(N$7="Block","Anytime",N$7),'Stakeholder report data'!$G$724:$M$724,0)),INDEX($W754:$AD754,1,MATCH(N$5,$W$724:$AD$724,0)))))
*N904*N$8,0)</f>
        <v>0</v>
      </c>
      <c r="O304" s="212">
        <f>_xlfn.IFNA(IF(O$7="Fixed",1,IF(AND($D304="yes",O$7="Block"),INDEX($O754:$Q754,1,MATCH(O$5,$I39:$K39,0)),IF(OR(O$7="Anytime",O$7="Peak",O$7="Off-peak",O$7="Shoulder",O$7="Block"),INDEX('Stakeholder report data'!$G754:$M754,1,MATCH(IF(O$7="Block","Anytime",O$7),'Stakeholder report data'!$G$724:$M$724,0)),INDEX($W754:$AD754,1,MATCH(O$5,$W$724:$AD$724,0)))))
*O904*O$8,0)</f>
        <v>0</v>
      </c>
      <c r="P304" s="212">
        <f>_xlfn.IFNA(IF(P$7="Fixed",1,IF(AND($D304="yes",P$7="Block"),INDEX($O754:$Q754,1,MATCH(P$5,$I39:$K39,0)),IF(OR(P$7="Anytime",P$7="Peak",P$7="Off-peak",P$7="Shoulder",P$7="Block"),INDEX('Stakeholder report data'!$G754:$M754,1,MATCH(IF(P$7="Block","Anytime",P$7),'Stakeholder report data'!$G$724:$M$724,0)),INDEX($W754:$AD754,1,MATCH(P$5,$W$724:$AD$724,0)))))
*P904*P$8,0)</f>
        <v>0</v>
      </c>
      <c r="Q304" s="212">
        <f>_xlfn.IFNA(IF(Q$7="Fixed",1,IF(AND($D304="yes",Q$7="Block"),INDEX($O754:$Q754,1,MATCH(Q$5,$I39:$K39,0)),IF(OR(Q$7="Anytime",Q$7="Peak",Q$7="Off-peak",Q$7="Shoulder",Q$7="Block"),INDEX('Stakeholder report data'!$G754:$M754,1,MATCH(IF(Q$7="Block","Anytime",Q$7),'Stakeholder report data'!$G$724:$M$724,0)),INDEX($W754:$AD754,1,MATCH(Q$5,$W$724:$AD$724,0)))))
*Q904*Q$8,0)</f>
        <v>0</v>
      </c>
      <c r="R304" s="212">
        <f>_xlfn.IFNA(IF(R$7="Fixed",1,IF(AND($D304="yes",R$7="Block"),INDEX($O754:$Q754,1,MATCH(R$5,$I39:$K39,0)),IF(OR(R$7="Anytime",R$7="Peak",R$7="Off-peak",R$7="Shoulder",R$7="Block"),INDEX('Stakeholder report data'!$G754:$M754,1,MATCH(IF(R$7="Block","Anytime",R$7),'Stakeholder report data'!$G$724:$M$724,0)),INDEX($W754:$AD754,1,MATCH(R$5,$W$724:$AD$724,0)))))
*R904*R$8,0)</f>
        <v>0</v>
      </c>
      <c r="S304" s="212">
        <f>_xlfn.IFNA(IF(S$7="Fixed",1,IF(AND($D304="yes",S$7="Block"),INDEX($O754:$Q754,1,MATCH(S$5,$I39:$K39,0)),IF(OR(S$7="Anytime",S$7="Peak",S$7="Off-peak",S$7="Shoulder",S$7="Block"),INDEX('Stakeholder report data'!$G754:$M754,1,MATCH(IF(S$7="Block","Anytime",S$7),'Stakeholder report data'!$G$724:$M$724,0)),INDEX($W754:$AD754,1,MATCH(S$5,$W$724:$AD$724,0)))))
*S904*S$8,0)</f>
        <v>0</v>
      </c>
      <c r="T304" s="212">
        <f>_xlfn.IFNA(IF(T$7="Fixed",1,IF(AND($D304="yes",T$7="Block"),INDEX($O754:$Q754,1,MATCH(T$5,$I39:$K39,0)),IF(OR(T$7="Anytime",T$7="Peak",T$7="Off-peak",T$7="Shoulder",T$7="Block"),INDEX('Stakeholder report data'!$G754:$M754,1,MATCH(IF(T$7="Block","Anytime",T$7),'Stakeholder report data'!$G$724:$M$724,0)),INDEX($W754:$AD754,1,MATCH(T$5,$W$724:$AD$724,0)))))
*T904*T$8,0)</f>
        <v>0</v>
      </c>
      <c r="U304" s="212">
        <f>_xlfn.IFNA(IF(U$7="Fixed",1,IF(AND($D304="yes",U$7="Block"),INDEX($O754:$Q754,1,MATCH(U$5,$I39:$K39,0)),IF(OR(U$7="Anytime",U$7="Peak",U$7="Off-peak",U$7="Shoulder",U$7="Block"),INDEX('Stakeholder report data'!$G754:$M754,1,MATCH(IF(U$7="Block","Anytime",U$7),'Stakeholder report data'!$G$724:$M$724,0)),INDEX($W754:$AD754,1,MATCH(U$5,$W$724:$AD$724,0)))))
*U904*U$8,0)</f>
        <v>0</v>
      </c>
      <c r="V304" s="212">
        <f>_xlfn.IFNA(IF(V$7="Fixed",1,IF(AND($D304="yes",V$7="Block"),INDEX($O754:$Q754,1,MATCH(V$5,$I39:$K39,0)),IF(OR(V$7="Anytime",V$7="Peak",V$7="Off-peak",V$7="Shoulder",V$7="Block"),INDEX('Stakeholder report data'!$G754:$M754,1,MATCH(IF(V$7="Block","Anytime",V$7),'Stakeholder report data'!$G$724:$M$724,0)),INDEX($W754:$AD754,1,MATCH(V$5,$W$724:$AD$724,0)))))
*V904*V$8,0)</f>
        <v>0</v>
      </c>
      <c r="W304" s="212">
        <f>_xlfn.IFNA(IF(W$7="Fixed",1,IF(AND($D304="yes",W$7="Block"),INDEX($O754:$Q754,1,MATCH(W$5,$I39:$K39,0)),IF(OR(W$7="Anytime",W$7="Peak",W$7="Off-peak",W$7="Shoulder",W$7="Block"),INDEX('Stakeholder report data'!$G754:$M754,1,MATCH(IF(W$7="Block","Anytime",W$7),'Stakeholder report data'!$G$724:$M$724,0)),INDEX($W754:$AD754,1,MATCH(W$5,$W$724:$AD$724,0)))))
*W904*W$8,0)</f>
        <v>0</v>
      </c>
      <c r="X304" s="212">
        <f>_xlfn.IFNA(IF(X$7="Fixed",1,IF(AND($D304="yes",X$7="Block"),INDEX($O754:$Q754,1,MATCH(X$5,$I39:$K39,0)),IF(OR(X$7="Anytime",X$7="Peak",X$7="Off-peak",X$7="Shoulder",X$7="Block"),INDEX('Stakeholder report data'!$G754:$M754,1,MATCH(IF(X$7="Block","Anytime",X$7),'Stakeholder report data'!$G$724:$M$724,0)),INDEX($W754:$AD754,1,MATCH(X$5,$W$724:$AD$724,0)))))
*X904*X$8,0)</f>
        <v>0</v>
      </c>
      <c r="Y304" s="212">
        <f>_xlfn.IFNA(IF(Y$7="Fixed",1,IF(AND($D304="yes",Y$7="Block"),INDEX($O754:$Q754,1,MATCH(Y$5,$I39:$K39,0)),IF(OR(Y$7="Anytime",Y$7="Peak",Y$7="Off-peak",Y$7="Shoulder",Y$7="Block"),INDEX('Stakeholder report data'!$G754:$M754,1,MATCH(IF(Y$7="Block","Anytime",Y$7),'Stakeholder report data'!$G$724:$M$724,0)),INDEX($W754:$AD754,1,MATCH(Y$5,$W$724:$AD$724,0)))))
*Y904*Y$8,0)</f>
        <v>0</v>
      </c>
      <c r="Z304" s="212">
        <f>_xlfn.IFNA(IF(Z$7="Fixed",1,IF(AND($D304="yes",Z$7="Block"),INDEX($O754:$Q754,1,MATCH(Z$5,$I39:$K39,0)),IF(OR(Z$7="Anytime",Z$7="Peak",Z$7="Off-peak",Z$7="Shoulder",Z$7="Block"),INDEX('Stakeholder report data'!$G754:$M754,1,MATCH(IF(Z$7="Block","Anytime",Z$7),'Stakeholder report data'!$G$724:$M$724,0)),INDEX($W754:$AD754,1,MATCH(Z$5,$W$724:$AD$724,0)))))
*Z904*Z$8,0)</f>
        <v>0</v>
      </c>
      <c r="AA304" s="212">
        <f>_xlfn.IFNA(IF(AA$7="Fixed",1,IF(AND($D304="yes",AA$7="Block"),INDEX($O754:$Q754,1,MATCH(AA$5,$I39:$K39,0)),IF(OR(AA$7="Anytime",AA$7="Peak",AA$7="Off-peak",AA$7="Shoulder",AA$7="Block"),INDEX('Stakeholder report data'!$G754:$M754,1,MATCH(IF(AA$7="Block","Anytime",AA$7),'Stakeholder report data'!$G$724:$M$724,0)),INDEX($W754:$AD754,1,MATCH(AA$5,$W$724:$AD$724,0)))))
*AA904*AA$8,0)</f>
        <v>0</v>
      </c>
      <c r="AB304" s="212">
        <f>_xlfn.IFNA(IF(AB$7="Fixed",1,IF(AND($D304="yes",AB$7="Block"),INDEX($O754:$Q754,1,MATCH(AB$5,$I39:$K39,0)),IF(OR(AB$7="Anytime",AB$7="Peak",AB$7="Off-peak",AB$7="Shoulder",AB$7="Block"),INDEX('Stakeholder report data'!$G754:$M754,1,MATCH(IF(AB$7="Block","Anytime",AB$7),'Stakeholder report data'!$G$724:$M$724,0)),INDEX($W754:$AD754,1,MATCH(AB$5,$W$724:$AD$724,0)))))
*AB904*AB$8,0)</f>
        <v>0</v>
      </c>
      <c r="AC304" s="212">
        <f>_xlfn.IFNA(IF(AC$7="Fixed",1,IF(AND($D304="yes",AC$7="Block"),INDEX($O754:$Q754,1,MATCH(AC$5,$I39:$K39,0)),IF(OR(AC$7="Anytime",AC$7="Peak",AC$7="Off-peak",AC$7="Shoulder",AC$7="Block"),INDEX('Stakeholder report data'!$G754:$M754,1,MATCH(IF(AC$7="Block","Anytime",AC$7),'Stakeholder report data'!$G$724:$M$724,0)),INDEX($W754:$AD754,1,MATCH(AC$5,$W$724:$AD$724,0)))))
*AC904*AC$8,0)</f>
        <v>0</v>
      </c>
      <c r="AD304" s="212">
        <f>_xlfn.IFNA(IF(AD$7="Fixed",1,IF(AND($D304="yes",AD$7="Block"),INDEX($O754:$Q754,1,MATCH(AD$5,$I39:$K39,0)),IF(OR(AD$7="Anytime",AD$7="Peak",AD$7="Off-peak",AD$7="Shoulder",AD$7="Block"),INDEX('Stakeholder report data'!$G754:$M754,1,MATCH(IF(AD$7="Block","Anytime",AD$7),'Stakeholder report data'!$G$724:$M$724,0)),INDEX($W754:$AD754,1,MATCH(AD$5,$W$724:$AD$724,0)))))
*AD904*AD$8,0)</f>
        <v>0</v>
      </c>
      <c r="AE304" s="55"/>
      <c r="AF304" s="34"/>
      <c r="AG304" s="34"/>
      <c r="AH304" s="34"/>
    </row>
    <row r="305" spans="1:34" ht="11.25" hidden="1" outlineLevel="3" x14ac:dyDescent="0.2">
      <c r="A305" s="34"/>
      <c r="B305" s="251">
        <v>29</v>
      </c>
      <c r="C305" s="48">
        <f t="shared" si="29"/>
        <v>0</v>
      </c>
      <c r="D305" s="49">
        <f t="shared" si="29"/>
        <v>0</v>
      </c>
      <c r="E305" s="49">
        <f t="shared" si="29"/>
        <v>0</v>
      </c>
      <c r="F305" s="56"/>
      <c r="G305" s="262">
        <f t="shared" si="28"/>
        <v>0</v>
      </c>
      <c r="H305" s="56"/>
      <c r="I305" s="212">
        <f>_xlfn.IFNA(IF(I$7="Fixed",1,IF(AND($D305="yes",I$7="Block"),INDEX($O755:$Q755,1,MATCH(I$5,$I40:$K40,0)),IF(OR(I$7="Anytime",I$7="Peak",I$7="Off-peak",I$7="Shoulder",I$7="Block"),INDEX('Stakeholder report data'!$G755:$M755,1,MATCH(IF(I$7="Block","Anytime",I$7),'Stakeholder report data'!$G$724:$M$724,0)),INDEX($W755:$AD755,1,MATCH(I$5,$W$724:$AD$724,0)))))
*I905*I$8,0)</f>
        <v>0</v>
      </c>
      <c r="J305" s="212">
        <f>_xlfn.IFNA(IF(J$7="Fixed",1,IF(AND($D305="yes",J$7="Block"),INDEX($O755:$Q755,1,MATCH(J$5,$I40:$K40,0)),IF(OR(J$7="Anytime",J$7="Peak",J$7="Off-peak",J$7="Shoulder",J$7="Block"),INDEX('Stakeholder report data'!$G755:$M755,1,MATCH(IF(J$7="Block","Anytime",J$7),'Stakeholder report data'!$G$724:$M$724,0)),INDEX($W755:$AD755,1,MATCH(J$5,$W$724:$AD$724,0)))))
*J905*J$8,0)</f>
        <v>0</v>
      </c>
      <c r="K305" s="212">
        <f>_xlfn.IFNA(IF(K$7="Fixed",1,IF(AND($D305="yes",K$7="Block"),INDEX($O755:$Q755,1,MATCH(K$5,$I40:$K40,0)),IF(OR(K$7="Anytime",K$7="Peak",K$7="Off-peak",K$7="Shoulder",K$7="Block"),INDEX('Stakeholder report data'!$G755:$M755,1,MATCH(IF(K$7="Block","Anytime",K$7),'Stakeholder report data'!$G$724:$M$724,0)),INDEX($W755:$AD755,1,MATCH(K$5,$W$724:$AD$724,0)))))
*K905*K$8,0)</f>
        <v>0</v>
      </c>
      <c r="L305" s="212">
        <f>_xlfn.IFNA(IF(L$7="Fixed",1,IF(AND($D305="yes",L$7="Block"),INDEX($O755:$Q755,1,MATCH(L$5,$I40:$K40,0)),IF(OR(L$7="Anytime",L$7="Peak",L$7="Off-peak",L$7="Shoulder",L$7="Block"),INDEX('Stakeholder report data'!$G755:$M755,1,MATCH(IF(L$7="Block","Anytime",L$7),'Stakeholder report data'!$G$724:$M$724,0)),INDEX($W755:$AD755,1,MATCH(L$5,$W$724:$AD$724,0)))))
*L905*L$8,0)</f>
        <v>0</v>
      </c>
      <c r="M305" s="212">
        <f>_xlfn.IFNA(IF(M$7="Fixed",1,IF(AND($D305="yes",M$7="Block"),INDEX($O755:$Q755,1,MATCH(M$5,$I40:$K40,0)),IF(OR(M$7="Anytime",M$7="Peak",M$7="Off-peak",M$7="Shoulder",M$7="Block"),INDEX('Stakeholder report data'!$G755:$M755,1,MATCH(IF(M$7="Block","Anytime",M$7),'Stakeholder report data'!$G$724:$M$724,0)),INDEX($W755:$AD755,1,MATCH(M$5,$W$724:$AD$724,0)))))
*M905*M$8,0)</f>
        <v>0</v>
      </c>
      <c r="N305" s="212">
        <f>_xlfn.IFNA(IF(N$7="Fixed",1,IF(AND($D305="yes",N$7="Block"),INDEX($O755:$Q755,1,MATCH(N$5,$I40:$K40,0)),IF(OR(N$7="Anytime",N$7="Peak",N$7="Off-peak",N$7="Shoulder",N$7="Block"),INDEX('Stakeholder report data'!$G755:$M755,1,MATCH(IF(N$7="Block","Anytime",N$7),'Stakeholder report data'!$G$724:$M$724,0)),INDEX($W755:$AD755,1,MATCH(N$5,$W$724:$AD$724,0)))))
*N905*N$8,0)</f>
        <v>0</v>
      </c>
      <c r="O305" s="212">
        <f>_xlfn.IFNA(IF(O$7="Fixed",1,IF(AND($D305="yes",O$7="Block"),INDEX($O755:$Q755,1,MATCH(O$5,$I40:$K40,0)),IF(OR(O$7="Anytime",O$7="Peak",O$7="Off-peak",O$7="Shoulder",O$7="Block"),INDEX('Stakeholder report data'!$G755:$M755,1,MATCH(IF(O$7="Block","Anytime",O$7),'Stakeholder report data'!$G$724:$M$724,0)),INDEX($W755:$AD755,1,MATCH(O$5,$W$724:$AD$724,0)))))
*O905*O$8,0)</f>
        <v>0</v>
      </c>
      <c r="P305" s="212">
        <f>_xlfn.IFNA(IF(P$7="Fixed",1,IF(AND($D305="yes",P$7="Block"),INDEX($O755:$Q755,1,MATCH(P$5,$I40:$K40,0)),IF(OR(P$7="Anytime",P$7="Peak",P$7="Off-peak",P$7="Shoulder",P$7="Block"),INDEX('Stakeholder report data'!$G755:$M755,1,MATCH(IF(P$7="Block","Anytime",P$7),'Stakeholder report data'!$G$724:$M$724,0)),INDEX($W755:$AD755,1,MATCH(P$5,$W$724:$AD$724,0)))))
*P905*P$8,0)</f>
        <v>0</v>
      </c>
      <c r="Q305" s="212">
        <f>_xlfn.IFNA(IF(Q$7="Fixed",1,IF(AND($D305="yes",Q$7="Block"),INDEX($O755:$Q755,1,MATCH(Q$5,$I40:$K40,0)),IF(OR(Q$7="Anytime",Q$7="Peak",Q$7="Off-peak",Q$7="Shoulder",Q$7="Block"),INDEX('Stakeholder report data'!$G755:$M755,1,MATCH(IF(Q$7="Block","Anytime",Q$7),'Stakeholder report data'!$G$724:$M$724,0)),INDEX($W755:$AD755,1,MATCH(Q$5,$W$724:$AD$724,0)))))
*Q905*Q$8,0)</f>
        <v>0</v>
      </c>
      <c r="R305" s="212">
        <f>_xlfn.IFNA(IF(R$7="Fixed",1,IF(AND($D305="yes",R$7="Block"),INDEX($O755:$Q755,1,MATCH(R$5,$I40:$K40,0)),IF(OR(R$7="Anytime",R$7="Peak",R$7="Off-peak",R$7="Shoulder",R$7="Block"),INDEX('Stakeholder report data'!$G755:$M755,1,MATCH(IF(R$7="Block","Anytime",R$7),'Stakeholder report data'!$G$724:$M$724,0)),INDEX($W755:$AD755,1,MATCH(R$5,$W$724:$AD$724,0)))))
*R905*R$8,0)</f>
        <v>0</v>
      </c>
      <c r="S305" s="212">
        <f>_xlfn.IFNA(IF(S$7="Fixed",1,IF(AND($D305="yes",S$7="Block"),INDEX($O755:$Q755,1,MATCH(S$5,$I40:$K40,0)),IF(OR(S$7="Anytime",S$7="Peak",S$7="Off-peak",S$7="Shoulder",S$7="Block"),INDEX('Stakeholder report data'!$G755:$M755,1,MATCH(IF(S$7="Block","Anytime",S$7),'Stakeholder report data'!$G$724:$M$724,0)),INDEX($W755:$AD755,1,MATCH(S$5,$W$724:$AD$724,0)))))
*S905*S$8,0)</f>
        <v>0</v>
      </c>
      <c r="T305" s="212">
        <f>_xlfn.IFNA(IF(T$7="Fixed",1,IF(AND($D305="yes",T$7="Block"),INDEX($O755:$Q755,1,MATCH(T$5,$I40:$K40,0)),IF(OR(T$7="Anytime",T$7="Peak",T$7="Off-peak",T$7="Shoulder",T$7="Block"),INDEX('Stakeholder report data'!$G755:$M755,1,MATCH(IF(T$7="Block","Anytime",T$7),'Stakeholder report data'!$G$724:$M$724,0)),INDEX($W755:$AD755,1,MATCH(T$5,$W$724:$AD$724,0)))))
*T905*T$8,0)</f>
        <v>0</v>
      </c>
      <c r="U305" s="212">
        <f>_xlfn.IFNA(IF(U$7="Fixed",1,IF(AND($D305="yes",U$7="Block"),INDEX($O755:$Q755,1,MATCH(U$5,$I40:$K40,0)),IF(OR(U$7="Anytime",U$7="Peak",U$7="Off-peak",U$7="Shoulder",U$7="Block"),INDEX('Stakeholder report data'!$G755:$M755,1,MATCH(IF(U$7="Block","Anytime",U$7),'Stakeholder report data'!$G$724:$M$724,0)),INDEX($W755:$AD755,1,MATCH(U$5,$W$724:$AD$724,0)))))
*U905*U$8,0)</f>
        <v>0</v>
      </c>
      <c r="V305" s="212">
        <f>_xlfn.IFNA(IF(V$7="Fixed",1,IF(AND($D305="yes",V$7="Block"),INDEX($O755:$Q755,1,MATCH(V$5,$I40:$K40,0)),IF(OR(V$7="Anytime",V$7="Peak",V$7="Off-peak",V$7="Shoulder",V$7="Block"),INDEX('Stakeholder report data'!$G755:$M755,1,MATCH(IF(V$7="Block","Anytime",V$7),'Stakeholder report data'!$G$724:$M$724,0)),INDEX($W755:$AD755,1,MATCH(V$5,$W$724:$AD$724,0)))))
*V905*V$8,0)</f>
        <v>0</v>
      </c>
      <c r="W305" s="212">
        <f>_xlfn.IFNA(IF(W$7="Fixed",1,IF(AND($D305="yes",W$7="Block"),INDEX($O755:$Q755,1,MATCH(W$5,$I40:$K40,0)),IF(OR(W$7="Anytime",W$7="Peak",W$7="Off-peak",W$7="Shoulder",W$7="Block"),INDEX('Stakeholder report data'!$G755:$M755,1,MATCH(IF(W$7="Block","Anytime",W$7),'Stakeholder report data'!$G$724:$M$724,0)),INDEX($W755:$AD755,1,MATCH(W$5,$W$724:$AD$724,0)))))
*W905*W$8,0)</f>
        <v>0</v>
      </c>
      <c r="X305" s="212">
        <f>_xlfn.IFNA(IF(X$7="Fixed",1,IF(AND($D305="yes",X$7="Block"),INDEX($O755:$Q755,1,MATCH(X$5,$I40:$K40,0)),IF(OR(X$7="Anytime",X$7="Peak",X$7="Off-peak",X$7="Shoulder",X$7="Block"),INDEX('Stakeholder report data'!$G755:$M755,1,MATCH(IF(X$7="Block","Anytime",X$7),'Stakeholder report data'!$G$724:$M$724,0)),INDEX($W755:$AD755,1,MATCH(X$5,$W$724:$AD$724,0)))))
*X905*X$8,0)</f>
        <v>0</v>
      </c>
      <c r="Y305" s="212">
        <f>_xlfn.IFNA(IF(Y$7="Fixed",1,IF(AND($D305="yes",Y$7="Block"),INDEX($O755:$Q755,1,MATCH(Y$5,$I40:$K40,0)),IF(OR(Y$7="Anytime",Y$7="Peak",Y$7="Off-peak",Y$7="Shoulder",Y$7="Block"),INDEX('Stakeholder report data'!$G755:$M755,1,MATCH(IF(Y$7="Block","Anytime",Y$7),'Stakeholder report data'!$G$724:$M$724,0)),INDEX($W755:$AD755,1,MATCH(Y$5,$W$724:$AD$724,0)))))
*Y905*Y$8,0)</f>
        <v>0</v>
      </c>
      <c r="Z305" s="212">
        <f>_xlfn.IFNA(IF(Z$7="Fixed",1,IF(AND($D305="yes",Z$7="Block"),INDEX($O755:$Q755,1,MATCH(Z$5,$I40:$K40,0)),IF(OR(Z$7="Anytime",Z$7="Peak",Z$7="Off-peak",Z$7="Shoulder",Z$7="Block"),INDEX('Stakeholder report data'!$G755:$M755,1,MATCH(IF(Z$7="Block","Anytime",Z$7),'Stakeholder report data'!$G$724:$M$724,0)),INDEX($W755:$AD755,1,MATCH(Z$5,$W$724:$AD$724,0)))))
*Z905*Z$8,0)</f>
        <v>0</v>
      </c>
      <c r="AA305" s="212">
        <f>_xlfn.IFNA(IF(AA$7="Fixed",1,IF(AND($D305="yes",AA$7="Block"),INDEX($O755:$Q755,1,MATCH(AA$5,$I40:$K40,0)),IF(OR(AA$7="Anytime",AA$7="Peak",AA$7="Off-peak",AA$7="Shoulder",AA$7="Block"),INDEX('Stakeholder report data'!$G755:$M755,1,MATCH(IF(AA$7="Block","Anytime",AA$7),'Stakeholder report data'!$G$724:$M$724,0)),INDEX($W755:$AD755,1,MATCH(AA$5,$W$724:$AD$724,0)))))
*AA905*AA$8,0)</f>
        <v>0</v>
      </c>
      <c r="AB305" s="212">
        <f>_xlfn.IFNA(IF(AB$7="Fixed",1,IF(AND($D305="yes",AB$7="Block"),INDEX($O755:$Q755,1,MATCH(AB$5,$I40:$K40,0)),IF(OR(AB$7="Anytime",AB$7="Peak",AB$7="Off-peak",AB$7="Shoulder",AB$7="Block"),INDEX('Stakeholder report data'!$G755:$M755,1,MATCH(IF(AB$7="Block","Anytime",AB$7),'Stakeholder report data'!$G$724:$M$724,0)),INDEX($W755:$AD755,1,MATCH(AB$5,$W$724:$AD$724,0)))))
*AB905*AB$8,0)</f>
        <v>0</v>
      </c>
      <c r="AC305" s="212">
        <f>_xlfn.IFNA(IF(AC$7="Fixed",1,IF(AND($D305="yes",AC$7="Block"),INDEX($O755:$Q755,1,MATCH(AC$5,$I40:$K40,0)),IF(OR(AC$7="Anytime",AC$7="Peak",AC$7="Off-peak",AC$7="Shoulder",AC$7="Block"),INDEX('Stakeholder report data'!$G755:$M755,1,MATCH(IF(AC$7="Block","Anytime",AC$7),'Stakeholder report data'!$G$724:$M$724,0)),INDEX($W755:$AD755,1,MATCH(AC$5,$W$724:$AD$724,0)))))
*AC905*AC$8,0)</f>
        <v>0</v>
      </c>
      <c r="AD305" s="212">
        <f>_xlfn.IFNA(IF(AD$7="Fixed",1,IF(AND($D305="yes",AD$7="Block"),INDEX($O755:$Q755,1,MATCH(AD$5,$I40:$K40,0)),IF(OR(AD$7="Anytime",AD$7="Peak",AD$7="Off-peak",AD$7="Shoulder",AD$7="Block"),INDEX('Stakeholder report data'!$G755:$M755,1,MATCH(IF(AD$7="Block","Anytime",AD$7),'Stakeholder report data'!$G$724:$M$724,0)),INDEX($W755:$AD755,1,MATCH(AD$5,$W$724:$AD$724,0)))))
*AD905*AD$8,0)</f>
        <v>0</v>
      </c>
      <c r="AE305" s="55"/>
      <c r="AF305" s="34"/>
      <c r="AG305" s="34"/>
      <c r="AH305" s="34"/>
    </row>
    <row r="306" spans="1:34" ht="11.25" hidden="1" outlineLevel="3" x14ac:dyDescent="0.2">
      <c r="A306" s="34"/>
      <c r="B306" s="258">
        <v>30</v>
      </c>
      <c r="C306" s="48">
        <f t="shared" si="29"/>
        <v>0</v>
      </c>
      <c r="D306" s="49">
        <f t="shared" si="29"/>
        <v>0</v>
      </c>
      <c r="E306" s="49">
        <f t="shared" si="29"/>
        <v>0</v>
      </c>
      <c r="F306" s="56"/>
      <c r="G306" s="262">
        <f t="shared" si="28"/>
        <v>0</v>
      </c>
      <c r="H306" s="56"/>
      <c r="I306" s="212">
        <f>_xlfn.IFNA(IF(I$7="Fixed",1,IF(AND($D306="yes",I$7="Block"),INDEX($O756:$Q756,1,MATCH(I$5,$I41:$K41,0)),IF(OR(I$7="Anytime",I$7="Peak",I$7="Off-peak",I$7="Shoulder",I$7="Block"),INDEX('Stakeholder report data'!$G756:$M756,1,MATCH(IF(I$7="Block","Anytime",I$7),'Stakeholder report data'!$G$724:$M$724,0)),INDEX($W756:$AD756,1,MATCH(I$5,$W$724:$AD$724,0)))))
*I906*I$8,0)</f>
        <v>0</v>
      </c>
      <c r="J306" s="212">
        <f>_xlfn.IFNA(IF(J$7="Fixed",1,IF(AND($D306="yes",J$7="Block"),INDEX($O756:$Q756,1,MATCH(J$5,$I41:$K41,0)),IF(OR(J$7="Anytime",J$7="Peak",J$7="Off-peak",J$7="Shoulder",J$7="Block"),INDEX('Stakeholder report data'!$G756:$M756,1,MATCH(IF(J$7="Block","Anytime",J$7),'Stakeholder report data'!$G$724:$M$724,0)),INDEX($W756:$AD756,1,MATCH(J$5,$W$724:$AD$724,0)))))
*J906*J$8,0)</f>
        <v>0</v>
      </c>
      <c r="K306" s="212">
        <f>_xlfn.IFNA(IF(K$7="Fixed",1,IF(AND($D306="yes",K$7="Block"),INDEX($O756:$Q756,1,MATCH(K$5,$I41:$K41,0)),IF(OR(K$7="Anytime",K$7="Peak",K$7="Off-peak",K$7="Shoulder",K$7="Block"),INDEX('Stakeholder report data'!$G756:$M756,1,MATCH(IF(K$7="Block","Anytime",K$7),'Stakeholder report data'!$G$724:$M$724,0)),INDEX($W756:$AD756,1,MATCH(K$5,$W$724:$AD$724,0)))))
*K906*K$8,0)</f>
        <v>0</v>
      </c>
      <c r="L306" s="212">
        <f>_xlfn.IFNA(IF(L$7="Fixed",1,IF(AND($D306="yes",L$7="Block"),INDEX($O756:$Q756,1,MATCH(L$5,$I41:$K41,0)),IF(OR(L$7="Anytime",L$7="Peak",L$7="Off-peak",L$7="Shoulder",L$7="Block"),INDEX('Stakeholder report data'!$G756:$M756,1,MATCH(IF(L$7="Block","Anytime",L$7),'Stakeholder report data'!$G$724:$M$724,0)),INDEX($W756:$AD756,1,MATCH(L$5,$W$724:$AD$724,0)))))
*L906*L$8,0)</f>
        <v>0</v>
      </c>
      <c r="M306" s="212">
        <f>_xlfn.IFNA(IF(M$7="Fixed",1,IF(AND($D306="yes",M$7="Block"),INDEX($O756:$Q756,1,MATCH(M$5,$I41:$K41,0)),IF(OR(M$7="Anytime",M$7="Peak",M$7="Off-peak",M$7="Shoulder",M$7="Block"),INDEX('Stakeholder report data'!$G756:$M756,1,MATCH(IF(M$7="Block","Anytime",M$7),'Stakeholder report data'!$G$724:$M$724,0)),INDEX($W756:$AD756,1,MATCH(M$5,$W$724:$AD$724,0)))))
*M906*M$8,0)</f>
        <v>0</v>
      </c>
      <c r="N306" s="212">
        <f>_xlfn.IFNA(IF(N$7="Fixed",1,IF(AND($D306="yes",N$7="Block"),INDEX($O756:$Q756,1,MATCH(N$5,$I41:$K41,0)),IF(OR(N$7="Anytime",N$7="Peak",N$7="Off-peak",N$7="Shoulder",N$7="Block"),INDEX('Stakeholder report data'!$G756:$M756,1,MATCH(IF(N$7="Block","Anytime",N$7),'Stakeholder report data'!$G$724:$M$724,0)),INDEX($W756:$AD756,1,MATCH(N$5,$W$724:$AD$724,0)))))
*N906*N$8,0)</f>
        <v>0</v>
      </c>
      <c r="O306" s="212">
        <f>_xlfn.IFNA(IF(O$7="Fixed",1,IF(AND($D306="yes",O$7="Block"),INDEX($O756:$Q756,1,MATCH(O$5,$I41:$K41,0)),IF(OR(O$7="Anytime",O$7="Peak",O$7="Off-peak",O$7="Shoulder",O$7="Block"),INDEX('Stakeholder report data'!$G756:$M756,1,MATCH(IF(O$7="Block","Anytime",O$7),'Stakeholder report data'!$G$724:$M$724,0)),INDEX($W756:$AD756,1,MATCH(O$5,$W$724:$AD$724,0)))))
*O906*O$8,0)</f>
        <v>0</v>
      </c>
      <c r="P306" s="212">
        <f>_xlfn.IFNA(IF(P$7="Fixed",1,IF(AND($D306="yes",P$7="Block"),INDEX($O756:$Q756,1,MATCH(P$5,$I41:$K41,0)),IF(OR(P$7="Anytime",P$7="Peak",P$7="Off-peak",P$7="Shoulder",P$7="Block"),INDEX('Stakeholder report data'!$G756:$M756,1,MATCH(IF(P$7="Block","Anytime",P$7),'Stakeholder report data'!$G$724:$M$724,0)),INDEX($W756:$AD756,1,MATCH(P$5,$W$724:$AD$724,0)))))
*P906*P$8,0)</f>
        <v>0</v>
      </c>
      <c r="Q306" s="212">
        <f>_xlfn.IFNA(IF(Q$7="Fixed",1,IF(AND($D306="yes",Q$7="Block"),INDEX($O756:$Q756,1,MATCH(Q$5,$I41:$K41,0)),IF(OR(Q$7="Anytime",Q$7="Peak",Q$7="Off-peak",Q$7="Shoulder",Q$7="Block"),INDEX('Stakeholder report data'!$G756:$M756,1,MATCH(IF(Q$7="Block","Anytime",Q$7),'Stakeholder report data'!$G$724:$M$724,0)),INDEX($W756:$AD756,1,MATCH(Q$5,$W$724:$AD$724,0)))))
*Q906*Q$8,0)</f>
        <v>0</v>
      </c>
      <c r="R306" s="212">
        <f>_xlfn.IFNA(IF(R$7="Fixed",1,IF(AND($D306="yes",R$7="Block"),INDEX($O756:$Q756,1,MATCH(R$5,$I41:$K41,0)),IF(OR(R$7="Anytime",R$7="Peak",R$7="Off-peak",R$7="Shoulder",R$7="Block"),INDEX('Stakeholder report data'!$G756:$M756,1,MATCH(IF(R$7="Block","Anytime",R$7),'Stakeholder report data'!$G$724:$M$724,0)),INDEX($W756:$AD756,1,MATCH(R$5,$W$724:$AD$724,0)))))
*R906*R$8,0)</f>
        <v>0</v>
      </c>
      <c r="S306" s="212">
        <f>_xlfn.IFNA(IF(S$7="Fixed",1,IF(AND($D306="yes",S$7="Block"),INDEX($O756:$Q756,1,MATCH(S$5,$I41:$K41,0)),IF(OR(S$7="Anytime",S$7="Peak",S$7="Off-peak",S$7="Shoulder",S$7="Block"),INDEX('Stakeholder report data'!$G756:$M756,1,MATCH(IF(S$7="Block","Anytime",S$7),'Stakeholder report data'!$G$724:$M$724,0)),INDEX($W756:$AD756,1,MATCH(S$5,$W$724:$AD$724,0)))))
*S906*S$8,0)</f>
        <v>0</v>
      </c>
      <c r="T306" s="212">
        <f>_xlfn.IFNA(IF(T$7="Fixed",1,IF(AND($D306="yes",T$7="Block"),INDEX($O756:$Q756,1,MATCH(T$5,$I41:$K41,0)),IF(OR(T$7="Anytime",T$7="Peak",T$7="Off-peak",T$7="Shoulder",T$7="Block"),INDEX('Stakeholder report data'!$G756:$M756,1,MATCH(IF(T$7="Block","Anytime",T$7),'Stakeholder report data'!$G$724:$M$724,0)),INDEX($W756:$AD756,1,MATCH(T$5,$W$724:$AD$724,0)))))
*T906*T$8,0)</f>
        <v>0</v>
      </c>
      <c r="U306" s="212">
        <f>_xlfn.IFNA(IF(U$7="Fixed",1,IF(AND($D306="yes",U$7="Block"),INDEX($O756:$Q756,1,MATCH(U$5,$I41:$K41,0)),IF(OR(U$7="Anytime",U$7="Peak",U$7="Off-peak",U$7="Shoulder",U$7="Block"),INDEX('Stakeholder report data'!$G756:$M756,1,MATCH(IF(U$7="Block","Anytime",U$7),'Stakeholder report data'!$G$724:$M$724,0)),INDEX($W756:$AD756,1,MATCH(U$5,$W$724:$AD$724,0)))))
*U906*U$8,0)</f>
        <v>0</v>
      </c>
      <c r="V306" s="212">
        <f>_xlfn.IFNA(IF(V$7="Fixed",1,IF(AND($D306="yes",V$7="Block"),INDEX($O756:$Q756,1,MATCH(V$5,$I41:$K41,0)),IF(OR(V$7="Anytime",V$7="Peak",V$7="Off-peak",V$7="Shoulder",V$7="Block"),INDEX('Stakeholder report data'!$G756:$M756,1,MATCH(IF(V$7="Block","Anytime",V$7),'Stakeholder report data'!$G$724:$M$724,0)),INDEX($W756:$AD756,1,MATCH(V$5,$W$724:$AD$724,0)))))
*V906*V$8,0)</f>
        <v>0</v>
      </c>
      <c r="W306" s="212">
        <f>_xlfn.IFNA(IF(W$7="Fixed",1,IF(AND($D306="yes",W$7="Block"),INDEX($O756:$Q756,1,MATCH(W$5,$I41:$K41,0)),IF(OR(W$7="Anytime",W$7="Peak",W$7="Off-peak",W$7="Shoulder",W$7="Block"),INDEX('Stakeholder report data'!$G756:$M756,1,MATCH(IF(W$7="Block","Anytime",W$7),'Stakeholder report data'!$G$724:$M$724,0)),INDEX($W756:$AD756,1,MATCH(W$5,$W$724:$AD$724,0)))))
*W906*W$8,0)</f>
        <v>0</v>
      </c>
      <c r="X306" s="212">
        <f>_xlfn.IFNA(IF(X$7="Fixed",1,IF(AND($D306="yes",X$7="Block"),INDEX($O756:$Q756,1,MATCH(X$5,$I41:$K41,0)),IF(OR(X$7="Anytime",X$7="Peak",X$7="Off-peak",X$7="Shoulder",X$7="Block"),INDEX('Stakeholder report data'!$G756:$M756,1,MATCH(IF(X$7="Block","Anytime",X$7),'Stakeholder report data'!$G$724:$M$724,0)),INDEX($W756:$AD756,1,MATCH(X$5,$W$724:$AD$724,0)))))
*X906*X$8,0)</f>
        <v>0</v>
      </c>
      <c r="Y306" s="212">
        <f>_xlfn.IFNA(IF(Y$7="Fixed",1,IF(AND($D306="yes",Y$7="Block"),INDEX($O756:$Q756,1,MATCH(Y$5,$I41:$K41,0)),IF(OR(Y$7="Anytime",Y$7="Peak",Y$7="Off-peak",Y$7="Shoulder",Y$7="Block"),INDEX('Stakeholder report data'!$G756:$M756,1,MATCH(IF(Y$7="Block","Anytime",Y$7),'Stakeholder report data'!$G$724:$M$724,0)),INDEX($W756:$AD756,1,MATCH(Y$5,$W$724:$AD$724,0)))))
*Y906*Y$8,0)</f>
        <v>0</v>
      </c>
      <c r="Z306" s="212">
        <f>_xlfn.IFNA(IF(Z$7="Fixed",1,IF(AND($D306="yes",Z$7="Block"),INDEX($O756:$Q756,1,MATCH(Z$5,$I41:$K41,0)),IF(OR(Z$7="Anytime",Z$7="Peak",Z$7="Off-peak",Z$7="Shoulder",Z$7="Block"),INDEX('Stakeholder report data'!$G756:$M756,1,MATCH(IF(Z$7="Block","Anytime",Z$7),'Stakeholder report data'!$G$724:$M$724,0)),INDEX($W756:$AD756,1,MATCH(Z$5,$W$724:$AD$724,0)))))
*Z906*Z$8,0)</f>
        <v>0</v>
      </c>
      <c r="AA306" s="212">
        <f>_xlfn.IFNA(IF(AA$7="Fixed",1,IF(AND($D306="yes",AA$7="Block"),INDEX($O756:$Q756,1,MATCH(AA$5,$I41:$K41,0)),IF(OR(AA$7="Anytime",AA$7="Peak",AA$7="Off-peak",AA$7="Shoulder",AA$7="Block"),INDEX('Stakeholder report data'!$G756:$M756,1,MATCH(IF(AA$7="Block","Anytime",AA$7),'Stakeholder report data'!$G$724:$M$724,0)),INDEX($W756:$AD756,1,MATCH(AA$5,$W$724:$AD$724,0)))))
*AA906*AA$8,0)</f>
        <v>0</v>
      </c>
      <c r="AB306" s="212">
        <f>_xlfn.IFNA(IF(AB$7="Fixed",1,IF(AND($D306="yes",AB$7="Block"),INDEX($O756:$Q756,1,MATCH(AB$5,$I41:$K41,0)),IF(OR(AB$7="Anytime",AB$7="Peak",AB$7="Off-peak",AB$7="Shoulder",AB$7="Block"),INDEX('Stakeholder report data'!$G756:$M756,1,MATCH(IF(AB$7="Block","Anytime",AB$7),'Stakeholder report data'!$G$724:$M$724,0)),INDEX($W756:$AD756,1,MATCH(AB$5,$W$724:$AD$724,0)))))
*AB906*AB$8,0)</f>
        <v>0</v>
      </c>
      <c r="AC306" s="212">
        <f>_xlfn.IFNA(IF(AC$7="Fixed",1,IF(AND($D306="yes",AC$7="Block"),INDEX($O756:$Q756,1,MATCH(AC$5,$I41:$K41,0)),IF(OR(AC$7="Anytime",AC$7="Peak",AC$7="Off-peak",AC$7="Shoulder",AC$7="Block"),INDEX('Stakeholder report data'!$G756:$M756,1,MATCH(IF(AC$7="Block","Anytime",AC$7),'Stakeholder report data'!$G$724:$M$724,0)),INDEX($W756:$AD756,1,MATCH(AC$5,$W$724:$AD$724,0)))))
*AC906*AC$8,0)</f>
        <v>0</v>
      </c>
      <c r="AD306" s="212">
        <f>_xlfn.IFNA(IF(AD$7="Fixed",1,IF(AND($D306="yes",AD$7="Block"),INDEX($O756:$Q756,1,MATCH(AD$5,$I41:$K41,0)),IF(OR(AD$7="Anytime",AD$7="Peak",AD$7="Off-peak",AD$7="Shoulder",AD$7="Block"),INDEX('Stakeholder report data'!$G756:$M756,1,MATCH(IF(AD$7="Block","Anytime",AD$7),'Stakeholder report data'!$G$724:$M$724,0)),INDEX($W756:$AD756,1,MATCH(AD$5,$W$724:$AD$724,0)))))
*AD906*AD$8,0)</f>
        <v>0</v>
      </c>
      <c r="AE306" s="55"/>
      <c r="AF306" s="34"/>
      <c r="AG306" s="34"/>
      <c r="AH306" s="34"/>
    </row>
    <row r="307" spans="1:34" ht="11.25" outlineLevel="2" collapsed="1" x14ac:dyDescent="0.2">
      <c r="A307" s="34"/>
      <c r="B307" s="258"/>
      <c r="C307" s="48" t="str">
        <f t="shared" ref="C307:E309" si="30">C43</f>
        <v>Residential Dedicated Circuit</v>
      </c>
      <c r="D307" s="48" t="str">
        <f t="shared" si="30"/>
        <v>no</v>
      </c>
      <c r="E307" s="48" t="str">
        <f t="shared" si="30"/>
        <v>yes</v>
      </c>
      <c r="F307" s="56"/>
      <c r="G307" s="262">
        <f t="shared" si="28"/>
        <v>93.514443341269967</v>
      </c>
      <c r="H307" s="56"/>
      <c r="I307" s="212">
        <f>_xlfn.IFNA(IF(I$7="Fixed",1,IF(AND($D307="yes",I$7="Block"),INDEX($O757:$Q757,1,MATCH(I$5,$I42:$K42,0)),IF(OR(I$7="Anytime",I$7="Peak",I$7="Off-peak",I$7="Shoulder",I$7="Block"),INDEX('Stakeholder report data'!$G757:$M757,1,MATCH(IF(I$7="Block","Anytime",I$7),'Stakeholder report data'!$G$724:$M$724,0)),INDEX($W757:$AD757,1,MATCH(I$5,$W$724:$AD$724,0)))))
*I907*I$8,0)</f>
        <v>0</v>
      </c>
      <c r="J307" s="212">
        <f>_xlfn.IFNA(IF(J$7="Fixed",1,IF(AND($D307="yes",J$7="Block"),INDEX($O757:$Q757,1,MATCH(J$5,$I42:$K42,0)),IF(OR(J$7="Anytime",J$7="Peak",J$7="Off-peak",J$7="Shoulder",J$7="Block"),INDEX('Stakeholder report data'!$G757:$M757,1,MATCH(IF(J$7="Block","Anytime",J$7),'Stakeholder report data'!$G$724:$M$724,0)),INDEX($W757:$AD757,1,MATCH(J$5,$W$724:$AD$724,0)))))
*J907*J$8,0)</f>
        <v>0</v>
      </c>
      <c r="K307" s="212">
        <f>_xlfn.IFNA(IF(K$7="Fixed",1,IF(AND($D307="yes",K$7="Block"),INDEX($O757:$Q757,1,MATCH(K$5,$I42:$K42,0)),IF(OR(K$7="Anytime",K$7="Peak",K$7="Off-peak",K$7="Shoulder",K$7="Block"),INDEX('Stakeholder report data'!$G757:$M757,1,MATCH(IF(K$7="Block","Anytime",K$7),'Stakeholder report data'!$G$724:$M$724,0)),INDEX($W757:$AD757,1,MATCH(K$5,$W$724:$AD$724,0)))))
*K907*K$8,0)</f>
        <v>0</v>
      </c>
      <c r="L307" s="212">
        <f>_xlfn.IFNA(IF(L$7="Fixed",1,IF(AND($D307="yes",L$7="Block"),INDEX($O757:$Q757,1,MATCH(L$5,$I42:$K42,0)),IF(OR(L$7="Anytime",L$7="Peak",L$7="Off-peak",L$7="Shoulder",L$7="Block"),INDEX('Stakeholder report data'!$G757:$M757,1,MATCH(IF(L$7="Block","Anytime",L$7),'Stakeholder report data'!$G$724:$M$724,0)),INDEX($W757:$AD757,1,MATCH(L$5,$W$724:$AD$724,0)))))
*L907*L$8,0)</f>
        <v>25.314443341269964</v>
      </c>
      <c r="M307" s="212">
        <f>_xlfn.IFNA(IF(M$7="Fixed",1,IF(AND($D307="yes",M$7="Block"),INDEX($O757:$Q757,1,MATCH(M$5,$I42:$K42,0)),IF(OR(M$7="Anytime",M$7="Peak",M$7="Off-peak",M$7="Shoulder",M$7="Block"),INDEX('Stakeholder report data'!$G757:$M757,1,MATCH(IF(M$7="Block","Anytime",M$7),'Stakeholder report data'!$G$724:$M$724,0)),INDEX($W757:$AD757,1,MATCH(M$5,$W$724:$AD$724,0)))))
*M907*M$8,0)</f>
        <v>0</v>
      </c>
      <c r="N307" s="212">
        <f>_xlfn.IFNA(IF(N$7="Fixed",1,IF(AND($D307="yes",N$7="Block"),INDEX($O757:$Q757,1,MATCH(N$5,$I42:$K42,0)),IF(OR(N$7="Anytime",N$7="Peak",N$7="Off-peak",N$7="Shoulder",N$7="Block"),INDEX('Stakeholder report data'!$G757:$M757,1,MATCH(IF(N$7="Block","Anytime",N$7),'Stakeholder report data'!$G$724:$M$724,0)),INDEX($W757:$AD757,1,MATCH(N$5,$W$724:$AD$724,0)))))
*N907*N$8,0)</f>
        <v>0</v>
      </c>
      <c r="O307" s="212">
        <f>_xlfn.IFNA(IF(O$7="Fixed",1,IF(AND($D307="yes",O$7="Block"),INDEX($O757:$Q757,1,MATCH(O$5,$I42:$K42,0)),IF(OR(O$7="Anytime",O$7="Peak",O$7="Off-peak",O$7="Shoulder",O$7="Block"),INDEX('Stakeholder report data'!$G757:$M757,1,MATCH(IF(O$7="Block","Anytime",O$7),'Stakeholder report data'!$G$724:$M$724,0)),INDEX($W757:$AD757,1,MATCH(O$5,$W$724:$AD$724,0)))))
*O907*O$8,0)</f>
        <v>0</v>
      </c>
      <c r="P307" s="212">
        <f>_xlfn.IFNA(IF(P$7="Fixed",1,IF(AND($D307="yes",P$7="Block"),INDEX($O757:$Q757,1,MATCH(P$5,$I42:$K42,0)),IF(OR(P$7="Anytime",P$7="Peak",P$7="Off-peak",P$7="Shoulder",P$7="Block"),INDEX('Stakeholder report data'!$G757:$M757,1,MATCH(IF(P$7="Block","Anytime",P$7),'Stakeholder report data'!$G$724:$M$724,0)),INDEX($W757:$AD757,1,MATCH(P$5,$W$724:$AD$724,0)))))
*P907*P$8,0)</f>
        <v>0</v>
      </c>
      <c r="Q307" s="212">
        <f>_xlfn.IFNA(IF(Q$7="Fixed",1,IF(AND($D307="yes",Q$7="Block"),INDEX($O757:$Q757,1,MATCH(Q$5,$I42:$K42,0)),IF(OR(Q$7="Anytime",Q$7="Peak",Q$7="Off-peak",Q$7="Shoulder",Q$7="Block"),INDEX('Stakeholder report data'!$G757:$M757,1,MATCH(IF(Q$7="Block","Anytime",Q$7),'Stakeholder report data'!$G$724:$M$724,0)),INDEX($W757:$AD757,1,MATCH(Q$5,$W$724:$AD$724,0)))))
*Q907*Q$8,0)</f>
        <v>0</v>
      </c>
      <c r="R307" s="212">
        <f>_xlfn.IFNA(IF(R$7="Fixed",1,IF(AND($D307="yes",R$7="Block"),INDEX($O757:$Q757,1,MATCH(R$5,$I42:$K42,0)),IF(OR(R$7="Anytime",R$7="Peak",R$7="Off-peak",R$7="Shoulder",R$7="Block"),INDEX('Stakeholder report data'!$G757:$M757,1,MATCH(IF(R$7="Block","Anytime",R$7),'Stakeholder report data'!$G$724:$M$724,0)),INDEX($W757:$AD757,1,MATCH(R$5,$W$724:$AD$724,0)))))
*R907*R$8,0)</f>
        <v>0</v>
      </c>
      <c r="S307" s="212">
        <f>_xlfn.IFNA(IF(S$7="Fixed",1,IF(AND($D307="yes",S$7="Block"),INDEX($O757:$Q757,1,MATCH(S$5,$I42:$K42,0)),IF(OR(S$7="Anytime",S$7="Peak",S$7="Off-peak",S$7="Shoulder",S$7="Block"),INDEX('Stakeholder report data'!$G757:$M757,1,MATCH(IF(S$7="Block","Anytime",S$7),'Stakeholder report data'!$G$724:$M$724,0)),INDEX($W757:$AD757,1,MATCH(S$5,$W$724:$AD$724,0)))))
*S907*S$8,0)</f>
        <v>0</v>
      </c>
      <c r="T307" s="212">
        <f>_xlfn.IFNA(IF(T$7="Fixed",1,IF(AND($D307="yes",T$7="Block"),INDEX($O757:$Q757,1,MATCH(T$5,$I42:$K42,0)),IF(OR(T$7="Anytime",T$7="Peak",T$7="Off-peak",T$7="Shoulder",T$7="Block"),INDEX('Stakeholder report data'!$G757:$M757,1,MATCH(IF(T$7="Block","Anytime",T$7),'Stakeholder report data'!$G$724:$M$724,0)),INDEX($W757:$AD757,1,MATCH(T$5,$W$724:$AD$724,0)))))
*T907*T$8,0)</f>
        <v>0</v>
      </c>
      <c r="U307" s="212">
        <f>_xlfn.IFNA(IF(U$7="Fixed",1,IF(AND($D307="yes",U$7="Block"),INDEX($O757:$Q757,1,MATCH(U$5,$I42:$K42,0)),IF(OR(U$7="Anytime",U$7="Peak",U$7="Off-peak",U$7="Shoulder",U$7="Block"),INDEX('Stakeholder report data'!$G757:$M757,1,MATCH(IF(U$7="Block","Anytime",U$7),'Stakeholder report data'!$G$724:$M$724,0)),INDEX($W757:$AD757,1,MATCH(U$5,$W$724:$AD$724,0)))))
*U907*U$8,0)</f>
        <v>0</v>
      </c>
      <c r="V307" s="212">
        <f>_xlfn.IFNA(IF(V$7="Fixed",1,IF(AND($D307="yes",V$7="Block"),INDEX($O757:$Q757,1,MATCH(V$5,$I42:$K42,0)),IF(OR(V$7="Anytime",V$7="Peak",V$7="Off-peak",V$7="Shoulder",V$7="Block"),INDEX('Stakeholder report data'!$G757:$M757,1,MATCH(IF(V$7="Block","Anytime",V$7),'Stakeholder report data'!$G$724:$M$724,0)),INDEX($W757:$AD757,1,MATCH(V$5,$W$724:$AD$724,0)))))
*V907*V$8,0)</f>
        <v>0</v>
      </c>
      <c r="W307" s="212">
        <f>_xlfn.IFNA(IF(W$7="Fixed",1,IF(AND($D307="yes",W$7="Block"),INDEX($O757:$Q757,1,MATCH(W$5,$I42:$K42,0)),IF(OR(W$7="Anytime",W$7="Peak",W$7="Off-peak",W$7="Shoulder",W$7="Block"),INDEX('Stakeholder report data'!$G757:$M757,1,MATCH(IF(W$7="Block","Anytime",W$7),'Stakeholder report data'!$G$724:$M$724,0)),INDEX($W757:$AD757,1,MATCH(W$5,$W$724:$AD$724,0)))))
*W907*W$8,0)</f>
        <v>0</v>
      </c>
      <c r="X307" s="212">
        <f>_xlfn.IFNA(IF(X$7="Fixed",1,IF(AND($D307="yes",X$7="Block"),INDEX($O757:$Q757,1,MATCH(X$5,$I42:$K42,0)),IF(OR(X$7="Anytime",X$7="Peak",X$7="Off-peak",X$7="Shoulder",X$7="Block"),INDEX('Stakeholder report data'!$G757:$M757,1,MATCH(IF(X$7="Block","Anytime",X$7),'Stakeholder report data'!$G$724:$M$724,0)),INDEX($W757:$AD757,1,MATCH(X$5,$W$724:$AD$724,0)))))
*X907*X$8,0)</f>
        <v>0</v>
      </c>
      <c r="Y307" s="212">
        <f>_xlfn.IFNA(IF(Y$7="Fixed",1,IF(AND($D307="yes",Y$7="Block"),INDEX($O757:$Q757,1,MATCH(Y$5,$I42:$K42,0)),IF(OR(Y$7="Anytime",Y$7="Peak",Y$7="Off-peak",Y$7="Shoulder",Y$7="Block"),INDEX('Stakeholder report data'!$G757:$M757,1,MATCH(IF(Y$7="Block","Anytime",Y$7),'Stakeholder report data'!$G$724:$M$724,0)),INDEX($W757:$AD757,1,MATCH(Y$5,$W$724:$AD$724,0)))))
*Y907*Y$8,0)</f>
        <v>0</v>
      </c>
      <c r="Z307" s="212">
        <f>_xlfn.IFNA(IF(Z$7="Fixed",1,IF(AND($D307="yes",Z$7="Block"),INDEX($O757:$Q757,1,MATCH(Z$5,$I42:$K42,0)),IF(OR(Z$7="Anytime",Z$7="Peak",Z$7="Off-peak",Z$7="Shoulder",Z$7="Block"),INDEX('Stakeholder report data'!$G757:$M757,1,MATCH(IF(Z$7="Block","Anytime",Z$7),'Stakeholder report data'!$G$724:$M$724,0)),INDEX($W757:$AD757,1,MATCH(Z$5,$W$724:$AD$724,0)))))
*Z907*Z$8,0)</f>
        <v>0</v>
      </c>
      <c r="AA307" s="212">
        <f>_xlfn.IFNA(IF(AA$7="Fixed",1,IF(AND($D307="yes",AA$7="Block"),INDEX($O757:$Q757,1,MATCH(AA$5,$I42:$K42,0)),IF(OR(AA$7="Anytime",AA$7="Peak",AA$7="Off-peak",AA$7="Shoulder",AA$7="Block"),INDEX('Stakeholder report data'!$G757:$M757,1,MATCH(IF(AA$7="Block","Anytime",AA$7),'Stakeholder report data'!$G$724:$M$724,0)),INDEX($W757:$AD757,1,MATCH(AA$5,$W$724:$AD$724,0)))))
*AA907*AA$8,0)</f>
        <v>0</v>
      </c>
      <c r="AB307" s="212">
        <f>_xlfn.IFNA(IF(AB$7="Fixed",1,IF(AND($D307="yes",AB$7="Block"),INDEX($O757:$Q757,1,MATCH(AB$5,$I42:$K42,0)),IF(OR(AB$7="Anytime",AB$7="Peak",AB$7="Off-peak",AB$7="Shoulder",AB$7="Block"),INDEX('Stakeholder report data'!$G757:$M757,1,MATCH(IF(AB$7="Block","Anytime",AB$7),'Stakeholder report data'!$G$724:$M$724,0)),INDEX($W757:$AD757,1,MATCH(AB$5,$W$724:$AD$724,0)))))
*AB907*AB$8,0)</f>
        <v>0</v>
      </c>
      <c r="AC307" s="212">
        <f>_xlfn.IFNA(IF(AC$7="Fixed",1,IF(AND($D307="yes",AC$7="Block"),INDEX($O757:$Q757,1,MATCH(AC$5,$I42:$K42,0)),IF(OR(AC$7="Anytime",AC$7="Peak",AC$7="Off-peak",AC$7="Shoulder",AC$7="Block"),INDEX('Stakeholder report data'!$G757:$M757,1,MATCH(IF(AC$7="Block","Anytime",AC$7),'Stakeholder report data'!$G$724:$M$724,0)),INDEX($W757:$AD757,1,MATCH(AC$5,$W$724:$AD$724,0)))))
*AC907*AC$8,0)</f>
        <v>0</v>
      </c>
      <c r="AD307" s="212">
        <f>_xlfn.IFNA(IF(AD$7="Fixed",1,IF(AND($D307="yes",AD$7="Block"),INDEX($O757:$Q757,1,MATCH(AD$5,$I42:$K42,0)),IF(OR(AD$7="Anytime",AD$7="Peak",AD$7="Off-peak",AD$7="Shoulder",AD$7="Block"),INDEX('Stakeholder report data'!$G757:$M757,1,MATCH(IF(AD$7="Block","Anytime",AD$7),'Stakeholder report data'!$G$724:$M$724,0)),INDEX($W757:$AD757,1,MATCH(AD$5,$W$724:$AD$724,0)))))
*AD907*AD$8,0)</f>
        <v>0</v>
      </c>
      <c r="AE307" s="55"/>
      <c r="AF307" s="34"/>
      <c r="AG307" s="34"/>
      <c r="AH307" s="34"/>
    </row>
    <row r="308" spans="1:34" ht="11.25" outlineLevel="2" x14ac:dyDescent="0.2">
      <c r="A308" s="34"/>
      <c r="B308" s="258"/>
      <c r="C308" s="48">
        <f t="shared" si="30"/>
        <v>0</v>
      </c>
      <c r="D308" s="48">
        <f t="shared" si="30"/>
        <v>0</v>
      </c>
      <c r="E308" s="48">
        <f t="shared" si="30"/>
        <v>0</v>
      </c>
      <c r="F308" s="56"/>
      <c r="G308" s="262">
        <f t="shared" si="28"/>
        <v>0</v>
      </c>
      <c r="H308" s="56"/>
      <c r="I308" s="212">
        <f>_xlfn.IFNA(IF(I$7="Fixed",1,IF(AND($D308="yes",I$7="Block"),INDEX($O758:$Q758,1,MATCH(I$5,$I43:$K43,0)),IF(OR(I$7="Anytime",I$7="Peak",I$7="Off-peak",I$7="Shoulder",I$7="Block"),INDEX('Stakeholder report data'!$G758:$M758,1,MATCH(IF(I$7="Block","Anytime",I$7),'Stakeholder report data'!$G$724:$M$724,0)),INDEX($W758:$AD758,1,MATCH(I$5,$W$724:$AD$724,0)))))
*I908*I$8,0)</f>
        <v>0</v>
      </c>
      <c r="J308" s="212">
        <f>_xlfn.IFNA(IF(J$7="Fixed",1,IF(AND($D308="yes",J$7="Block"),INDEX($O758:$Q758,1,MATCH(J$5,$I43:$K43,0)),IF(OR(J$7="Anytime",J$7="Peak",J$7="Off-peak",J$7="Shoulder",J$7="Block"),INDEX('Stakeholder report data'!$G758:$M758,1,MATCH(IF(J$7="Block","Anytime",J$7),'Stakeholder report data'!$G$724:$M$724,0)),INDEX($W758:$AD758,1,MATCH(J$5,$W$724:$AD$724,0)))))
*J908*J$8,0)</f>
        <v>0</v>
      </c>
      <c r="K308" s="212">
        <f>_xlfn.IFNA(IF(K$7="Fixed",1,IF(AND($D308="yes",K$7="Block"),INDEX($O758:$Q758,1,MATCH(K$5,$I43:$K43,0)),IF(OR(K$7="Anytime",K$7="Peak",K$7="Off-peak",K$7="Shoulder",K$7="Block"),INDEX('Stakeholder report data'!$G758:$M758,1,MATCH(IF(K$7="Block","Anytime",K$7),'Stakeholder report data'!$G$724:$M$724,0)),INDEX($W758:$AD758,1,MATCH(K$5,$W$724:$AD$724,0)))))
*K908*K$8,0)</f>
        <v>0</v>
      </c>
      <c r="L308" s="212">
        <f>_xlfn.IFNA(IF(L$7="Fixed",1,IF(AND($D308="yes",L$7="Block"),INDEX($O758:$Q758,1,MATCH(L$5,$I43:$K43,0)),IF(OR(L$7="Anytime",L$7="Peak",L$7="Off-peak",L$7="Shoulder",L$7="Block"),INDEX('Stakeholder report data'!$G758:$M758,1,MATCH(IF(L$7="Block","Anytime",L$7),'Stakeholder report data'!$G$724:$M$724,0)),INDEX($W758:$AD758,1,MATCH(L$5,$W$724:$AD$724,0)))))
*L908*L$8,0)</f>
        <v>0</v>
      </c>
      <c r="M308" s="212">
        <f>_xlfn.IFNA(IF(M$7="Fixed",1,IF(AND($D308="yes",M$7="Block"),INDEX($O758:$Q758,1,MATCH(M$5,$I43:$K43,0)),IF(OR(M$7="Anytime",M$7="Peak",M$7="Off-peak",M$7="Shoulder",M$7="Block"),INDEX('Stakeholder report data'!$G758:$M758,1,MATCH(IF(M$7="Block","Anytime",M$7),'Stakeholder report data'!$G$724:$M$724,0)),INDEX($W758:$AD758,1,MATCH(M$5,$W$724:$AD$724,0)))))
*M908*M$8,0)</f>
        <v>0</v>
      </c>
      <c r="N308" s="212">
        <f>_xlfn.IFNA(IF(N$7="Fixed",1,IF(AND($D308="yes",N$7="Block"),INDEX($O758:$Q758,1,MATCH(N$5,$I43:$K43,0)),IF(OR(N$7="Anytime",N$7="Peak",N$7="Off-peak",N$7="Shoulder",N$7="Block"),INDEX('Stakeholder report data'!$G758:$M758,1,MATCH(IF(N$7="Block","Anytime",N$7),'Stakeholder report data'!$G$724:$M$724,0)),INDEX($W758:$AD758,1,MATCH(N$5,$W$724:$AD$724,0)))))
*N908*N$8,0)</f>
        <v>0</v>
      </c>
      <c r="O308" s="212">
        <f>_xlfn.IFNA(IF(O$7="Fixed",1,IF(AND($D308="yes",O$7="Block"),INDEX($O758:$Q758,1,MATCH(O$5,$I43:$K43,0)),IF(OR(O$7="Anytime",O$7="Peak",O$7="Off-peak",O$7="Shoulder",O$7="Block"),INDEX('Stakeholder report data'!$G758:$M758,1,MATCH(IF(O$7="Block","Anytime",O$7),'Stakeholder report data'!$G$724:$M$724,0)),INDEX($W758:$AD758,1,MATCH(O$5,$W$724:$AD$724,0)))))
*O908*O$8,0)</f>
        <v>0</v>
      </c>
      <c r="P308" s="212">
        <f>_xlfn.IFNA(IF(P$7="Fixed",1,IF(AND($D308="yes",P$7="Block"),INDEX($O758:$Q758,1,MATCH(P$5,$I43:$K43,0)),IF(OR(P$7="Anytime",P$7="Peak",P$7="Off-peak",P$7="Shoulder",P$7="Block"),INDEX('Stakeholder report data'!$G758:$M758,1,MATCH(IF(P$7="Block","Anytime",P$7),'Stakeholder report data'!$G$724:$M$724,0)),INDEX($W758:$AD758,1,MATCH(P$5,$W$724:$AD$724,0)))))
*P908*P$8,0)</f>
        <v>0</v>
      </c>
      <c r="Q308" s="212">
        <f>_xlfn.IFNA(IF(Q$7="Fixed",1,IF(AND($D308="yes",Q$7="Block"),INDEX($O758:$Q758,1,MATCH(Q$5,$I43:$K43,0)),IF(OR(Q$7="Anytime",Q$7="Peak",Q$7="Off-peak",Q$7="Shoulder",Q$7="Block"),INDEX('Stakeholder report data'!$G758:$M758,1,MATCH(IF(Q$7="Block","Anytime",Q$7),'Stakeholder report data'!$G$724:$M$724,0)),INDEX($W758:$AD758,1,MATCH(Q$5,$W$724:$AD$724,0)))))
*Q908*Q$8,0)</f>
        <v>0</v>
      </c>
      <c r="R308" s="212">
        <f>_xlfn.IFNA(IF(R$7="Fixed",1,IF(AND($D308="yes",R$7="Block"),INDEX($O758:$Q758,1,MATCH(R$5,$I43:$K43,0)),IF(OR(R$7="Anytime",R$7="Peak",R$7="Off-peak",R$7="Shoulder",R$7="Block"),INDEX('Stakeholder report data'!$G758:$M758,1,MATCH(IF(R$7="Block","Anytime",R$7),'Stakeholder report data'!$G$724:$M$724,0)),INDEX($W758:$AD758,1,MATCH(R$5,$W$724:$AD$724,0)))))
*R908*R$8,0)</f>
        <v>0</v>
      </c>
      <c r="S308" s="212">
        <f>_xlfn.IFNA(IF(S$7="Fixed",1,IF(AND($D308="yes",S$7="Block"),INDEX($O758:$Q758,1,MATCH(S$5,$I43:$K43,0)),IF(OR(S$7="Anytime",S$7="Peak",S$7="Off-peak",S$7="Shoulder",S$7="Block"),INDEX('Stakeholder report data'!$G758:$M758,1,MATCH(IF(S$7="Block","Anytime",S$7),'Stakeholder report data'!$G$724:$M$724,0)),INDEX($W758:$AD758,1,MATCH(S$5,$W$724:$AD$724,0)))))
*S908*S$8,0)</f>
        <v>0</v>
      </c>
      <c r="T308" s="212">
        <f>_xlfn.IFNA(IF(T$7="Fixed",1,IF(AND($D308="yes",T$7="Block"),INDEX($O758:$Q758,1,MATCH(T$5,$I43:$K43,0)),IF(OR(T$7="Anytime",T$7="Peak",T$7="Off-peak",T$7="Shoulder",T$7="Block"),INDEX('Stakeholder report data'!$G758:$M758,1,MATCH(IF(T$7="Block","Anytime",T$7),'Stakeholder report data'!$G$724:$M$724,0)),INDEX($W758:$AD758,1,MATCH(T$5,$W$724:$AD$724,0)))))
*T908*T$8,0)</f>
        <v>0</v>
      </c>
      <c r="U308" s="212">
        <f>_xlfn.IFNA(IF(U$7="Fixed",1,IF(AND($D308="yes",U$7="Block"),INDEX($O758:$Q758,1,MATCH(U$5,$I43:$K43,0)),IF(OR(U$7="Anytime",U$7="Peak",U$7="Off-peak",U$7="Shoulder",U$7="Block"),INDEX('Stakeholder report data'!$G758:$M758,1,MATCH(IF(U$7="Block","Anytime",U$7),'Stakeholder report data'!$G$724:$M$724,0)),INDEX($W758:$AD758,1,MATCH(U$5,$W$724:$AD$724,0)))))
*U908*U$8,0)</f>
        <v>0</v>
      </c>
      <c r="V308" s="212">
        <f>_xlfn.IFNA(IF(V$7="Fixed",1,IF(AND($D308="yes",V$7="Block"),INDEX($O758:$Q758,1,MATCH(V$5,$I43:$K43,0)),IF(OR(V$7="Anytime",V$7="Peak",V$7="Off-peak",V$7="Shoulder",V$7="Block"),INDEX('Stakeholder report data'!$G758:$M758,1,MATCH(IF(V$7="Block","Anytime",V$7),'Stakeholder report data'!$G$724:$M$724,0)),INDEX($W758:$AD758,1,MATCH(V$5,$W$724:$AD$724,0)))))
*V908*V$8,0)</f>
        <v>0</v>
      </c>
      <c r="W308" s="212">
        <f>_xlfn.IFNA(IF(W$7="Fixed",1,IF(AND($D308="yes",W$7="Block"),INDEX($O758:$Q758,1,MATCH(W$5,$I43:$K43,0)),IF(OR(W$7="Anytime",W$7="Peak",W$7="Off-peak",W$7="Shoulder",W$7="Block"),INDEX('Stakeholder report data'!$G758:$M758,1,MATCH(IF(W$7="Block","Anytime",W$7),'Stakeholder report data'!$G$724:$M$724,0)),INDEX($W758:$AD758,1,MATCH(W$5,$W$724:$AD$724,0)))))
*W908*W$8,0)</f>
        <v>0</v>
      </c>
      <c r="X308" s="212">
        <f>_xlfn.IFNA(IF(X$7="Fixed",1,IF(AND($D308="yes",X$7="Block"),INDEX($O758:$Q758,1,MATCH(X$5,$I43:$K43,0)),IF(OR(X$7="Anytime",X$7="Peak",X$7="Off-peak",X$7="Shoulder",X$7="Block"),INDEX('Stakeholder report data'!$G758:$M758,1,MATCH(IF(X$7="Block","Anytime",X$7),'Stakeholder report data'!$G$724:$M$724,0)),INDEX($W758:$AD758,1,MATCH(X$5,$W$724:$AD$724,0)))))
*X908*X$8,0)</f>
        <v>0</v>
      </c>
      <c r="Y308" s="212">
        <f>_xlfn.IFNA(IF(Y$7="Fixed",1,IF(AND($D308="yes",Y$7="Block"),INDEX($O758:$Q758,1,MATCH(Y$5,$I43:$K43,0)),IF(OR(Y$7="Anytime",Y$7="Peak",Y$7="Off-peak",Y$7="Shoulder",Y$7="Block"),INDEX('Stakeholder report data'!$G758:$M758,1,MATCH(IF(Y$7="Block","Anytime",Y$7),'Stakeholder report data'!$G$724:$M$724,0)),INDEX($W758:$AD758,1,MATCH(Y$5,$W$724:$AD$724,0)))))
*Y908*Y$8,0)</f>
        <v>0</v>
      </c>
      <c r="Z308" s="212">
        <f>_xlfn.IFNA(IF(Z$7="Fixed",1,IF(AND($D308="yes",Z$7="Block"),INDEX($O758:$Q758,1,MATCH(Z$5,$I43:$K43,0)),IF(OR(Z$7="Anytime",Z$7="Peak",Z$7="Off-peak",Z$7="Shoulder",Z$7="Block"),INDEX('Stakeholder report data'!$G758:$M758,1,MATCH(IF(Z$7="Block","Anytime",Z$7),'Stakeholder report data'!$G$724:$M$724,0)),INDEX($W758:$AD758,1,MATCH(Z$5,$W$724:$AD$724,0)))))
*Z908*Z$8,0)</f>
        <v>0</v>
      </c>
      <c r="AA308" s="212">
        <f>_xlfn.IFNA(IF(AA$7="Fixed",1,IF(AND($D308="yes",AA$7="Block"),INDEX($O758:$Q758,1,MATCH(AA$5,$I43:$K43,0)),IF(OR(AA$7="Anytime",AA$7="Peak",AA$7="Off-peak",AA$7="Shoulder",AA$7="Block"),INDEX('Stakeholder report data'!$G758:$M758,1,MATCH(IF(AA$7="Block","Anytime",AA$7),'Stakeholder report data'!$G$724:$M$724,0)),INDEX($W758:$AD758,1,MATCH(AA$5,$W$724:$AD$724,0)))))
*AA908*AA$8,0)</f>
        <v>0</v>
      </c>
      <c r="AB308" s="212">
        <f>_xlfn.IFNA(IF(AB$7="Fixed",1,IF(AND($D308="yes",AB$7="Block"),INDEX($O758:$Q758,1,MATCH(AB$5,$I43:$K43,0)),IF(OR(AB$7="Anytime",AB$7="Peak",AB$7="Off-peak",AB$7="Shoulder",AB$7="Block"),INDEX('Stakeholder report data'!$G758:$M758,1,MATCH(IF(AB$7="Block","Anytime",AB$7),'Stakeholder report data'!$G$724:$M$724,0)),INDEX($W758:$AD758,1,MATCH(AB$5,$W$724:$AD$724,0)))))
*AB908*AB$8,0)</f>
        <v>0</v>
      </c>
      <c r="AC308" s="212">
        <f>_xlfn.IFNA(IF(AC$7="Fixed",1,IF(AND($D308="yes",AC$7="Block"),INDEX($O758:$Q758,1,MATCH(AC$5,$I43:$K43,0)),IF(OR(AC$7="Anytime",AC$7="Peak",AC$7="Off-peak",AC$7="Shoulder",AC$7="Block"),INDEX('Stakeholder report data'!$G758:$M758,1,MATCH(IF(AC$7="Block","Anytime",AC$7),'Stakeholder report data'!$G$724:$M$724,0)),INDEX($W758:$AD758,1,MATCH(AC$5,$W$724:$AD$724,0)))))
*AC908*AC$8,0)</f>
        <v>0</v>
      </c>
      <c r="AD308" s="212">
        <f>_xlfn.IFNA(IF(AD$7="Fixed",1,IF(AND($D308="yes",AD$7="Block"),INDEX($O758:$Q758,1,MATCH(AD$5,$I43:$K43,0)),IF(OR(AD$7="Anytime",AD$7="Peak",AD$7="Off-peak",AD$7="Shoulder",AD$7="Block"),INDEX('Stakeholder report data'!$G758:$M758,1,MATCH(IF(AD$7="Block","Anytime",AD$7),'Stakeholder report data'!$G$724:$M$724,0)),INDEX($W758:$AD758,1,MATCH(AD$5,$W$724:$AD$724,0)))))
*AD908*AD$8,0)</f>
        <v>0</v>
      </c>
      <c r="AE308" s="55"/>
      <c r="AF308" s="34"/>
      <c r="AG308" s="34"/>
      <c r="AH308" s="34"/>
    </row>
    <row r="309" spans="1:34" ht="11.25" outlineLevel="2" x14ac:dyDescent="0.2">
      <c r="A309" s="34"/>
      <c r="B309" s="258"/>
      <c r="C309" s="48">
        <f t="shared" si="30"/>
        <v>0</v>
      </c>
      <c r="D309" s="48">
        <f t="shared" si="30"/>
        <v>0</v>
      </c>
      <c r="E309" s="48">
        <f t="shared" si="30"/>
        <v>0</v>
      </c>
      <c r="F309" s="56"/>
      <c r="G309" s="262">
        <f t="shared" si="28"/>
        <v>0</v>
      </c>
      <c r="H309" s="56"/>
      <c r="I309" s="212">
        <f>_xlfn.IFNA(IF(I$7="Fixed",1,IF(AND($D309="yes",I$7="Block"),INDEX($O759:$Q759,1,MATCH(I$5,$I44:$K44,0)),IF(OR(I$7="Anytime",I$7="Peak",I$7="Off-peak",I$7="Shoulder",I$7="Block"),INDEX('Stakeholder report data'!$G759:$M759,1,MATCH(IF(I$7="Block","Anytime",I$7),'Stakeholder report data'!$G$724:$M$724,0)),INDEX($W759:$AD759,1,MATCH(I$5,$W$724:$AD$724,0)))))
*I909*I$8,0)</f>
        <v>0</v>
      </c>
      <c r="J309" s="212">
        <f>_xlfn.IFNA(IF(J$7="Fixed",1,IF(AND($D309="yes",J$7="Block"),INDEX($O759:$Q759,1,MATCH(J$5,$I44:$K44,0)),IF(OR(J$7="Anytime",J$7="Peak",J$7="Off-peak",J$7="Shoulder",J$7="Block"),INDEX('Stakeholder report data'!$G759:$M759,1,MATCH(IF(J$7="Block","Anytime",J$7),'Stakeholder report data'!$G$724:$M$724,0)),INDEX($W759:$AD759,1,MATCH(J$5,$W$724:$AD$724,0)))))
*J909*J$8,0)</f>
        <v>0</v>
      </c>
      <c r="K309" s="212">
        <f>_xlfn.IFNA(IF(K$7="Fixed",1,IF(AND($D309="yes",K$7="Block"),INDEX($O759:$Q759,1,MATCH(K$5,$I44:$K44,0)),IF(OR(K$7="Anytime",K$7="Peak",K$7="Off-peak",K$7="Shoulder",K$7="Block"),INDEX('Stakeholder report data'!$G759:$M759,1,MATCH(IF(K$7="Block","Anytime",K$7),'Stakeholder report data'!$G$724:$M$724,0)),INDEX($W759:$AD759,1,MATCH(K$5,$W$724:$AD$724,0)))))
*K909*K$8,0)</f>
        <v>0</v>
      </c>
      <c r="L309" s="212">
        <f>_xlfn.IFNA(IF(L$7="Fixed",1,IF(AND($D309="yes",L$7="Block"),INDEX($O759:$Q759,1,MATCH(L$5,$I44:$K44,0)),IF(OR(L$7="Anytime",L$7="Peak",L$7="Off-peak",L$7="Shoulder",L$7="Block"),INDEX('Stakeholder report data'!$G759:$M759,1,MATCH(IF(L$7="Block","Anytime",L$7),'Stakeholder report data'!$G$724:$M$724,0)),INDEX($W759:$AD759,1,MATCH(L$5,$W$724:$AD$724,0)))))
*L909*L$8,0)</f>
        <v>0</v>
      </c>
      <c r="M309" s="212">
        <f>_xlfn.IFNA(IF(M$7="Fixed",1,IF(AND($D309="yes",M$7="Block"),INDEX($O759:$Q759,1,MATCH(M$5,$I44:$K44,0)),IF(OR(M$7="Anytime",M$7="Peak",M$7="Off-peak",M$7="Shoulder",M$7="Block"),INDEX('Stakeholder report data'!$G759:$M759,1,MATCH(IF(M$7="Block","Anytime",M$7),'Stakeholder report data'!$G$724:$M$724,0)),INDEX($W759:$AD759,1,MATCH(M$5,$W$724:$AD$724,0)))))
*M909*M$8,0)</f>
        <v>0</v>
      </c>
      <c r="N309" s="212">
        <f>_xlfn.IFNA(IF(N$7="Fixed",1,IF(AND($D309="yes",N$7="Block"),INDEX($O759:$Q759,1,MATCH(N$5,$I44:$K44,0)),IF(OR(N$7="Anytime",N$7="Peak",N$7="Off-peak",N$7="Shoulder",N$7="Block"),INDEX('Stakeholder report data'!$G759:$M759,1,MATCH(IF(N$7="Block","Anytime",N$7),'Stakeholder report data'!$G$724:$M$724,0)),INDEX($W759:$AD759,1,MATCH(N$5,$W$724:$AD$724,0)))))
*N909*N$8,0)</f>
        <v>0</v>
      </c>
      <c r="O309" s="212">
        <f>_xlfn.IFNA(IF(O$7="Fixed",1,IF(AND($D309="yes",O$7="Block"),INDEX($O759:$Q759,1,MATCH(O$5,$I44:$K44,0)),IF(OR(O$7="Anytime",O$7="Peak",O$7="Off-peak",O$7="Shoulder",O$7="Block"),INDEX('Stakeholder report data'!$G759:$M759,1,MATCH(IF(O$7="Block","Anytime",O$7),'Stakeholder report data'!$G$724:$M$724,0)),INDEX($W759:$AD759,1,MATCH(O$5,$W$724:$AD$724,0)))))
*O909*O$8,0)</f>
        <v>0</v>
      </c>
      <c r="P309" s="212">
        <f>_xlfn.IFNA(IF(P$7="Fixed",1,IF(AND($D309="yes",P$7="Block"),INDEX($O759:$Q759,1,MATCH(P$5,$I44:$K44,0)),IF(OR(P$7="Anytime",P$7="Peak",P$7="Off-peak",P$7="Shoulder",P$7="Block"),INDEX('Stakeholder report data'!$G759:$M759,1,MATCH(IF(P$7="Block","Anytime",P$7),'Stakeholder report data'!$G$724:$M$724,0)),INDEX($W759:$AD759,1,MATCH(P$5,$W$724:$AD$724,0)))))
*P909*P$8,0)</f>
        <v>0</v>
      </c>
      <c r="Q309" s="212">
        <f>_xlfn.IFNA(IF(Q$7="Fixed",1,IF(AND($D309="yes",Q$7="Block"),INDEX($O759:$Q759,1,MATCH(Q$5,$I44:$K44,0)),IF(OR(Q$7="Anytime",Q$7="Peak",Q$7="Off-peak",Q$7="Shoulder",Q$7="Block"),INDEX('Stakeholder report data'!$G759:$M759,1,MATCH(IF(Q$7="Block","Anytime",Q$7),'Stakeholder report data'!$G$724:$M$724,0)),INDEX($W759:$AD759,1,MATCH(Q$5,$W$724:$AD$724,0)))))
*Q909*Q$8,0)</f>
        <v>0</v>
      </c>
      <c r="R309" s="212">
        <f>_xlfn.IFNA(IF(R$7="Fixed",1,IF(AND($D309="yes",R$7="Block"),INDEX($O759:$Q759,1,MATCH(R$5,$I44:$K44,0)),IF(OR(R$7="Anytime",R$7="Peak",R$7="Off-peak",R$7="Shoulder",R$7="Block"),INDEX('Stakeholder report data'!$G759:$M759,1,MATCH(IF(R$7="Block","Anytime",R$7),'Stakeholder report data'!$G$724:$M$724,0)),INDEX($W759:$AD759,1,MATCH(R$5,$W$724:$AD$724,0)))))
*R909*R$8,0)</f>
        <v>0</v>
      </c>
      <c r="S309" s="212">
        <f>_xlfn.IFNA(IF(S$7="Fixed",1,IF(AND($D309="yes",S$7="Block"),INDEX($O759:$Q759,1,MATCH(S$5,$I44:$K44,0)),IF(OR(S$7="Anytime",S$7="Peak",S$7="Off-peak",S$7="Shoulder",S$7="Block"),INDEX('Stakeholder report data'!$G759:$M759,1,MATCH(IF(S$7="Block","Anytime",S$7),'Stakeholder report data'!$G$724:$M$724,0)),INDEX($W759:$AD759,1,MATCH(S$5,$W$724:$AD$724,0)))))
*S909*S$8,0)</f>
        <v>0</v>
      </c>
      <c r="T309" s="212">
        <f>_xlfn.IFNA(IF(T$7="Fixed",1,IF(AND($D309="yes",T$7="Block"),INDEX($O759:$Q759,1,MATCH(T$5,$I44:$K44,0)),IF(OR(T$7="Anytime",T$7="Peak",T$7="Off-peak",T$7="Shoulder",T$7="Block"),INDEX('Stakeholder report data'!$G759:$M759,1,MATCH(IF(T$7="Block","Anytime",T$7),'Stakeholder report data'!$G$724:$M$724,0)),INDEX($W759:$AD759,1,MATCH(T$5,$W$724:$AD$724,0)))))
*T909*T$8,0)</f>
        <v>0</v>
      </c>
      <c r="U309" s="212">
        <f>_xlfn.IFNA(IF(U$7="Fixed",1,IF(AND($D309="yes",U$7="Block"),INDEX($O759:$Q759,1,MATCH(U$5,$I44:$K44,0)),IF(OR(U$7="Anytime",U$7="Peak",U$7="Off-peak",U$7="Shoulder",U$7="Block"),INDEX('Stakeholder report data'!$G759:$M759,1,MATCH(IF(U$7="Block","Anytime",U$7),'Stakeholder report data'!$G$724:$M$724,0)),INDEX($W759:$AD759,1,MATCH(U$5,$W$724:$AD$724,0)))))
*U909*U$8,0)</f>
        <v>0</v>
      </c>
      <c r="V309" s="212">
        <f>_xlfn.IFNA(IF(V$7="Fixed",1,IF(AND($D309="yes",V$7="Block"),INDEX($O759:$Q759,1,MATCH(V$5,$I44:$K44,0)),IF(OR(V$7="Anytime",V$7="Peak",V$7="Off-peak",V$7="Shoulder",V$7="Block"),INDEX('Stakeholder report data'!$G759:$M759,1,MATCH(IF(V$7="Block","Anytime",V$7),'Stakeholder report data'!$G$724:$M$724,0)),INDEX($W759:$AD759,1,MATCH(V$5,$W$724:$AD$724,0)))))
*V909*V$8,0)</f>
        <v>0</v>
      </c>
      <c r="W309" s="212">
        <f>_xlfn.IFNA(IF(W$7="Fixed",1,IF(AND($D309="yes",W$7="Block"),INDEX($O759:$Q759,1,MATCH(W$5,$I44:$K44,0)),IF(OR(W$7="Anytime",W$7="Peak",W$7="Off-peak",W$7="Shoulder",W$7="Block"),INDEX('Stakeholder report data'!$G759:$M759,1,MATCH(IF(W$7="Block","Anytime",W$7),'Stakeholder report data'!$G$724:$M$724,0)),INDEX($W759:$AD759,1,MATCH(W$5,$W$724:$AD$724,0)))))
*W909*W$8,0)</f>
        <v>0</v>
      </c>
      <c r="X309" s="212">
        <f>_xlfn.IFNA(IF(X$7="Fixed",1,IF(AND($D309="yes",X$7="Block"),INDEX($O759:$Q759,1,MATCH(X$5,$I44:$K44,0)),IF(OR(X$7="Anytime",X$7="Peak",X$7="Off-peak",X$7="Shoulder",X$7="Block"),INDEX('Stakeholder report data'!$G759:$M759,1,MATCH(IF(X$7="Block","Anytime",X$7),'Stakeholder report data'!$G$724:$M$724,0)),INDEX($W759:$AD759,1,MATCH(X$5,$W$724:$AD$724,0)))))
*X909*X$8,0)</f>
        <v>0</v>
      </c>
      <c r="Y309" s="212">
        <f>_xlfn.IFNA(IF(Y$7="Fixed",1,IF(AND($D309="yes",Y$7="Block"),INDEX($O759:$Q759,1,MATCH(Y$5,$I44:$K44,0)),IF(OR(Y$7="Anytime",Y$7="Peak",Y$7="Off-peak",Y$7="Shoulder",Y$7="Block"),INDEX('Stakeholder report data'!$G759:$M759,1,MATCH(IF(Y$7="Block","Anytime",Y$7),'Stakeholder report data'!$G$724:$M$724,0)),INDEX($W759:$AD759,1,MATCH(Y$5,$W$724:$AD$724,0)))))
*Y909*Y$8,0)</f>
        <v>0</v>
      </c>
      <c r="Z309" s="212">
        <f>_xlfn.IFNA(IF(Z$7="Fixed",1,IF(AND($D309="yes",Z$7="Block"),INDEX($O759:$Q759,1,MATCH(Z$5,$I44:$K44,0)),IF(OR(Z$7="Anytime",Z$7="Peak",Z$7="Off-peak",Z$7="Shoulder",Z$7="Block"),INDEX('Stakeholder report data'!$G759:$M759,1,MATCH(IF(Z$7="Block","Anytime",Z$7),'Stakeholder report data'!$G$724:$M$724,0)),INDEX($W759:$AD759,1,MATCH(Z$5,$W$724:$AD$724,0)))))
*Z909*Z$8,0)</f>
        <v>0</v>
      </c>
      <c r="AA309" s="212">
        <f>_xlfn.IFNA(IF(AA$7="Fixed",1,IF(AND($D309="yes",AA$7="Block"),INDEX($O759:$Q759,1,MATCH(AA$5,$I44:$K44,0)),IF(OR(AA$7="Anytime",AA$7="Peak",AA$7="Off-peak",AA$7="Shoulder",AA$7="Block"),INDEX('Stakeholder report data'!$G759:$M759,1,MATCH(IF(AA$7="Block","Anytime",AA$7),'Stakeholder report data'!$G$724:$M$724,0)),INDEX($W759:$AD759,1,MATCH(AA$5,$W$724:$AD$724,0)))))
*AA909*AA$8,0)</f>
        <v>0</v>
      </c>
      <c r="AB309" s="212">
        <f>_xlfn.IFNA(IF(AB$7="Fixed",1,IF(AND($D309="yes",AB$7="Block"),INDEX($O759:$Q759,1,MATCH(AB$5,$I44:$K44,0)),IF(OR(AB$7="Anytime",AB$7="Peak",AB$7="Off-peak",AB$7="Shoulder",AB$7="Block"),INDEX('Stakeholder report data'!$G759:$M759,1,MATCH(IF(AB$7="Block","Anytime",AB$7),'Stakeholder report data'!$G$724:$M$724,0)),INDEX($W759:$AD759,1,MATCH(AB$5,$W$724:$AD$724,0)))))
*AB909*AB$8,0)</f>
        <v>0</v>
      </c>
      <c r="AC309" s="212">
        <f>_xlfn.IFNA(IF(AC$7="Fixed",1,IF(AND($D309="yes",AC$7="Block"),INDEX($O759:$Q759,1,MATCH(AC$5,$I44:$K44,0)),IF(OR(AC$7="Anytime",AC$7="Peak",AC$7="Off-peak",AC$7="Shoulder",AC$7="Block"),INDEX('Stakeholder report data'!$G759:$M759,1,MATCH(IF(AC$7="Block","Anytime",AC$7),'Stakeholder report data'!$G$724:$M$724,0)),INDEX($W759:$AD759,1,MATCH(AC$5,$W$724:$AD$724,0)))))
*AC909*AC$8,0)</f>
        <v>0</v>
      </c>
      <c r="AD309" s="212">
        <f>_xlfn.IFNA(IF(AD$7="Fixed",1,IF(AND($D309="yes",AD$7="Block"),INDEX($O759:$Q759,1,MATCH(AD$5,$I44:$K44,0)),IF(OR(AD$7="Anytime",AD$7="Peak",AD$7="Off-peak",AD$7="Shoulder",AD$7="Block"),INDEX('Stakeholder report data'!$G759:$M759,1,MATCH(IF(AD$7="Block","Anytime",AD$7),'Stakeholder report data'!$G$724:$M$724,0)),INDEX($W759:$AD759,1,MATCH(AD$5,$W$724:$AD$724,0)))))
*AD909*AD$8,0)</f>
        <v>0</v>
      </c>
      <c r="AE309" s="55"/>
      <c r="AF309" s="34"/>
      <c r="AG309" s="34"/>
      <c r="AH309" s="34"/>
    </row>
    <row r="310" spans="1:34" ht="11.25" outlineLevel="2" x14ac:dyDescent="0.2">
      <c r="A310" s="34"/>
      <c r="B310" s="34"/>
      <c r="C310" s="218"/>
      <c r="D310" s="219"/>
      <c r="E310" s="220"/>
      <c r="F310" s="56"/>
      <c r="G310" s="56"/>
      <c r="H310" s="56"/>
      <c r="I310" s="228"/>
      <c r="J310" s="228"/>
      <c r="K310" s="41"/>
      <c r="L310" s="41"/>
      <c r="M310" s="41"/>
      <c r="N310" s="224"/>
      <c r="O310" s="224"/>
      <c r="P310" s="224"/>
      <c r="Q310" s="224"/>
      <c r="R310" s="224"/>
      <c r="S310" s="41"/>
      <c r="T310" s="41"/>
      <c r="U310" s="41"/>
      <c r="V310" s="55"/>
      <c r="W310" s="55"/>
      <c r="X310" s="55"/>
      <c r="Y310" s="55"/>
      <c r="Z310" s="55"/>
      <c r="AA310" s="55"/>
      <c r="AB310" s="55"/>
      <c r="AC310" s="55"/>
      <c r="AD310" s="55"/>
      <c r="AE310" s="55"/>
      <c r="AF310" s="34"/>
      <c r="AG310" s="34"/>
      <c r="AH310" s="34"/>
    </row>
    <row r="311" spans="1:34" ht="11.25" outlineLevel="1" x14ac:dyDescent="0.2">
      <c r="A311" s="34"/>
      <c r="B311" s="34"/>
      <c r="C311" s="62"/>
      <c r="D311" s="62"/>
      <c r="E311" s="56"/>
      <c r="F311" s="56"/>
      <c r="G311" s="56"/>
      <c r="H311" s="56"/>
      <c r="I311" s="228"/>
      <c r="J311" s="228"/>
      <c r="K311" s="41"/>
      <c r="L311" s="41"/>
      <c r="M311" s="41"/>
      <c r="N311" s="224"/>
      <c r="O311" s="224"/>
      <c r="P311" s="224"/>
      <c r="Q311" s="224"/>
      <c r="R311" s="224"/>
      <c r="S311" s="41"/>
      <c r="T311" s="41"/>
      <c r="U311" s="41"/>
      <c r="V311" s="55"/>
      <c r="W311" s="55"/>
      <c r="X311" s="55"/>
      <c r="Y311" s="55"/>
      <c r="Z311" s="55"/>
      <c r="AA311" s="55"/>
      <c r="AB311" s="55"/>
      <c r="AC311" s="55"/>
      <c r="AD311" s="55"/>
      <c r="AE311" s="55"/>
      <c r="AF311" s="34"/>
      <c r="AG311" s="34"/>
      <c r="AH311" s="34"/>
    </row>
    <row r="312" spans="1:34" ht="11.25" outlineLevel="1" x14ac:dyDescent="0.2">
      <c r="A312" s="34"/>
      <c r="B312" s="34"/>
      <c r="C312" s="47" t="s">
        <v>125</v>
      </c>
      <c r="D312" s="47"/>
      <c r="E312" s="35"/>
      <c r="F312" s="35"/>
      <c r="G312" s="37"/>
      <c r="H312" s="37"/>
      <c r="I312" s="37"/>
      <c r="J312" s="37"/>
      <c r="K312" s="37"/>
      <c r="L312" s="37"/>
      <c r="M312" s="37"/>
      <c r="N312" s="37"/>
      <c r="O312" s="37"/>
      <c r="P312" s="37"/>
      <c r="Q312" s="37"/>
      <c r="R312" s="37"/>
      <c r="S312" s="37"/>
      <c r="T312" s="37"/>
      <c r="U312" s="37"/>
      <c r="V312" s="37"/>
      <c r="W312" s="37"/>
      <c r="X312" s="37"/>
      <c r="Y312" s="37"/>
      <c r="Z312" s="37"/>
      <c r="AA312" s="37"/>
      <c r="AB312" s="37"/>
      <c r="AC312" s="34"/>
      <c r="AD312" s="34"/>
      <c r="AE312" s="34"/>
      <c r="AF312" s="34"/>
      <c r="AG312" s="34"/>
      <c r="AH312" s="34"/>
    </row>
    <row r="313" spans="1:34" ht="11.25" outlineLevel="2" x14ac:dyDescent="0.2">
      <c r="A313" s="34"/>
      <c r="B313" s="251">
        <v>1</v>
      </c>
      <c r="C313" s="48" t="str">
        <f t="shared" ref="C313:E328" si="31">C277</f>
        <v>Residential Single Rate</v>
      </c>
      <c r="D313" s="49" t="str">
        <f t="shared" si="31"/>
        <v>no</v>
      </c>
      <c r="E313" s="49" t="str">
        <f t="shared" si="31"/>
        <v>no</v>
      </c>
      <c r="F313" s="35"/>
      <c r="G313" s="262">
        <f t="shared" ref="G313:G342" si="32">SUM(I313:AB313)</f>
        <v>53.118305005507473</v>
      </c>
      <c r="H313" s="37"/>
      <c r="I313" s="212">
        <f>_xlfn.IFNA(IF(I$7="Fixed",1,IF(AND($D313="yes",I$7="Block"),INDEX($O727:$Q727,1,MATCH(I$5,$I12:$K12,0)),IF(OR(I$7="Anytime",I$7="Peak",I$7="Off-peak",I$7="Shoulder",I$7="Block"),INDEX('Stakeholder report data'!$G727:$M727,1,MATCH(IF(I$7="Block","Anytime",I$7),'Stakeholder report data'!$G$724:$M$724,0)),INDEX($W727:$AD727,1,MATCH(I$5,$W$724:$AD$724,0)))))
*I913*I$8,0)</f>
        <v>0</v>
      </c>
      <c r="J313" s="212">
        <f>_xlfn.IFNA(IF(J$7="Fixed",1,IF(AND($D313="yes",J$7="Block"),INDEX($O727:$Q727,1,MATCH(J$5,$I12:$K12,0)),IF(OR(J$7="Anytime",J$7="Peak",J$7="Off-peak",J$7="Shoulder",J$7="Block"),INDEX('Stakeholder report data'!$G727:$M727,1,MATCH(IF(J$7="Block","Anytime",J$7),'Stakeholder report data'!$G$724:$M$724,0)),INDEX($W727:$AD727,1,MATCH(J$5,$W$724:$AD$724,0)))))
*J913*J$8,0)</f>
        <v>53.118305005507473</v>
      </c>
      <c r="K313" s="212">
        <f>_xlfn.IFNA(IF(K$7="Fixed",1,IF(AND($D313="yes",K$7="Block"),INDEX($O727:$Q727,1,MATCH(K$5,$I12:$K12,0)),IF(OR(K$7="Anytime",K$7="Peak",K$7="Off-peak",K$7="Shoulder",K$7="Block"),INDEX('Stakeholder report data'!$G727:$M727,1,MATCH(IF(K$7="Block","Anytime",K$7),'Stakeholder report data'!$G$724:$M$724,0)),INDEX($W727:$AD727,1,MATCH(K$5,$W$724:$AD$724,0)))))
*K913*K$8,0)</f>
        <v>0</v>
      </c>
      <c r="L313" s="212">
        <f>_xlfn.IFNA(IF(L$7="Fixed",1,IF(AND($D313="yes",L$7="Block"),INDEX($O727:$Q727,1,MATCH(L$5,$I12:$K12,0)),IF(OR(L$7="Anytime",L$7="Peak",L$7="Off-peak",L$7="Shoulder",L$7="Block"),INDEX('Stakeholder report data'!$G727:$M727,1,MATCH(IF(L$7="Block","Anytime",L$7),'Stakeholder report data'!$G$724:$M$724,0)),INDEX($W727:$AD727,1,MATCH(L$5,$W$724:$AD$724,0)))))
*L913*L$8,0)</f>
        <v>0</v>
      </c>
      <c r="M313" s="212">
        <f>_xlfn.IFNA(IF(M$7="Fixed",1,IF(AND($D313="yes",M$7="Block"),INDEX($O727:$Q727,1,MATCH(M$5,$I12:$K12,0)),IF(OR(M$7="Anytime",M$7="Peak",M$7="Off-peak",M$7="Shoulder",M$7="Block"),INDEX('Stakeholder report data'!$G727:$M727,1,MATCH(IF(M$7="Block","Anytime",M$7),'Stakeholder report data'!$G$724:$M$724,0)),INDEX($W727:$AD727,1,MATCH(M$5,$W$724:$AD$724,0)))))
*M913*M$8,0)</f>
        <v>0</v>
      </c>
      <c r="N313" s="212">
        <f>_xlfn.IFNA(IF(N$7="Fixed",1,IF(AND($D313="yes",N$7="Block"),INDEX($O727:$Q727,1,MATCH(N$5,$I12:$K12,0)),IF(OR(N$7="Anytime",N$7="Peak",N$7="Off-peak",N$7="Shoulder",N$7="Block"),INDEX('Stakeholder report data'!$G727:$M727,1,MATCH(IF(N$7="Block","Anytime",N$7),'Stakeholder report data'!$G$724:$M$724,0)),INDEX($W727:$AD727,1,MATCH(N$5,$W$724:$AD$724,0)))))
*N913*N$8,0)</f>
        <v>0</v>
      </c>
      <c r="O313" s="212">
        <f>_xlfn.IFNA(IF(O$7="Fixed",1,IF(AND($D313="yes",O$7="Block"),INDEX($O727:$Q727,1,MATCH(O$5,$I12:$K12,0)),IF(OR(O$7="Anytime",O$7="Peak",O$7="Off-peak",O$7="Shoulder",O$7="Block"),INDEX('Stakeholder report data'!$G727:$M727,1,MATCH(IF(O$7="Block","Anytime",O$7),'Stakeholder report data'!$G$724:$M$724,0)),INDEX($W727:$AD727,1,MATCH(O$5,$W$724:$AD$724,0)))))
*O913*O$8,0)</f>
        <v>0</v>
      </c>
      <c r="P313" s="212">
        <f>_xlfn.IFNA(IF(P$7="Fixed",1,IF(AND($D313="yes",P$7="Block"),INDEX($O727:$Q727,1,MATCH(P$5,$I12:$K12,0)),IF(OR(P$7="Anytime",P$7="Peak",P$7="Off-peak",P$7="Shoulder",P$7="Block"),INDEX('Stakeholder report data'!$G727:$M727,1,MATCH(IF(P$7="Block","Anytime",P$7),'Stakeholder report data'!$G$724:$M$724,0)),INDEX($W727:$AD727,1,MATCH(P$5,$W$724:$AD$724,0)))))
*P913*P$8,0)</f>
        <v>0</v>
      </c>
      <c r="Q313" s="212">
        <f>_xlfn.IFNA(IF(Q$7="Fixed",1,IF(AND($D313="yes",Q$7="Block"),INDEX($O727:$Q727,1,MATCH(Q$5,$I12:$K12,0)),IF(OR(Q$7="Anytime",Q$7="Peak",Q$7="Off-peak",Q$7="Shoulder",Q$7="Block"),INDEX('Stakeholder report data'!$G727:$M727,1,MATCH(IF(Q$7="Block","Anytime",Q$7),'Stakeholder report data'!$G$724:$M$724,0)),INDEX($W727:$AD727,1,MATCH(Q$5,$W$724:$AD$724,0)))))
*Q913*Q$8,0)</f>
        <v>0</v>
      </c>
      <c r="R313" s="212">
        <f>_xlfn.IFNA(IF(R$7="Fixed",1,IF(AND($D313="yes",R$7="Block"),INDEX($O727:$Q727,1,MATCH(R$5,$I12:$K12,0)),IF(OR(R$7="Anytime",R$7="Peak",R$7="Off-peak",R$7="Shoulder",R$7="Block"),INDEX('Stakeholder report data'!$G727:$M727,1,MATCH(IF(R$7="Block","Anytime",R$7),'Stakeholder report data'!$G$724:$M$724,0)),INDEX($W727:$AD727,1,MATCH(R$5,$W$724:$AD$724,0)))))
*R913*R$8,0)</f>
        <v>0</v>
      </c>
      <c r="S313" s="212">
        <f>_xlfn.IFNA(IF(S$7="Fixed",1,IF(AND($D313="yes",S$7="Block"),INDEX($O727:$Q727,1,MATCH(S$5,$I12:$K12,0)),IF(OR(S$7="Anytime",S$7="Peak",S$7="Off-peak",S$7="Shoulder",S$7="Block"),INDEX('Stakeholder report data'!$G727:$M727,1,MATCH(IF(S$7="Block","Anytime",S$7),'Stakeholder report data'!$G$724:$M$724,0)),INDEX($W727:$AD727,1,MATCH(S$5,$W$724:$AD$724,0)))))
*S913*S$8,0)</f>
        <v>0</v>
      </c>
      <c r="T313" s="212">
        <f>_xlfn.IFNA(IF(T$7="Fixed",1,IF(AND($D313="yes",T$7="Block"),INDEX($O727:$Q727,1,MATCH(T$5,$I12:$K12,0)),IF(OR(T$7="Anytime",T$7="Peak",T$7="Off-peak",T$7="Shoulder",T$7="Block"),INDEX('Stakeholder report data'!$G727:$M727,1,MATCH(IF(T$7="Block","Anytime",T$7),'Stakeholder report data'!$G$724:$M$724,0)),INDEX($W727:$AD727,1,MATCH(T$5,$W$724:$AD$724,0)))))
*T913*T$8,0)</f>
        <v>0</v>
      </c>
      <c r="U313" s="212">
        <f>_xlfn.IFNA(IF(U$7="Fixed",1,IF(AND($D313="yes",U$7="Block"),INDEX($O727:$Q727,1,MATCH(U$5,$I12:$K12,0)),IF(OR(U$7="Anytime",U$7="Peak",U$7="Off-peak",U$7="Shoulder",U$7="Block"),INDEX('Stakeholder report data'!$G727:$M727,1,MATCH(IF(U$7="Block","Anytime",U$7),'Stakeholder report data'!$G$724:$M$724,0)),INDEX($W727:$AD727,1,MATCH(U$5,$W$724:$AD$724,0)))))
*U913*U$8,0)</f>
        <v>0</v>
      </c>
      <c r="V313" s="212">
        <f>_xlfn.IFNA(IF(V$7="Fixed",1,IF(AND($D313="yes",V$7="Block"),INDEX($O727:$Q727,1,MATCH(V$5,$I12:$K12,0)),IF(OR(V$7="Anytime",V$7="Peak",V$7="Off-peak",V$7="Shoulder",V$7="Block"),INDEX('Stakeholder report data'!$G727:$M727,1,MATCH(IF(V$7="Block","Anytime",V$7),'Stakeholder report data'!$G$724:$M$724,0)),INDEX($W727:$AD727,1,MATCH(V$5,$W$724:$AD$724,0)))))
*V913*V$8,0)</f>
        <v>0</v>
      </c>
      <c r="W313" s="212">
        <f>_xlfn.IFNA(IF(W$7="Fixed",1,IF(AND($D313="yes",W$7="Block"),INDEX($O727:$Q727,1,MATCH(W$5,$I12:$K12,0)),IF(OR(W$7="Anytime",W$7="Peak",W$7="Off-peak",W$7="Shoulder",W$7="Block"),INDEX('Stakeholder report data'!$G727:$M727,1,MATCH(IF(W$7="Block","Anytime",W$7),'Stakeholder report data'!$G$724:$M$724,0)),INDEX($W727:$AD727,1,MATCH(W$5,$W$724:$AD$724,0)))))
*W913*W$8,0)</f>
        <v>0</v>
      </c>
      <c r="X313" s="212">
        <f>_xlfn.IFNA(IF(X$7="Fixed",1,IF(AND($D313="yes",X$7="Block"),INDEX($O727:$Q727,1,MATCH(X$5,$I12:$K12,0)),IF(OR(X$7="Anytime",X$7="Peak",X$7="Off-peak",X$7="Shoulder",X$7="Block"),INDEX('Stakeholder report data'!$G727:$M727,1,MATCH(IF(X$7="Block","Anytime",X$7),'Stakeholder report data'!$G$724:$M$724,0)),INDEX($W727:$AD727,1,MATCH(X$5,$W$724:$AD$724,0)))))
*X913*X$8,0)</f>
        <v>0</v>
      </c>
      <c r="Y313" s="212">
        <f>_xlfn.IFNA(IF(Y$7="Fixed",1,IF(AND($D313="yes",Y$7="Block"),INDEX($O727:$Q727,1,MATCH(Y$5,$I12:$K12,0)),IF(OR(Y$7="Anytime",Y$7="Peak",Y$7="Off-peak",Y$7="Shoulder",Y$7="Block"),INDEX('Stakeholder report data'!$G727:$M727,1,MATCH(IF(Y$7="Block","Anytime",Y$7),'Stakeholder report data'!$G$724:$M$724,0)),INDEX($W727:$AD727,1,MATCH(Y$5,$W$724:$AD$724,0)))))
*Y913*Y$8,0)</f>
        <v>0</v>
      </c>
      <c r="Z313" s="212">
        <f>_xlfn.IFNA(IF(Z$7="Fixed",1,IF(AND($D313="yes",Z$7="Block"),INDEX($O727:$Q727,1,MATCH(Z$5,$I12:$K12,0)),IF(OR(Z$7="Anytime",Z$7="Peak",Z$7="Off-peak",Z$7="Shoulder",Z$7="Block"),INDEX('Stakeholder report data'!$G727:$M727,1,MATCH(IF(Z$7="Block","Anytime",Z$7),'Stakeholder report data'!$G$724:$M$724,0)),INDEX($W727:$AD727,1,MATCH(Z$5,$W$724:$AD$724,0)))))
*Z913*Z$8,0)</f>
        <v>0</v>
      </c>
      <c r="AA313" s="212">
        <f>_xlfn.IFNA(IF(AA$7="Fixed",1,IF(AND($D313="yes",AA$7="Block"),INDEX($O727:$Q727,1,MATCH(AA$5,$I12:$K12,0)),IF(OR(AA$7="Anytime",AA$7="Peak",AA$7="Off-peak",AA$7="Shoulder",AA$7="Block"),INDEX('Stakeholder report data'!$G727:$M727,1,MATCH(IF(AA$7="Block","Anytime",AA$7),'Stakeholder report data'!$G$724:$M$724,0)),INDEX($W727:$AD727,1,MATCH(AA$5,$W$724:$AD$724,0)))))
*AA913*AA$8,0)</f>
        <v>0</v>
      </c>
      <c r="AB313" s="212">
        <f>_xlfn.IFNA(IF(AB$7="Fixed",1,IF(AND($D313="yes",AB$7="Block"),INDEX($O727:$Q727,1,MATCH(AB$5,$I12:$K12,0)),IF(OR(AB$7="Anytime",AB$7="Peak",AB$7="Off-peak",AB$7="Shoulder",AB$7="Block"),INDEX('Stakeholder report data'!$G727:$M727,1,MATCH(IF(AB$7="Block","Anytime",AB$7),'Stakeholder report data'!$G$724:$M$724,0)),INDEX($W727:$AD727,1,MATCH(AB$5,$W$724:$AD$724,0)))))
*AB913*AB$8,0)</f>
        <v>0</v>
      </c>
      <c r="AC313" s="212">
        <f>_xlfn.IFNA(IF(AC$7="Fixed",1,IF(AND($D313="yes",AC$7="Block"),INDEX($O727:$Q727,1,MATCH(AC$5,$I12:$K12,0)),IF(OR(AC$7="Anytime",AC$7="Peak",AC$7="Off-peak",AC$7="Shoulder",AC$7="Block"),INDEX('Stakeholder report data'!$G727:$M727,1,MATCH(IF(AC$7="Block","Anytime",AC$7),'Stakeholder report data'!$G$724:$M$724,0)),INDEX($W727:$AD727,1,MATCH(AC$5,$W$724:$AD$724,0)))))
*AC913*AC$8,0)</f>
        <v>0</v>
      </c>
      <c r="AD313" s="212">
        <f>_xlfn.IFNA(IF(AD$7="Fixed",1,IF(AND($D313="yes",AD$7="Block"),INDEX($O727:$Q727,1,MATCH(AD$5,$I12:$K12,0)),IF(OR(AD$7="Anytime",AD$7="Peak",AD$7="Off-peak",AD$7="Shoulder",AD$7="Block"),INDEX('Stakeholder report data'!$G727:$M727,1,MATCH(IF(AD$7="Block","Anytime",AD$7),'Stakeholder report data'!$G$724:$M$724,0)),INDEX($W727:$AD727,1,MATCH(AD$5,$W$724:$AD$724,0)))))
*AD913*AD$8,0)</f>
        <v>0</v>
      </c>
      <c r="AE313" s="55"/>
      <c r="AF313" s="34"/>
      <c r="AG313" s="34"/>
      <c r="AH313" s="34"/>
    </row>
    <row r="314" spans="1:34" s="57" customFormat="1" ht="11.25" outlineLevel="2" x14ac:dyDescent="0.2">
      <c r="A314" s="52"/>
      <c r="B314" s="258">
        <v>2</v>
      </c>
      <c r="C314" s="48" t="str">
        <f t="shared" si="31"/>
        <v>Residential ToU</v>
      </c>
      <c r="D314" s="49" t="str">
        <f t="shared" si="31"/>
        <v>no</v>
      </c>
      <c r="E314" s="49" t="str">
        <f t="shared" si="31"/>
        <v>yes</v>
      </c>
      <c r="F314" s="56"/>
      <c r="G314" s="262">
        <f t="shared" si="32"/>
        <v>60.121198830315791</v>
      </c>
      <c r="H314" s="56"/>
      <c r="I314" s="212">
        <f>_xlfn.IFNA(IF(I$7="Fixed",1,IF(AND($D314="yes",I$7="Block"),INDEX($O728:$Q728,1,MATCH(I$5,$I13:$K13,0)),IF(OR(I$7="Anytime",I$7="Peak",I$7="Off-peak",I$7="Shoulder",I$7="Block"),INDEX('Stakeholder report data'!$G728:$M728,1,MATCH(IF(I$7="Block","Anytime",I$7),'Stakeholder report data'!$G$724:$M$724,0)),INDEX($W728:$AD728,1,MATCH(I$5,$W$724:$AD$724,0)))))
*I914*I$8,0)</f>
        <v>0</v>
      </c>
      <c r="J314" s="212">
        <f>_xlfn.IFNA(IF(J$7="Fixed",1,IF(AND($D314="yes",J$7="Block"),INDEX($O728:$Q728,1,MATCH(J$5,$I13:$K13,0)),IF(OR(J$7="Anytime",J$7="Peak",J$7="Off-peak",J$7="Shoulder",J$7="Block"),INDEX('Stakeholder report data'!$G728:$M728,1,MATCH(IF(J$7="Block","Anytime",J$7),'Stakeholder report data'!$G$724:$M$724,0)),INDEX($W728:$AD728,1,MATCH(J$5,$W$724:$AD$724,0)))))
*J914*J$8,0)</f>
        <v>0</v>
      </c>
      <c r="K314" s="212">
        <f>_xlfn.IFNA(IF(K$7="Fixed",1,IF(AND($D314="yes",K$7="Block"),INDEX($O728:$Q728,1,MATCH(K$5,$I13:$K13,0)),IF(OR(K$7="Anytime",K$7="Peak",K$7="Off-peak",K$7="Shoulder",K$7="Block"),INDEX('Stakeholder report data'!$G728:$M728,1,MATCH(IF(K$7="Block","Anytime",K$7),'Stakeholder report data'!$G$724:$M$724,0)),INDEX($W728:$AD728,1,MATCH(K$5,$W$724:$AD$724,0)))))
*K914*K$8,0)</f>
        <v>39.057808371473541</v>
      </c>
      <c r="L314" s="212">
        <f>_xlfn.IFNA(IF(L$7="Fixed",1,IF(AND($D314="yes",L$7="Block"),INDEX($O728:$Q728,1,MATCH(L$5,$I13:$K13,0)),IF(OR(L$7="Anytime",L$7="Peak",L$7="Off-peak",L$7="Shoulder",L$7="Block"),INDEX('Stakeholder report data'!$G728:$M728,1,MATCH(IF(L$7="Block","Anytime",L$7),'Stakeholder report data'!$G$724:$M$724,0)),INDEX($W728:$AD728,1,MATCH(L$5,$W$724:$AD$724,0)))))
*L914*L$8,0)</f>
        <v>21.063390458842246</v>
      </c>
      <c r="M314" s="212">
        <f>_xlfn.IFNA(IF(M$7="Fixed",1,IF(AND($D314="yes",M$7="Block"),INDEX($O728:$Q728,1,MATCH(M$5,$I13:$K13,0)),IF(OR(M$7="Anytime",M$7="Peak",M$7="Off-peak",M$7="Shoulder",M$7="Block"),INDEX('Stakeholder report data'!$G728:$M728,1,MATCH(IF(M$7="Block","Anytime",M$7),'Stakeholder report data'!$G$724:$M$724,0)),INDEX($W728:$AD728,1,MATCH(M$5,$W$724:$AD$724,0)))))
*M914*M$8,0)</f>
        <v>0</v>
      </c>
      <c r="N314" s="212">
        <f>_xlfn.IFNA(IF(N$7="Fixed",1,IF(AND($D314="yes",N$7="Block"),INDEX($O728:$Q728,1,MATCH(N$5,$I13:$K13,0)),IF(OR(N$7="Anytime",N$7="Peak",N$7="Off-peak",N$7="Shoulder",N$7="Block"),INDEX('Stakeholder report data'!$G728:$M728,1,MATCH(IF(N$7="Block","Anytime",N$7),'Stakeholder report data'!$G$724:$M$724,0)),INDEX($W728:$AD728,1,MATCH(N$5,$W$724:$AD$724,0)))))
*N914*N$8,0)</f>
        <v>0</v>
      </c>
      <c r="O314" s="212">
        <f>_xlfn.IFNA(IF(O$7="Fixed",1,IF(AND($D314="yes",O$7="Block"),INDEX($O728:$Q728,1,MATCH(O$5,$I13:$K13,0)),IF(OR(O$7="Anytime",O$7="Peak",O$7="Off-peak",O$7="Shoulder",O$7="Block"),INDEX('Stakeholder report data'!$G728:$M728,1,MATCH(IF(O$7="Block","Anytime",O$7),'Stakeholder report data'!$G$724:$M$724,0)),INDEX($W728:$AD728,1,MATCH(O$5,$W$724:$AD$724,0)))))
*O914*O$8,0)</f>
        <v>0</v>
      </c>
      <c r="P314" s="212">
        <f>_xlfn.IFNA(IF(P$7="Fixed",1,IF(AND($D314="yes",P$7="Block"),INDEX($O728:$Q728,1,MATCH(P$5,$I13:$K13,0)),IF(OR(P$7="Anytime",P$7="Peak",P$7="Off-peak",P$7="Shoulder",P$7="Block"),INDEX('Stakeholder report data'!$G728:$M728,1,MATCH(IF(P$7="Block","Anytime",P$7),'Stakeholder report data'!$G$724:$M$724,0)),INDEX($W728:$AD728,1,MATCH(P$5,$W$724:$AD$724,0)))))
*P914*P$8,0)</f>
        <v>0</v>
      </c>
      <c r="Q314" s="212">
        <f>_xlfn.IFNA(IF(Q$7="Fixed",1,IF(AND($D314="yes",Q$7="Block"),INDEX($O728:$Q728,1,MATCH(Q$5,$I13:$K13,0)),IF(OR(Q$7="Anytime",Q$7="Peak",Q$7="Off-peak",Q$7="Shoulder",Q$7="Block"),INDEX('Stakeholder report data'!$G728:$M728,1,MATCH(IF(Q$7="Block","Anytime",Q$7),'Stakeholder report data'!$G$724:$M$724,0)),INDEX($W728:$AD728,1,MATCH(Q$5,$W$724:$AD$724,0)))))
*Q914*Q$8,0)</f>
        <v>0</v>
      </c>
      <c r="R314" s="212">
        <f>_xlfn.IFNA(IF(R$7="Fixed",1,IF(AND($D314="yes",R$7="Block"),INDEX($O728:$Q728,1,MATCH(R$5,$I13:$K13,0)),IF(OR(R$7="Anytime",R$7="Peak",R$7="Off-peak",R$7="Shoulder",R$7="Block"),INDEX('Stakeholder report data'!$G728:$M728,1,MATCH(IF(R$7="Block","Anytime",R$7),'Stakeholder report data'!$G$724:$M$724,0)),INDEX($W728:$AD728,1,MATCH(R$5,$W$724:$AD$724,0)))))
*R914*R$8,0)</f>
        <v>0</v>
      </c>
      <c r="S314" s="212">
        <f>_xlfn.IFNA(IF(S$7="Fixed",1,IF(AND($D314="yes",S$7="Block"),INDEX($O728:$Q728,1,MATCH(S$5,$I13:$K13,0)),IF(OR(S$7="Anytime",S$7="Peak",S$7="Off-peak",S$7="Shoulder",S$7="Block"),INDEX('Stakeholder report data'!$G728:$M728,1,MATCH(IF(S$7="Block","Anytime",S$7),'Stakeholder report data'!$G$724:$M$724,0)),INDEX($W728:$AD728,1,MATCH(S$5,$W$724:$AD$724,0)))))
*S914*S$8,0)</f>
        <v>0</v>
      </c>
      <c r="T314" s="212">
        <f>_xlfn.IFNA(IF(T$7="Fixed",1,IF(AND($D314="yes",T$7="Block"),INDEX($O728:$Q728,1,MATCH(T$5,$I13:$K13,0)),IF(OR(T$7="Anytime",T$7="Peak",T$7="Off-peak",T$7="Shoulder",T$7="Block"),INDEX('Stakeholder report data'!$G728:$M728,1,MATCH(IF(T$7="Block","Anytime",T$7),'Stakeholder report data'!$G$724:$M$724,0)),INDEX($W728:$AD728,1,MATCH(T$5,$W$724:$AD$724,0)))))
*T914*T$8,0)</f>
        <v>0</v>
      </c>
      <c r="U314" s="212">
        <f>_xlfn.IFNA(IF(U$7="Fixed",1,IF(AND($D314="yes",U$7="Block"),INDEX($O728:$Q728,1,MATCH(U$5,$I13:$K13,0)),IF(OR(U$7="Anytime",U$7="Peak",U$7="Off-peak",U$7="Shoulder",U$7="Block"),INDEX('Stakeholder report data'!$G728:$M728,1,MATCH(IF(U$7="Block","Anytime",U$7),'Stakeholder report data'!$G$724:$M$724,0)),INDEX($W728:$AD728,1,MATCH(U$5,$W$724:$AD$724,0)))))
*U914*U$8,0)</f>
        <v>0</v>
      </c>
      <c r="V314" s="212">
        <f>_xlfn.IFNA(IF(V$7="Fixed",1,IF(AND($D314="yes",V$7="Block"),INDEX($O728:$Q728,1,MATCH(V$5,$I13:$K13,0)),IF(OR(V$7="Anytime",V$7="Peak",V$7="Off-peak",V$7="Shoulder",V$7="Block"),INDEX('Stakeholder report data'!$G728:$M728,1,MATCH(IF(V$7="Block","Anytime",V$7),'Stakeholder report data'!$G$724:$M$724,0)),INDEX($W728:$AD728,1,MATCH(V$5,$W$724:$AD$724,0)))))
*V914*V$8,0)</f>
        <v>0</v>
      </c>
      <c r="W314" s="212">
        <f>_xlfn.IFNA(IF(W$7="Fixed",1,IF(AND($D314="yes",W$7="Block"),INDEX($O728:$Q728,1,MATCH(W$5,$I13:$K13,0)),IF(OR(W$7="Anytime",W$7="Peak",W$7="Off-peak",W$7="Shoulder",W$7="Block"),INDEX('Stakeholder report data'!$G728:$M728,1,MATCH(IF(W$7="Block","Anytime",W$7),'Stakeholder report data'!$G$724:$M$724,0)),INDEX($W728:$AD728,1,MATCH(W$5,$W$724:$AD$724,0)))))
*W914*W$8,0)</f>
        <v>0</v>
      </c>
      <c r="X314" s="212">
        <f>_xlfn.IFNA(IF(X$7="Fixed",1,IF(AND($D314="yes",X$7="Block"),INDEX($O728:$Q728,1,MATCH(X$5,$I13:$K13,0)),IF(OR(X$7="Anytime",X$7="Peak",X$7="Off-peak",X$7="Shoulder",X$7="Block"),INDEX('Stakeholder report data'!$G728:$M728,1,MATCH(IF(X$7="Block","Anytime",X$7),'Stakeholder report data'!$G$724:$M$724,0)),INDEX($W728:$AD728,1,MATCH(X$5,$W$724:$AD$724,0)))))
*X914*X$8,0)</f>
        <v>0</v>
      </c>
      <c r="Y314" s="212">
        <f>_xlfn.IFNA(IF(Y$7="Fixed",1,IF(AND($D314="yes",Y$7="Block"),INDEX($O728:$Q728,1,MATCH(Y$5,$I13:$K13,0)),IF(OR(Y$7="Anytime",Y$7="Peak",Y$7="Off-peak",Y$7="Shoulder",Y$7="Block"),INDEX('Stakeholder report data'!$G728:$M728,1,MATCH(IF(Y$7="Block","Anytime",Y$7),'Stakeholder report data'!$G$724:$M$724,0)),INDEX($W728:$AD728,1,MATCH(Y$5,$W$724:$AD$724,0)))))
*Y914*Y$8,0)</f>
        <v>0</v>
      </c>
      <c r="Z314" s="212">
        <f>_xlfn.IFNA(IF(Z$7="Fixed",1,IF(AND($D314="yes",Z$7="Block"),INDEX($O728:$Q728,1,MATCH(Z$5,$I13:$K13,0)),IF(OR(Z$7="Anytime",Z$7="Peak",Z$7="Off-peak",Z$7="Shoulder",Z$7="Block"),INDEX('Stakeholder report data'!$G728:$M728,1,MATCH(IF(Z$7="Block","Anytime",Z$7),'Stakeholder report data'!$G$724:$M$724,0)),INDEX($W728:$AD728,1,MATCH(Z$5,$W$724:$AD$724,0)))))
*Z914*Z$8,0)</f>
        <v>0</v>
      </c>
      <c r="AA314" s="212">
        <f>_xlfn.IFNA(IF(AA$7="Fixed",1,IF(AND($D314="yes",AA$7="Block"),INDEX($O728:$Q728,1,MATCH(AA$5,$I13:$K13,0)),IF(OR(AA$7="Anytime",AA$7="Peak",AA$7="Off-peak",AA$7="Shoulder",AA$7="Block"),INDEX('Stakeholder report data'!$G728:$M728,1,MATCH(IF(AA$7="Block","Anytime",AA$7),'Stakeholder report data'!$G$724:$M$724,0)),INDEX($W728:$AD728,1,MATCH(AA$5,$W$724:$AD$724,0)))))
*AA914*AA$8,0)</f>
        <v>0</v>
      </c>
      <c r="AB314" s="212">
        <f>_xlfn.IFNA(IF(AB$7="Fixed",1,IF(AND($D314="yes",AB$7="Block"),INDEX($O728:$Q728,1,MATCH(AB$5,$I13:$K13,0)),IF(OR(AB$7="Anytime",AB$7="Peak",AB$7="Off-peak",AB$7="Shoulder",AB$7="Block"),INDEX('Stakeholder report data'!$G728:$M728,1,MATCH(IF(AB$7="Block","Anytime",AB$7),'Stakeholder report data'!$G$724:$M$724,0)),INDEX($W728:$AD728,1,MATCH(AB$5,$W$724:$AD$724,0)))))
*AB914*AB$8,0)</f>
        <v>0</v>
      </c>
      <c r="AC314" s="212">
        <f>_xlfn.IFNA(IF(AC$7="Fixed",1,IF(AND($D314="yes",AC$7="Block"),INDEX($O728:$Q728,1,MATCH(AC$5,$I13:$K13,0)),IF(OR(AC$7="Anytime",AC$7="Peak",AC$7="Off-peak",AC$7="Shoulder",AC$7="Block"),INDEX('Stakeholder report data'!$G728:$M728,1,MATCH(IF(AC$7="Block","Anytime",AC$7),'Stakeholder report data'!$G$724:$M$724,0)),INDEX($W728:$AD728,1,MATCH(AC$5,$W$724:$AD$724,0)))))
*AC914*AC$8,0)</f>
        <v>0</v>
      </c>
      <c r="AD314" s="212">
        <f>_xlfn.IFNA(IF(AD$7="Fixed",1,IF(AND($D314="yes",AD$7="Block"),INDEX($O728:$Q728,1,MATCH(AD$5,$I13:$K13,0)),IF(OR(AD$7="Anytime",AD$7="Peak",AD$7="Off-peak",AD$7="Shoulder",AD$7="Block"),INDEX('Stakeholder report data'!$G728:$M728,1,MATCH(IF(AD$7="Block","Anytime",AD$7),'Stakeholder report data'!$G$724:$M$724,0)),INDEX($W728:$AD728,1,MATCH(AD$5,$W$724:$AD$724,0)))))
*AD914*AD$8,0)</f>
        <v>0</v>
      </c>
      <c r="AE314" s="55"/>
      <c r="AF314" s="52"/>
      <c r="AG314" s="52"/>
      <c r="AH314" s="52"/>
    </row>
    <row r="315" spans="1:34" ht="11.25" outlineLevel="2" x14ac:dyDescent="0.2">
      <c r="A315" s="34"/>
      <c r="B315" s="251">
        <v>3</v>
      </c>
      <c r="C315" s="48" t="str">
        <f t="shared" si="31"/>
        <v>Residential Demand</v>
      </c>
      <c r="D315" s="49" t="str">
        <f t="shared" si="31"/>
        <v>no</v>
      </c>
      <c r="E315" s="49" t="str">
        <f t="shared" si="31"/>
        <v>no</v>
      </c>
      <c r="F315" s="56"/>
      <c r="G315" s="262">
        <f t="shared" si="32"/>
        <v>53.384974919205945</v>
      </c>
      <c r="H315" s="56"/>
      <c r="I315" s="212">
        <f>_xlfn.IFNA(IF(I$7="Fixed",1,IF(AND($D315="yes",I$7="Block"),INDEX($O729:$Q729,1,MATCH(I$5,$I14:$K14,0)),IF(OR(I$7="Anytime",I$7="Peak",I$7="Off-peak",I$7="Shoulder",I$7="Block"),INDEX('Stakeholder report data'!$G729:$M729,1,MATCH(IF(I$7="Block","Anytime",I$7),'Stakeholder report data'!$G$724:$M$724,0)),INDEX($W729:$AD729,1,MATCH(I$5,$W$724:$AD$724,0)))))
*I915*I$8,0)</f>
        <v>0</v>
      </c>
      <c r="J315" s="212">
        <f>_xlfn.IFNA(IF(J$7="Fixed",1,IF(AND($D315="yes",J$7="Block"),INDEX($O729:$Q729,1,MATCH(J$5,$I14:$K14,0)),IF(OR(J$7="Anytime",J$7="Peak",J$7="Off-peak",J$7="Shoulder",J$7="Block"),INDEX('Stakeholder report data'!$G729:$M729,1,MATCH(IF(J$7="Block","Anytime",J$7),'Stakeholder report data'!$G$724:$M$724,0)),INDEX($W729:$AD729,1,MATCH(J$5,$W$724:$AD$724,0)))))
*J915*J$8,0)</f>
        <v>53.384974919205945</v>
      </c>
      <c r="K315" s="212">
        <f>_xlfn.IFNA(IF(K$7="Fixed",1,IF(AND($D315="yes",K$7="Block"),INDEX($O729:$Q729,1,MATCH(K$5,$I14:$K14,0)),IF(OR(K$7="Anytime",K$7="Peak",K$7="Off-peak",K$7="Shoulder",K$7="Block"),INDEX('Stakeholder report data'!$G729:$M729,1,MATCH(IF(K$7="Block","Anytime",K$7),'Stakeholder report data'!$G$724:$M$724,0)),INDEX($W729:$AD729,1,MATCH(K$5,$W$724:$AD$724,0)))))
*K915*K$8,0)</f>
        <v>0</v>
      </c>
      <c r="L315" s="212">
        <f>_xlfn.IFNA(IF(L$7="Fixed",1,IF(AND($D315="yes",L$7="Block"),INDEX($O729:$Q729,1,MATCH(L$5,$I14:$K14,0)),IF(OR(L$7="Anytime",L$7="Peak",L$7="Off-peak",L$7="Shoulder",L$7="Block"),INDEX('Stakeholder report data'!$G729:$M729,1,MATCH(IF(L$7="Block","Anytime",L$7),'Stakeholder report data'!$G$724:$M$724,0)),INDEX($W729:$AD729,1,MATCH(L$5,$W$724:$AD$724,0)))))
*L915*L$8,0)</f>
        <v>0</v>
      </c>
      <c r="M315" s="212">
        <f>_xlfn.IFNA(IF(M$7="Fixed",1,IF(AND($D315="yes",M$7="Block"),INDEX($O729:$Q729,1,MATCH(M$5,$I14:$K14,0)),IF(OR(M$7="Anytime",M$7="Peak",M$7="Off-peak",M$7="Shoulder",M$7="Block"),INDEX('Stakeholder report data'!$G729:$M729,1,MATCH(IF(M$7="Block","Anytime",M$7),'Stakeholder report data'!$G$724:$M$724,0)),INDEX($W729:$AD729,1,MATCH(M$5,$W$724:$AD$724,0)))))
*M915*M$8,0)</f>
        <v>0</v>
      </c>
      <c r="N315" s="212">
        <f>_xlfn.IFNA(IF(N$7="Fixed",1,IF(AND($D315="yes",N$7="Block"),INDEX($O729:$Q729,1,MATCH(N$5,$I14:$K14,0)),IF(OR(N$7="Anytime",N$7="Peak",N$7="Off-peak",N$7="Shoulder",N$7="Block"),INDEX('Stakeholder report data'!$G729:$M729,1,MATCH(IF(N$7="Block","Anytime",N$7),'Stakeholder report data'!$G$724:$M$724,0)),INDEX($W729:$AD729,1,MATCH(N$5,$W$724:$AD$724,0)))))
*N915*N$8,0)</f>
        <v>0</v>
      </c>
      <c r="O315" s="212">
        <f>_xlfn.IFNA(IF(O$7="Fixed",1,IF(AND($D315="yes",O$7="Block"),INDEX($O729:$Q729,1,MATCH(O$5,$I14:$K14,0)),IF(OR(O$7="Anytime",O$7="Peak",O$7="Off-peak",O$7="Shoulder",O$7="Block"),INDEX('Stakeholder report data'!$G729:$M729,1,MATCH(IF(O$7="Block","Anytime",O$7),'Stakeholder report data'!$G$724:$M$724,0)),INDEX($W729:$AD729,1,MATCH(O$5,$W$724:$AD$724,0)))))
*O915*O$8,0)</f>
        <v>0</v>
      </c>
      <c r="P315" s="212">
        <f>_xlfn.IFNA(IF(P$7="Fixed",1,IF(AND($D315="yes",P$7="Block"),INDEX($O729:$Q729,1,MATCH(P$5,$I14:$K14,0)),IF(OR(P$7="Anytime",P$7="Peak",P$7="Off-peak",P$7="Shoulder",P$7="Block"),INDEX('Stakeholder report data'!$G729:$M729,1,MATCH(IF(P$7="Block","Anytime",P$7),'Stakeholder report data'!$G$724:$M$724,0)),INDEX($W729:$AD729,1,MATCH(P$5,$W$724:$AD$724,0)))))
*P915*P$8,0)</f>
        <v>0</v>
      </c>
      <c r="Q315" s="212">
        <f>_xlfn.IFNA(IF(Q$7="Fixed",1,IF(AND($D315="yes",Q$7="Block"),INDEX($O729:$Q729,1,MATCH(Q$5,$I14:$K14,0)),IF(OR(Q$7="Anytime",Q$7="Peak",Q$7="Off-peak",Q$7="Shoulder",Q$7="Block"),INDEX('Stakeholder report data'!$G729:$M729,1,MATCH(IF(Q$7="Block","Anytime",Q$7),'Stakeholder report data'!$G$724:$M$724,0)),INDEX($W729:$AD729,1,MATCH(Q$5,$W$724:$AD$724,0)))))
*Q915*Q$8,0)</f>
        <v>0</v>
      </c>
      <c r="R315" s="212">
        <f>_xlfn.IFNA(IF(R$7="Fixed",1,IF(AND($D315="yes",R$7="Block"),INDEX($O729:$Q729,1,MATCH(R$5,$I14:$K14,0)),IF(OR(R$7="Anytime",R$7="Peak",R$7="Off-peak",R$7="Shoulder",R$7="Block"),INDEX('Stakeholder report data'!$G729:$M729,1,MATCH(IF(R$7="Block","Anytime",R$7),'Stakeholder report data'!$G$724:$M$724,0)),INDEX($W729:$AD729,1,MATCH(R$5,$W$724:$AD$724,0)))))
*R915*R$8,0)</f>
        <v>0</v>
      </c>
      <c r="S315" s="212">
        <f>_xlfn.IFNA(IF(S$7="Fixed",1,IF(AND($D315="yes",S$7="Block"),INDEX($O729:$Q729,1,MATCH(S$5,$I14:$K14,0)),IF(OR(S$7="Anytime",S$7="Peak",S$7="Off-peak",S$7="Shoulder",S$7="Block"),INDEX('Stakeholder report data'!$G729:$M729,1,MATCH(IF(S$7="Block","Anytime",S$7),'Stakeholder report data'!$G$724:$M$724,0)),INDEX($W729:$AD729,1,MATCH(S$5,$W$724:$AD$724,0)))))
*S915*S$8,0)</f>
        <v>0</v>
      </c>
      <c r="T315" s="212">
        <f>_xlfn.IFNA(IF(T$7="Fixed",1,IF(AND($D315="yes",T$7="Block"),INDEX($O729:$Q729,1,MATCH(T$5,$I14:$K14,0)),IF(OR(T$7="Anytime",T$7="Peak",T$7="Off-peak",T$7="Shoulder",T$7="Block"),INDEX('Stakeholder report data'!$G729:$M729,1,MATCH(IF(T$7="Block","Anytime",T$7),'Stakeholder report data'!$G$724:$M$724,0)),INDEX($W729:$AD729,1,MATCH(T$5,$W$724:$AD$724,0)))))
*T915*T$8,0)</f>
        <v>0</v>
      </c>
      <c r="U315" s="212">
        <f>_xlfn.IFNA(IF(U$7="Fixed",1,IF(AND($D315="yes",U$7="Block"),INDEX($O729:$Q729,1,MATCH(U$5,$I14:$K14,0)),IF(OR(U$7="Anytime",U$7="Peak",U$7="Off-peak",U$7="Shoulder",U$7="Block"),INDEX('Stakeholder report data'!$G729:$M729,1,MATCH(IF(U$7="Block","Anytime",U$7),'Stakeholder report data'!$G$724:$M$724,0)),INDEX($W729:$AD729,1,MATCH(U$5,$W$724:$AD$724,0)))))
*U915*U$8,0)</f>
        <v>0</v>
      </c>
      <c r="V315" s="212">
        <f>_xlfn.IFNA(IF(V$7="Fixed",1,IF(AND($D315="yes",V$7="Block"),INDEX($O729:$Q729,1,MATCH(V$5,$I14:$K14,0)),IF(OR(V$7="Anytime",V$7="Peak",V$7="Off-peak",V$7="Shoulder",V$7="Block"),INDEX('Stakeholder report data'!$G729:$M729,1,MATCH(IF(V$7="Block","Anytime",V$7),'Stakeholder report data'!$G$724:$M$724,0)),INDEX($W729:$AD729,1,MATCH(V$5,$W$724:$AD$724,0)))))
*V915*V$8,0)</f>
        <v>0</v>
      </c>
      <c r="W315" s="212">
        <f>_xlfn.IFNA(IF(W$7="Fixed",1,IF(AND($D315="yes",W$7="Block"),INDEX($O729:$Q729,1,MATCH(W$5,$I14:$K14,0)),IF(OR(W$7="Anytime",W$7="Peak",W$7="Off-peak",W$7="Shoulder",W$7="Block"),INDEX('Stakeholder report data'!$G729:$M729,1,MATCH(IF(W$7="Block","Anytime",W$7),'Stakeholder report data'!$G$724:$M$724,0)),INDEX($W729:$AD729,1,MATCH(W$5,$W$724:$AD$724,0)))))
*W915*W$8,0)</f>
        <v>0</v>
      </c>
      <c r="X315" s="212">
        <f>_xlfn.IFNA(IF(X$7="Fixed",1,IF(AND($D315="yes",X$7="Block"),INDEX($O729:$Q729,1,MATCH(X$5,$I14:$K14,0)),IF(OR(X$7="Anytime",X$7="Peak",X$7="Off-peak",X$7="Shoulder",X$7="Block"),INDEX('Stakeholder report data'!$G729:$M729,1,MATCH(IF(X$7="Block","Anytime",X$7),'Stakeholder report data'!$G$724:$M$724,0)),INDEX($W729:$AD729,1,MATCH(X$5,$W$724:$AD$724,0)))))
*X915*X$8,0)</f>
        <v>0</v>
      </c>
      <c r="Y315" s="212">
        <f>_xlfn.IFNA(IF(Y$7="Fixed",1,IF(AND($D315="yes",Y$7="Block"),INDEX($O729:$Q729,1,MATCH(Y$5,$I14:$K14,0)),IF(OR(Y$7="Anytime",Y$7="Peak",Y$7="Off-peak",Y$7="Shoulder",Y$7="Block"),INDEX('Stakeholder report data'!$G729:$M729,1,MATCH(IF(Y$7="Block","Anytime",Y$7),'Stakeholder report data'!$G$724:$M$724,0)),INDEX($W729:$AD729,1,MATCH(Y$5,$W$724:$AD$724,0)))))
*Y915*Y$8,0)</f>
        <v>0</v>
      </c>
      <c r="Z315" s="212">
        <f>_xlfn.IFNA(IF(Z$7="Fixed",1,IF(AND($D315="yes",Z$7="Block"),INDEX($O729:$Q729,1,MATCH(Z$5,$I14:$K14,0)),IF(OR(Z$7="Anytime",Z$7="Peak",Z$7="Off-peak",Z$7="Shoulder",Z$7="Block"),INDEX('Stakeholder report data'!$G729:$M729,1,MATCH(IF(Z$7="Block","Anytime",Z$7),'Stakeholder report data'!$G$724:$M$724,0)),INDEX($W729:$AD729,1,MATCH(Z$5,$W$724:$AD$724,0)))))
*Z915*Z$8,0)</f>
        <v>0</v>
      </c>
      <c r="AA315" s="212">
        <f>_xlfn.IFNA(IF(AA$7="Fixed",1,IF(AND($D315="yes",AA$7="Block"),INDEX($O729:$Q729,1,MATCH(AA$5,$I14:$K14,0)),IF(OR(AA$7="Anytime",AA$7="Peak",AA$7="Off-peak",AA$7="Shoulder",AA$7="Block"),INDEX('Stakeholder report data'!$G729:$M729,1,MATCH(IF(AA$7="Block","Anytime",AA$7),'Stakeholder report data'!$G$724:$M$724,0)),INDEX($W729:$AD729,1,MATCH(AA$5,$W$724:$AD$724,0)))))
*AA915*AA$8,0)</f>
        <v>0</v>
      </c>
      <c r="AB315" s="212">
        <f>_xlfn.IFNA(IF(AB$7="Fixed",1,IF(AND($D315="yes",AB$7="Block"),INDEX($O729:$Q729,1,MATCH(AB$5,$I14:$K14,0)),IF(OR(AB$7="Anytime",AB$7="Peak",AB$7="Off-peak",AB$7="Shoulder",AB$7="Block"),INDEX('Stakeholder report data'!$G729:$M729,1,MATCH(IF(AB$7="Block","Anytime",AB$7),'Stakeholder report data'!$G$724:$M$724,0)),INDEX($W729:$AD729,1,MATCH(AB$5,$W$724:$AD$724,0)))))
*AB915*AB$8,0)</f>
        <v>0</v>
      </c>
      <c r="AC315" s="212">
        <f>_xlfn.IFNA(IF(AC$7="Fixed",1,IF(AND($D315="yes",AC$7="Block"),INDEX($O729:$Q729,1,MATCH(AC$5,$I14:$K14,0)),IF(OR(AC$7="Anytime",AC$7="Peak",AC$7="Off-peak",AC$7="Shoulder",AC$7="Block"),INDEX('Stakeholder report data'!$G729:$M729,1,MATCH(IF(AC$7="Block","Anytime",AC$7),'Stakeholder report data'!$G$724:$M$724,0)),INDEX($W729:$AD729,1,MATCH(AC$5,$W$724:$AD$724,0)))))
*AC915*AC$8,0)</f>
        <v>0</v>
      </c>
      <c r="AD315" s="212">
        <f>_xlfn.IFNA(IF(AD$7="Fixed",1,IF(AND($D315="yes",AD$7="Block"),INDEX($O729:$Q729,1,MATCH(AD$5,$I14:$K14,0)),IF(OR(AD$7="Anytime",AD$7="Peak",AD$7="Off-peak",AD$7="Shoulder",AD$7="Block"),INDEX('Stakeholder report data'!$G729:$M729,1,MATCH(IF(AD$7="Block","Anytime",AD$7),'Stakeholder report data'!$G$724:$M$724,0)),INDEX($W729:$AD729,1,MATCH(AD$5,$W$724:$AD$724,0)))))
*AD915*AD$8,0)</f>
        <v>0</v>
      </c>
      <c r="AE315" s="55"/>
      <c r="AF315" s="34"/>
      <c r="AG315" s="34"/>
      <c r="AH315" s="34"/>
    </row>
    <row r="316" spans="1:34" ht="11.25" outlineLevel="2" x14ac:dyDescent="0.2">
      <c r="A316" s="34"/>
      <c r="B316" s="251">
        <v>4</v>
      </c>
      <c r="C316" s="48">
        <f t="shared" si="31"/>
        <v>0</v>
      </c>
      <c r="D316" s="49">
        <f t="shared" si="31"/>
        <v>0</v>
      </c>
      <c r="E316" s="49">
        <f t="shared" si="31"/>
        <v>0</v>
      </c>
      <c r="F316" s="56"/>
      <c r="G316" s="262">
        <f t="shared" si="32"/>
        <v>0</v>
      </c>
      <c r="H316" s="56"/>
      <c r="I316" s="212">
        <f>_xlfn.IFNA(IF(I$7="Fixed",1,IF(AND($D316="yes",I$7="Block"),INDEX($O730:$Q730,1,MATCH(I$5,$I15:$K15,0)),IF(OR(I$7="Anytime",I$7="Peak",I$7="Off-peak",I$7="Shoulder",I$7="Block"),INDEX('Stakeholder report data'!$G730:$M730,1,MATCH(IF(I$7="Block","Anytime",I$7),'Stakeholder report data'!$G$724:$M$724,0)),INDEX($W730:$AD730,1,MATCH(I$5,$W$724:$AD$724,0)))))
*I916*I$8,0)</f>
        <v>0</v>
      </c>
      <c r="J316" s="212">
        <f>_xlfn.IFNA(IF(J$7="Fixed",1,IF(AND($D316="yes",J$7="Block"),INDEX($O730:$Q730,1,MATCH(J$5,$I15:$K15,0)),IF(OR(J$7="Anytime",J$7="Peak",J$7="Off-peak",J$7="Shoulder",J$7="Block"),INDEX('Stakeholder report data'!$G730:$M730,1,MATCH(IF(J$7="Block","Anytime",J$7),'Stakeholder report data'!$G$724:$M$724,0)),INDEX($W730:$AD730,1,MATCH(J$5,$W$724:$AD$724,0)))))
*J916*J$8,0)</f>
        <v>0</v>
      </c>
      <c r="K316" s="212">
        <f>_xlfn.IFNA(IF(K$7="Fixed",1,IF(AND($D316="yes",K$7="Block"),INDEX($O730:$Q730,1,MATCH(K$5,$I15:$K15,0)),IF(OR(K$7="Anytime",K$7="Peak",K$7="Off-peak",K$7="Shoulder",K$7="Block"),INDEX('Stakeholder report data'!$G730:$M730,1,MATCH(IF(K$7="Block","Anytime",K$7),'Stakeholder report data'!$G$724:$M$724,0)),INDEX($W730:$AD730,1,MATCH(K$5,$W$724:$AD$724,0)))))
*K916*K$8,0)</f>
        <v>0</v>
      </c>
      <c r="L316" s="212">
        <f>_xlfn.IFNA(IF(L$7="Fixed",1,IF(AND($D316="yes",L$7="Block"),INDEX($O730:$Q730,1,MATCH(L$5,$I15:$K15,0)),IF(OR(L$7="Anytime",L$7="Peak",L$7="Off-peak",L$7="Shoulder",L$7="Block"),INDEX('Stakeholder report data'!$G730:$M730,1,MATCH(IF(L$7="Block","Anytime",L$7),'Stakeholder report data'!$G$724:$M$724,0)),INDEX($W730:$AD730,1,MATCH(L$5,$W$724:$AD$724,0)))))
*L916*L$8,0)</f>
        <v>0</v>
      </c>
      <c r="M316" s="212">
        <f>_xlfn.IFNA(IF(M$7="Fixed",1,IF(AND($D316="yes",M$7="Block"),INDEX($O730:$Q730,1,MATCH(M$5,$I15:$K15,0)),IF(OR(M$7="Anytime",M$7="Peak",M$7="Off-peak",M$7="Shoulder",M$7="Block"),INDEX('Stakeholder report data'!$G730:$M730,1,MATCH(IF(M$7="Block","Anytime",M$7),'Stakeholder report data'!$G$724:$M$724,0)),INDEX($W730:$AD730,1,MATCH(M$5,$W$724:$AD$724,0)))))
*M916*M$8,0)</f>
        <v>0</v>
      </c>
      <c r="N316" s="212">
        <f>_xlfn.IFNA(IF(N$7="Fixed",1,IF(AND($D316="yes",N$7="Block"),INDEX($O730:$Q730,1,MATCH(N$5,$I15:$K15,0)),IF(OR(N$7="Anytime",N$7="Peak",N$7="Off-peak",N$7="Shoulder",N$7="Block"),INDEX('Stakeholder report data'!$G730:$M730,1,MATCH(IF(N$7="Block","Anytime",N$7),'Stakeholder report data'!$G$724:$M$724,0)),INDEX($W730:$AD730,1,MATCH(N$5,$W$724:$AD$724,0)))))
*N916*N$8,0)</f>
        <v>0</v>
      </c>
      <c r="O316" s="212">
        <f>_xlfn.IFNA(IF(O$7="Fixed",1,IF(AND($D316="yes",O$7="Block"),INDEX($O730:$Q730,1,MATCH(O$5,$I15:$K15,0)),IF(OR(O$7="Anytime",O$7="Peak",O$7="Off-peak",O$7="Shoulder",O$7="Block"),INDEX('Stakeholder report data'!$G730:$M730,1,MATCH(IF(O$7="Block","Anytime",O$7),'Stakeholder report data'!$G$724:$M$724,0)),INDEX($W730:$AD730,1,MATCH(O$5,$W$724:$AD$724,0)))))
*O916*O$8,0)</f>
        <v>0</v>
      </c>
      <c r="P316" s="212">
        <f>_xlfn.IFNA(IF(P$7="Fixed",1,IF(AND($D316="yes",P$7="Block"),INDEX($O730:$Q730,1,MATCH(P$5,$I15:$K15,0)),IF(OR(P$7="Anytime",P$7="Peak",P$7="Off-peak",P$7="Shoulder",P$7="Block"),INDEX('Stakeholder report data'!$G730:$M730,1,MATCH(IF(P$7="Block","Anytime",P$7),'Stakeholder report data'!$G$724:$M$724,0)),INDEX($W730:$AD730,1,MATCH(P$5,$W$724:$AD$724,0)))))
*P916*P$8,0)</f>
        <v>0</v>
      </c>
      <c r="Q316" s="212">
        <f>_xlfn.IFNA(IF(Q$7="Fixed",1,IF(AND($D316="yes",Q$7="Block"),INDEX($O730:$Q730,1,MATCH(Q$5,$I15:$K15,0)),IF(OR(Q$7="Anytime",Q$7="Peak",Q$7="Off-peak",Q$7="Shoulder",Q$7="Block"),INDEX('Stakeholder report data'!$G730:$M730,1,MATCH(IF(Q$7="Block","Anytime",Q$7),'Stakeholder report data'!$G$724:$M$724,0)),INDEX($W730:$AD730,1,MATCH(Q$5,$W$724:$AD$724,0)))))
*Q916*Q$8,0)</f>
        <v>0</v>
      </c>
      <c r="R316" s="212">
        <f>_xlfn.IFNA(IF(R$7="Fixed",1,IF(AND($D316="yes",R$7="Block"),INDEX($O730:$Q730,1,MATCH(R$5,$I15:$K15,0)),IF(OR(R$7="Anytime",R$7="Peak",R$7="Off-peak",R$7="Shoulder",R$7="Block"),INDEX('Stakeholder report data'!$G730:$M730,1,MATCH(IF(R$7="Block","Anytime",R$7),'Stakeholder report data'!$G$724:$M$724,0)),INDEX($W730:$AD730,1,MATCH(R$5,$W$724:$AD$724,0)))))
*R916*R$8,0)</f>
        <v>0</v>
      </c>
      <c r="S316" s="212">
        <f>_xlfn.IFNA(IF(S$7="Fixed",1,IF(AND($D316="yes",S$7="Block"),INDEX($O730:$Q730,1,MATCH(S$5,$I15:$K15,0)),IF(OR(S$7="Anytime",S$7="Peak",S$7="Off-peak",S$7="Shoulder",S$7="Block"),INDEX('Stakeholder report data'!$G730:$M730,1,MATCH(IF(S$7="Block","Anytime",S$7),'Stakeholder report data'!$G$724:$M$724,0)),INDEX($W730:$AD730,1,MATCH(S$5,$W$724:$AD$724,0)))))
*S916*S$8,0)</f>
        <v>0</v>
      </c>
      <c r="T316" s="212">
        <f>_xlfn.IFNA(IF(T$7="Fixed",1,IF(AND($D316="yes",T$7="Block"),INDEX($O730:$Q730,1,MATCH(T$5,$I15:$K15,0)),IF(OR(T$7="Anytime",T$7="Peak",T$7="Off-peak",T$7="Shoulder",T$7="Block"),INDEX('Stakeholder report data'!$G730:$M730,1,MATCH(IF(T$7="Block","Anytime",T$7),'Stakeholder report data'!$G$724:$M$724,0)),INDEX($W730:$AD730,1,MATCH(T$5,$W$724:$AD$724,0)))))
*T916*T$8,0)</f>
        <v>0</v>
      </c>
      <c r="U316" s="212">
        <f>_xlfn.IFNA(IF(U$7="Fixed",1,IF(AND($D316="yes",U$7="Block"),INDEX($O730:$Q730,1,MATCH(U$5,$I15:$K15,0)),IF(OR(U$7="Anytime",U$7="Peak",U$7="Off-peak",U$7="Shoulder",U$7="Block"),INDEX('Stakeholder report data'!$G730:$M730,1,MATCH(IF(U$7="Block","Anytime",U$7),'Stakeholder report data'!$G$724:$M$724,0)),INDEX($W730:$AD730,1,MATCH(U$5,$W$724:$AD$724,0)))))
*U916*U$8,0)</f>
        <v>0</v>
      </c>
      <c r="V316" s="212">
        <f>_xlfn.IFNA(IF(V$7="Fixed",1,IF(AND($D316="yes",V$7="Block"),INDEX($O730:$Q730,1,MATCH(V$5,$I15:$K15,0)),IF(OR(V$7="Anytime",V$7="Peak",V$7="Off-peak",V$7="Shoulder",V$7="Block"),INDEX('Stakeholder report data'!$G730:$M730,1,MATCH(IF(V$7="Block","Anytime",V$7),'Stakeholder report data'!$G$724:$M$724,0)),INDEX($W730:$AD730,1,MATCH(V$5,$W$724:$AD$724,0)))))
*V916*V$8,0)</f>
        <v>0</v>
      </c>
      <c r="W316" s="212">
        <f>_xlfn.IFNA(IF(W$7="Fixed",1,IF(AND($D316="yes",W$7="Block"),INDEX($O730:$Q730,1,MATCH(W$5,$I15:$K15,0)),IF(OR(W$7="Anytime",W$7="Peak",W$7="Off-peak",W$7="Shoulder",W$7="Block"),INDEX('Stakeholder report data'!$G730:$M730,1,MATCH(IF(W$7="Block","Anytime",W$7),'Stakeholder report data'!$G$724:$M$724,0)),INDEX($W730:$AD730,1,MATCH(W$5,$W$724:$AD$724,0)))))
*W916*W$8,0)</f>
        <v>0</v>
      </c>
      <c r="X316" s="212">
        <f>_xlfn.IFNA(IF(X$7="Fixed",1,IF(AND($D316="yes",X$7="Block"),INDEX($O730:$Q730,1,MATCH(X$5,$I15:$K15,0)),IF(OR(X$7="Anytime",X$7="Peak",X$7="Off-peak",X$7="Shoulder",X$7="Block"),INDEX('Stakeholder report data'!$G730:$M730,1,MATCH(IF(X$7="Block","Anytime",X$7),'Stakeholder report data'!$G$724:$M$724,0)),INDEX($W730:$AD730,1,MATCH(X$5,$W$724:$AD$724,0)))))
*X916*X$8,0)</f>
        <v>0</v>
      </c>
      <c r="Y316" s="212">
        <f>_xlfn.IFNA(IF(Y$7="Fixed",1,IF(AND($D316="yes",Y$7="Block"),INDEX($O730:$Q730,1,MATCH(Y$5,$I15:$K15,0)),IF(OR(Y$7="Anytime",Y$7="Peak",Y$7="Off-peak",Y$7="Shoulder",Y$7="Block"),INDEX('Stakeholder report data'!$G730:$M730,1,MATCH(IF(Y$7="Block","Anytime",Y$7),'Stakeholder report data'!$G$724:$M$724,0)),INDEX($W730:$AD730,1,MATCH(Y$5,$W$724:$AD$724,0)))))
*Y916*Y$8,0)</f>
        <v>0</v>
      </c>
      <c r="Z316" s="212">
        <f>_xlfn.IFNA(IF(Z$7="Fixed",1,IF(AND($D316="yes",Z$7="Block"),INDEX($O730:$Q730,1,MATCH(Z$5,$I15:$K15,0)),IF(OR(Z$7="Anytime",Z$7="Peak",Z$7="Off-peak",Z$7="Shoulder",Z$7="Block"),INDEX('Stakeholder report data'!$G730:$M730,1,MATCH(IF(Z$7="Block","Anytime",Z$7),'Stakeholder report data'!$G$724:$M$724,0)),INDEX($W730:$AD730,1,MATCH(Z$5,$W$724:$AD$724,0)))))
*Z916*Z$8,0)</f>
        <v>0</v>
      </c>
      <c r="AA316" s="212">
        <f>_xlfn.IFNA(IF(AA$7="Fixed",1,IF(AND($D316="yes",AA$7="Block"),INDEX($O730:$Q730,1,MATCH(AA$5,$I15:$K15,0)),IF(OR(AA$7="Anytime",AA$7="Peak",AA$7="Off-peak",AA$7="Shoulder",AA$7="Block"),INDEX('Stakeholder report data'!$G730:$M730,1,MATCH(IF(AA$7="Block","Anytime",AA$7),'Stakeholder report data'!$G$724:$M$724,0)),INDEX($W730:$AD730,1,MATCH(AA$5,$W$724:$AD$724,0)))))
*AA916*AA$8,0)</f>
        <v>0</v>
      </c>
      <c r="AB316" s="212">
        <f>_xlfn.IFNA(IF(AB$7="Fixed",1,IF(AND($D316="yes",AB$7="Block"),INDEX($O730:$Q730,1,MATCH(AB$5,$I15:$K15,0)),IF(OR(AB$7="Anytime",AB$7="Peak",AB$7="Off-peak",AB$7="Shoulder",AB$7="Block"),INDEX('Stakeholder report data'!$G730:$M730,1,MATCH(IF(AB$7="Block","Anytime",AB$7),'Stakeholder report data'!$G$724:$M$724,0)),INDEX($W730:$AD730,1,MATCH(AB$5,$W$724:$AD$724,0)))))
*AB916*AB$8,0)</f>
        <v>0</v>
      </c>
      <c r="AC316" s="212">
        <f>_xlfn.IFNA(IF(AC$7="Fixed",1,IF(AND($D316="yes",AC$7="Block"),INDEX($O730:$Q730,1,MATCH(AC$5,$I15:$K15,0)),IF(OR(AC$7="Anytime",AC$7="Peak",AC$7="Off-peak",AC$7="Shoulder",AC$7="Block"),INDEX('Stakeholder report data'!$G730:$M730,1,MATCH(IF(AC$7="Block","Anytime",AC$7),'Stakeholder report data'!$G$724:$M$724,0)),INDEX($W730:$AD730,1,MATCH(AC$5,$W$724:$AD$724,0)))))
*AC916*AC$8,0)</f>
        <v>0</v>
      </c>
      <c r="AD316" s="212">
        <f>_xlfn.IFNA(IF(AD$7="Fixed",1,IF(AND($D316="yes",AD$7="Block"),INDEX($O730:$Q730,1,MATCH(AD$5,$I15:$K15,0)),IF(OR(AD$7="Anytime",AD$7="Peak",AD$7="Off-peak",AD$7="Shoulder",AD$7="Block"),INDEX('Stakeholder report data'!$G730:$M730,1,MATCH(IF(AD$7="Block","Anytime",AD$7),'Stakeholder report data'!$G$724:$M$724,0)),INDEX($W730:$AD730,1,MATCH(AD$5,$W$724:$AD$724,0)))))
*AD916*AD$8,0)</f>
        <v>0</v>
      </c>
      <c r="AE316" s="55"/>
      <c r="AF316" s="34"/>
      <c r="AG316" s="34"/>
      <c r="AH316" s="34"/>
    </row>
    <row r="317" spans="1:34" ht="11.25" outlineLevel="2" x14ac:dyDescent="0.2">
      <c r="A317" s="34"/>
      <c r="B317" s="251">
        <v>5</v>
      </c>
      <c r="C317" s="48">
        <f t="shared" si="31"/>
        <v>0</v>
      </c>
      <c r="D317" s="49">
        <f t="shared" si="31"/>
        <v>0</v>
      </c>
      <c r="E317" s="49">
        <f t="shared" si="31"/>
        <v>0</v>
      </c>
      <c r="F317" s="56"/>
      <c r="G317" s="262">
        <f t="shared" si="32"/>
        <v>0</v>
      </c>
      <c r="H317" s="56"/>
      <c r="I317" s="212">
        <f>_xlfn.IFNA(IF(I$7="Fixed",1,IF(AND($D317="yes",I$7="Block"),INDEX($O731:$Q731,1,MATCH(I$5,$I16:$K16,0)),IF(OR(I$7="Anytime",I$7="Peak",I$7="Off-peak",I$7="Shoulder",I$7="Block"),INDEX('Stakeholder report data'!$G731:$M731,1,MATCH(IF(I$7="Block","Anytime",I$7),'Stakeholder report data'!$G$724:$M$724,0)),INDEX($W731:$AD731,1,MATCH(I$5,$W$724:$AD$724,0)))))
*I917*I$8,0)</f>
        <v>0</v>
      </c>
      <c r="J317" s="212">
        <f>_xlfn.IFNA(IF(J$7="Fixed",1,IF(AND($D317="yes",J$7="Block"),INDEX($O731:$Q731,1,MATCH(J$5,$I16:$K16,0)),IF(OR(J$7="Anytime",J$7="Peak",J$7="Off-peak",J$7="Shoulder",J$7="Block"),INDEX('Stakeholder report data'!$G731:$M731,1,MATCH(IF(J$7="Block","Anytime",J$7),'Stakeholder report data'!$G$724:$M$724,0)),INDEX($W731:$AD731,1,MATCH(J$5,$W$724:$AD$724,0)))))
*J917*J$8,0)</f>
        <v>0</v>
      </c>
      <c r="K317" s="212">
        <f>_xlfn.IFNA(IF(K$7="Fixed",1,IF(AND($D317="yes",K$7="Block"),INDEX($O731:$Q731,1,MATCH(K$5,$I16:$K16,0)),IF(OR(K$7="Anytime",K$7="Peak",K$7="Off-peak",K$7="Shoulder",K$7="Block"),INDEX('Stakeholder report data'!$G731:$M731,1,MATCH(IF(K$7="Block","Anytime",K$7),'Stakeholder report data'!$G$724:$M$724,0)),INDEX($W731:$AD731,1,MATCH(K$5,$W$724:$AD$724,0)))))
*K917*K$8,0)</f>
        <v>0</v>
      </c>
      <c r="L317" s="212">
        <f>_xlfn.IFNA(IF(L$7="Fixed",1,IF(AND($D317="yes",L$7="Block"),INDEX($O731:$Q731,1,MATCH(L$5,$I16:$K16,0)),IF(OR(L$7="Anytime",L$7="Peak",L$7="Off-peak",L$7="Shoulder",L$7="Block"),INDEX('Stakeholder report data'!$G731:$M731,1,MATCH(IF(L$7="Block","Anytime",L$7),'Stakeholder report data'!$G$724:$M$724,0)),INDEX($W731:$AD731,1,MATCH(L$5,$W$724:$AD$724,0)))))
*L917*L$8,0)</f>
        <v>0</v>
      </c>
      <c r="M317" s="212">
        <f>_xlfn.IFNA(IF(M$7="Fixed",1,IF(AND($D317="yes",M$7="Block"),INDEX($O731:$Q731,1,MATCH(M$5,$I16:$K16,0)),IF(OR(M$7="Anytime",M$7="Peak",M$7="Off-peak",M$7="Shoulder",M$7="Block"),INDEX('Stakeholder report data'!$G731:$M731,1,MATCH(IF(M$7="Block","Anytime",M$7),'Stakeholder report data'!$G$724:$M$724,0)),INDEX($W731:$AD731,1,MATCH(M$5,$W$724:$AD$724,0)))))
*M917*M$8,0)</f>
        <v>0</v>
      </c>
      <c r="N317" s="212">
        <f>_xlfn.IFNA(IF(N$7="Fixed",1,IF(AND($D317="yes",N$7="Block"),INDEX($O731:$Q731,1,MATCH(N$5,$I16:$K16,0)),IF(OR(N$7="Anytime",N$7="Peak",N$7="Off-peak",N$7="Shoulder",N$7="Block"),INDEX('Stakeholder report data'!$G731:$M731,1,MATCH(IF(N$7="Block","Anytime",N$7),'Stakeholder report data'!$G$724:$M$724,0)),INDEX($W731:$AD731,1,MATCH(N$5,$W$724:$AD$724,0)))))
*N917*N$8,0)</f>
        <v>0</v>
      </c>
      <c r="O317" s="212">
        <f>_xlfn.IFNA(IF(O$7="Fixed",1,IF(AND($D317="yes",O$7="Block"),INDEX($O731:$Q731,1,MATCH(O$5,$I16:$K16,0)),IF(OR(O$7="Anytime",O$7="Peak",O$7="Off-peak",O$7="Shoulder",O$7="Block"),INDEX('Stakeholder report data'!$G731:$M731,1,MATCH(IF(O$7="Block","Anytime",O$7),'Stakeholder report data'!$G$724:$M$724,0)),INDEX($W731:$AD731,1,MATCH(O$5,$W$724:$AD$724,0)))))
*O917*O$8,0)</f>
        <v>0</v>
      </c>
      <c r="P317" s="212">
        <f>_xlfn.IFNA(IF(P$7="Fixed",1,IF(AND($D317="yes",P$7="Block"),INDEX($O731:$Q731,1,MATCH(P$5,$I16:$K16,0)),IF(OR(P$7="Anytime",P$7="Peak",P$7="Off-peak",P$7="Shoulder",P$7="Block"),INDEX('Stakeholder report data'!$G731:$M731,1,MATCH(IF(P$7="Block","Anytime",P$7),'Stakeholder report data'!$G$724:$M$724,0)),INDEX($W731:$AD731,1,MATCH(P$5,$W$724:$AD$724,0)))))
*P917*P$8,0)</f>
        <v>0</v>
      </c>
      <c r="Q317" s="212">
        <f>_xlfn.IFNA(IF(Q$7="Fixed",1,IF(AND($D317="yes",Q$7="Block"),INDEX($O731:$Q731,1,MATCH(Q$5,$I16:$K16,0)),IF(OR(Q$7="Anytime",Q$7="Peak",Q$7="Off-peak",Q$7="Shoulder",Q$7="Block"),INDEX('Stakeholder report data'!$G731:$M731,1,MATCH(IF(Q$7="Block","Anytime",Q$7),'Stakeholder report data'!$G$724:$M$724,0)),INDEX($W731:$AD731,1,MATCH(Q$5,$W$724:$AD$724,0)))))
*Q917*Q$8,0)</f>
        <v>0</v>
      </c>
      <c r="R317" s="212">
        <f>_xlfn.IFNA(IF(R$7="Fixed",1,IF(AND($D317="yes",R$7="Block"),INDEX($O731:$Q731,1,MATCH(R$5,$I16:$K16,0)),IF(OR(R$7="Anytime",R$7="Peak",R$7="Off-peak",R$7="Shoulder",R$7="Block"),INDEX('Stakeholder report data'!$G731:$M731,1,MATCH(IF(R$7="Block","Anytime",R$7),'Stakeholder report data'!$G$724:$M$724,0)),INDEX($W731:$AD731,1,MATCH(R$5,$W$724:$AD$724,0)))))
*R917*R$8,0)</f>
        <v>0</v>
      </c>
      <c r="S317" s="212">
        <f>_xlfn.IFNA(IF(S$7="Fixed",1,IF(AND($D317="yes",S$7="Block"),INDEX($O731:$Q731,1,MATCH(S$5,$I16:$K16,0)),IF(OR(S$7="Anytime",S$7="Peak",S$7="Off-peak",S$7="Shoulder",S$7="Block"),INDEX('Stakeholder report data'!$G731:$M731,1,MATCH(IF(S$7="Block","Anytime",S$7),'Stakeholder report data'!$G$724:$M$724,0)),INDEX($W731:$AD731,1,MATCH(S$5,$W$724:$AD$724,0)))))
*S917*S$8,0)</f>
        <v>0</v>
      </c>
      <c r="T317" s="212">
        <f>_xlfn.IFNA(IF(T$7="Fixed",1,IF(AND($D317="yes",T$7="Block"),INDEX($O731:$Q731,1,MATCH(T$5,$I16:$K16,0)),IF(OR(T$7="Anytime",T$7="Peak",T$7="Off-peak",T$7="Shoulder",T$7="Block"),INDEX('Stakeholder report data'!$G731:$M731,1,MATCH(IF(T$7="Block","Anytime",T$7),'Stakeholder report data'!$G$724:$M$724,0)),INDEX($W731:$AD731,1,MATCH(T$5,$W$724:$AD$724,0)))))
*T917*T$8,0)</f>
        <v>0</v>
      </c>
      <c r="U317" s="212">
        <f>_xlfn.IFNA(IF(U$7="Fixed",1,IF(AND($D317="yes",U$7="Block"),INDEX($O731:$Q731,1,MATCH(U$5,$I16:$K16,0)),IF(OR(U$7="Anytime",U$7="Peak",U$7="Off-peak",U$7="Shoulder",U$7="Block"),INDEX('Stakeholder report data'!$G731:$M731,1,MATCH(IF(U$7="Block","Anytime",U$7),'Stakeholder report data'!$G$724:$M$724,0)),INDEX($W731:$AD731,1,MATCH(U$5,$W$724:$AD$724,0)))))
*U917*U$8,0)</f>
        <v>0</v>
      </c>
      <c r="V317" s="212">
        <f>_xlfn.IFNA(IF(V$7="Fixed",1,IF(AND($D317="yes",V$7="Block"),INDEX($O731:$Q731,1,MATCH(V$5,$I16:$K16,0)),IF(OR(V$7="Anytime",V$7="Peak",V$7="Off-peak",V$7="Shoulder",V$7="Block"),INDEX('Stakeholder report data'!$G731:$M731,1,MATCH(IF(V$7="Block","Anytime",V$7),'Stakeholder report data'!$G$724:$M$724,0)),INDEX($W731:$AD731,1,MATCH(V$5,$W$724:$AD$724,0)))))
*V917*V$8,0)</f>
        <v>0</v>
      </c>
      <c r="W317" s="212">
        <f>_xlfn.IFNA(IF(W$7="Fixed",1,IF(AND($D317="yes",W$7="Block"),INDEX($O731:$Q731,1,MATCH(W$5,$I16:$K16,0)),IF(OR(W$7="Anytime",W$7="Peak",W$7="Off-peak",W$7="Shoulder",W$7="Block"),INDEX('Stakeholder report data'!$G731:$M731,1,MATCH(IF(W$7="Block","Anytime",W$7),'Stakeholder report data'!$G$724:$M$724,0)),INDEX($W731:$AD731,1,MATCH(W$5,$W$724:$AD$724,0)))))
*W917*W$8,0)</f>
        <v>0</v>
      </c>
      <c r="X317" s="212">
        <f>_xlfn.IFNA(IF(X$7="Fixed",1,IF(AND($D317="yes",X$7="Block"),INDEX($O731:$Q731,1,MATCH(X$5,$I16:$K16,0)),IF(OR(X$7="Anytime",X$7="Peak",X$7="Off-peak",X$7="Shoulder",X$7="Block"),INDEX('Stakeholder report data'!$G731:$M731,1,MATCH(IF(X$7="Block","Anytime",X$7),'Stakeholder report data'!$G$724:$M$724,0)),INDEX($W731:$AD731,1,MATCH(X$5,$W$724:$AD$724,0)))))
*X917*X$8,0)</f>
        <v>0</v>
      </c>
      <c r="Y317" s="212">
        <f>_xlfn.IFNA(IF(Y$7="Fixed",1,IF(AND($D317="yes",Y$7="Block"),INDEX($O731:$Q731,1,MATCH(Y$5,$I16:$K16,0)),IF(OR(Y$7="Anytime",Y$7="Peak",Y$7="Off-peak",Y$7="Shoulder",Y$7="Block"),INDEX('Stakeholder report data'!$G731:$M731,1,MATCH(IF(Y$7="Block","Anytime",Y$7),'Stakeholder report data'!$G$724:$M$724,0)),INDEX($W731:$AD731,1,MATCH(Y$5,$W$724:$AD$724,0)))))
*Y917*Y$8,0)</f>
        <v>0</v>
      </c>
      <c r="Z317" s="212">
        <f>_xlfn.IFNA(IF(Z$7="Fixed",1,IF(AND($D317="yes",Z$7="Block"),INDEX($O731:$Q731,1,MATCH(Z$5,$I16:$K16,0)),IF(OR(Z$7="Anytime",Z$7="Peak",Z$7="Off-peak",Z$7="Shoulder",Z$7="Block"),INDEX('Stakeholder report data'!$G731:$M731,1,MATCH(IF(Z$7="Block","Anytime",Z$7),'Stakeholder report data'!$G$724:$M$724,0)),INDEX($W731:$AD731,1,MATCH(Z$5,$W$724:$AD$724,0)))))
*Z917*Z$8,0)</f>
        <v>0</v>
      </c>
      <c r="AA317" s="212">
        <f>_xlfn.IFNA(IF(AA$7="Fixed",1,IF(AND($D317="yes",AA$7="Block"),INDEX($O731:$Q731,1,MATCH(AA$5,$I16:$K16,0)),IF(OR(AA$7="Anytime",AA$7="Peak",AA$7="Off-peak",AA$7="Shoulder",AA$7="Block"),INDEX('Stakeholder report data'!$G731:$M731,1,MATCH(IF(AA$7="Block","Anytime",AA$7),'Stakeholder report data'!$G$724:$M$724,0)),INDEX($W731:$AD731,1,MATCH(AA$5,$W$724:$AD$724,0)))))
*AA917*AA$8,0)</f>
        <v>0</v>
      </c>
      <c r="AB317" s="212">
        <f>_xlfn.IFNA(IF(AB$7="Fixed",1,IF(AND($D317="yes",AB$7="Block"),INDEX($O731:$Q731,1,MATCH(AB$5,$I16:$K16,0)),IF(OR(AB$7="Anytime",AB$7="Peak",AB$7="Off-peak",AB$7="Shoulder",AB$7="Block"),INDEX('Stakeholder report data'!$G731:$M731,1,MATCH(IF(AB$7="Block","Anytime",AB$7),'Stakeholder report data'!$G$724:$M$724,0)),INDEX($W731:$AD731,1,MATCH(AB$5,$W$724:$AD$724,0)))))
*AB917*AB$8,0)</f>
        <v>0</v>
      </c>
      <c r="AC317" s="212">
        <f>_xlfn.IFNA(IF(AC$7="Fixed",1,IF(AND($D317="yes",AC$7="Block"),INDEX($O731:$Q731,1,MATCH(AC$5,$I16:$K16,0)),IF(OR(AC$7="Anytime",AC$7="Peak",AC$7="Off-peak",AC$7="Shoulder",AC$7="Block"),INDEX('Stakeholder report data'!$G731:$M731,1,MATCH(IF(AC$7="Block","Anytime",AC$7),'Stakeholder report data'!$G$724:$M$724,0)),INDEX($W731:$AD731,1,MATCH(AC$5,$W$724:$AD$724,0)))))
*AC917*AC$8,0)</f>
        <v>0</v>
      </c>
      <c r="AD317" s="212">
        <f>_xlfn.IFNA(IF(AD$7="Fixed",1,IF(AND($D317="yes",AD$7="Block"),INDEX($O731:$Q731,1,MATCH(AD$5,$I16:$K16,0)),IF(OR(AD$7="Anytime",AD$7="Peak",AD$7="Off-peak",AD$7="Shoulder",AD$7="Block"),INDEX('Stakeholder report data'!$G731:$M731,1,MATCH(IF(AD$7="Block","Anytime",AD$7),'Stakeholder report data'!$G$724:$M$724,0)),INDEX($W731:$AD731,1,MATCH(AD$5,$W$724:$AD$724,0)))))
*AD917*AD$8,0)</f>
        <v>0</v>
      </c>
      <c r="AE317" s="55"/>
      <c r="AF317" s="34"/>
      <c r="AG317" s="34"/>
      <c r="AH317" s="34"/>
    </row>
    <row r="318" spans="1:34" ht="11.25" outlineLevel="2" x14ac:dyDescent="0.2">
      <c r="A318" s="34"/>
      <c r="B318" s="251">
        <v>6</v>
      </c>
      <c r="C318" s="48">
        <f t="shared" si="31"/>
        <v>0</v>
      </c>
      <c r="D318" s="49">
        <f t="shared" si="31"/>
        <v>0</v>
      </c>
      <c r="E318" s="49">
        <f t="shared" si="31"/>
        <v>0</v>
      </c>
      <c r="F318" s="56"/>
      <c r="G318" s="262">
        <f t="shared" si="32"/>
        <v>0</v>
      </c>
      <c r="H318" s="56"/>
      <c r="I318" s="212">
        <f>_xlfn.IFNA(IF(I$7="Fixed",1,IF(AND($D318="yes",I$7="Block"),INDEX($O732:$Q732,1,MATCH(I$5,$I17:$K17,0)),IF(OR(I$7="Anytime",I$7="Peak",I$7="Off-peak",I$7="Shoulder",I$7="Block"),INDEX('Stakeholder report data'!$G732:$M732,1,MATCH(IF(I$7="Block","Anytime",I$7),'Stakeholder report data'!$G$724:$M$724,0)),INDEX($W732:$AD732,1,MATCH(I$5,$W$724:$AD$724,0)))))
*I918*I$8,0)</f>
        <v>0</v>
      </c>
      <c r="J318" s="212">
        <f>_xlfn.IFNA(IF(J$7="Fixed",1,IF(AND($D318="yes",J$7="Block"),INDEX($O732:$Q732,1,MATCH(J$5,$I17:$K17,0)),IF(OR(J$7="Anytime",J$7="Peak",J$7="Off-peak",J$7="Shoulder",J$7="Block"),INDEX('Stakeholder report data'!$G732:$M732,1,MATCH(IF(J$7="Block","Anytime",J$7),'Stakeholder report data'!$G$724:$M$724,0)),INDEX($W732:$AD732,1,MATCH(J$5,$W$724:$AD$724,0)))))
*J918*J$8,0)</f>
        <v>0</v>
      </c>
      <c r="K318" s="212">
        <f>_xlfn.IFNA(IF(K$7="Fixed",1,IF(AND($D318="yes",K$7="Block"),INDEX($O732:$Q732,1,MATCH(K$5,$I17:$K17,0)),IF(OR(K$7="Anytime",K$7="Peak",K$7="Off-peak",K$7="Shoulder",K$7="Block"),INDEX('Stakeholder report data'!$G732:$M732,1,MATCH(IF(K$7="Block","Anytime",K$7),'Stakeholder report data'!$G$724:$M$724,0)),INDEX($W732:$AD732,1,MATCH(K$5,$W$724:$AD$724,0)))))
*K918*K$8,0)</f>
        <v>0</v>
      </c>
      <c r="L318" s="212">
        <f>_xlfn.IFNA(IF(L$7="Fixed",1,IF(AND($D318="yes",L$7="Block"),INDEX($O732:$Q732,1,MATCH(L$5,$I17:$K17,0)),IF(OR(L$7="Anytime",L$7="Peak",L$7="Off-peak",L$7="Shoulder",L$7="Block"),INDEX('Stakeholder report data'!$G732:$M732,1,MATCH(IF(L$7="Block","Anytime",L$7),'Stakeholder report data'!$G$724:$M$724,0)),INDEX($W732:$AD732,1,MATCH(L$5,$W$724:$AD$724,0)))))
*L918*L$8,0)</f>
        <v>0</v>
      </c>
      <c r="M318" s="212">
        <f>_xlfn.IFNA(IF(M$7="Fixed",1,IF(AND($D318="yes",M$7="Block"),INDEX($O732:$Q732,1,MATCH(M$5,$I17:$K17,0)),IF(OR(M$7="Anytime",M$7="Peak",M$7="Off-peak",M$7="Shoulder",M$7="Block"),INDEX('Stakeholder report data'!$G732:$M732,1,MATCH(IF(M$7="Block","Anytime",M$7),'Stakeholder report data'!$G$724:$M$724,0)),INDEX($W732:$AD732,1,MATCH(M$5,$W$724:$AD$724,0)))))
*M918*M$8,0)</f>
        <v>0</v>
      </c>
      <c r="N318" s="212">
        <f>_xlfn.IFNA(IF(N$7="Fixed",1,IF(AND($D318="yes",N$7="Block"),INDEX($O732:$Q732,1,MATCH(N$5,$I17:$K17,0)),IF(OR(N$7="Anytime",N$7="Peak",N$7="Off-peak",N$7="Shoulder",N$7="Block"),INDEX('Stakeholder report data'!$G732:$M732,1,MATCH(IF(N$7="Block","Anytime",N$7),'Stakeholder report data'!$G$724:$M$724,0)),INDEX($W732:$AD732,1,MATCH(N$5,$W$724:$AD$724,0)))))
*N918*N$8,0)</f>
        <v>0</v>
      </c>
      <c r="O318" s="212">
        <f>_xlfn.IFNA(IF(O$7="Fixed",1,IF(AND($D318="yes",O$7="Block"),INDEX($O732:$Q732,1,MATCH(O$5,$I17:$K17,0)),IF(OR(O$7="Anytime",O$7="Peak",O$7="Off-peak",O$7="Shoulder",O$7="Block"),INDEX('Stakeholder report data'!$G732:$M732,1,MATCH(IF(O$7="Block","Anytime",O$7),'Stakeholder report data'!$G$724:$M$724,0)),INDEX($W732:$AD732,1,MATCH(O$5,$W$724:$AD$724,0)))))
*O918*O$8,0)</f>
        <v>0</v>
      </c>
      <c r="P318" s="212">
        <f>_xlfn.IFNA(IF(P$7="Fixed",1,IF(AND($D318="yes",P$7="Block"),INDEX($O732:$Q732,1,MATCH(P$5,$I17:$K17,0)),IF(OR(P$7="Anytime",P$7="Peak",P$7="Off-peak",P$7="Shoulder",P$7="Block"),INDEX('Stakeholder report data'!$G732:$M732,1,MATCH(IF(P$7="Block","Anytime",P$7),'Stakeholder report data'!$G$724:$M$724,0)),INDEX($W732:$AD732,1,MATCH(P$5,$W$724:$AD$724,0)))))
*P918*P$8,0)</f>
        <v>0</v>
      </c>
      <c r="Q318" s="212">
        <f>_xlfn.IFNA(IF(Q$7="Fixed",1,IF(AND($D318="yes",Q$7="Block"),INDEX($O732:$Q732,1,MATCH(Q$5,$I17:$K17,0)),IF(OR(Q$7="Anytime",Q$7="Peak",Q$7="Off-peak",Q$7="Shoulder",Q$7="Block"),INDEX('Stakeholder report data'!$G732:$M732,1,MATCH(IF(Q$7="Block","Anytime",Q$7),'Stakeholder report data'!$G$724:$M$724,0)),INDEX($W732:$AD732,1,MATCH(Q$5,$W$724:$AD$724,0)))))
*Q918*Q$8,0)</f>
        <v>0</v>
      </c>
      <c r="R318" s="212">
        <f>_xlfn.IFNA(IF(R$7="Fixed",1,IF(AND($D318="yes",R$7="Block"),INDEX($O732:$Q732,1,MATCH(R$5,$I17:$K17,0)),IF(OR(R$7="Anytime",R$7="Peak",R$7="Off-peak",R$7="Shoulder",R$7="Block"),INDEX('Stakeholder report data'!$G732:$M732,1,MATCH(IF(R$7="Block","Anytime",R$7),'Stakeholder report data'!$G$724:$M$724,0)),INDEX($W732:$AD732,1,MATCH(R$5,$W$724:$AD$724,0)))))
*R918*R$8,0)</f>
        <v>0</v>
      </c>
      <c r="S318" s="212">
        <f>_xlfn.IFNA(IF(S$7="Fixed",1,IF(AND($D318="yes",S$7="Block"),INDEX($O732:$Q732,1,MATCH(S$5,$I17:$K17,0)),IF(OR(S$7="Anytime",S$7="Peak",S$7="Off-peak",S$7="Shoulder",S$7="Block"),INDEX('Stakeholder report data'!$G732:$M732,1,MATCH(IF(S$7="Block","Anytime",S$7),'Stakeholder report data'!$G$724:$M$724,0)),INDEX($W732:$AD732,1,MATCH(S$5,$W$724:$AD$724,0)))))
*S918*S$8,0)</f>
        <v>0</v>
      </c>
      <c r="T318" s="212">
        <f>_xlfn.IFNA(IF(T$7="Fixed",1,IF(AND($D318="yes",T$7="Block"),INDEX($O732:$Q732,1,MATCH(T$5,$I17:$K17,0)),IF(OR(T$7="Anytime",T$7="Peak",T$7="Off-peak",T$7="Shoulder",T$7="Block"),INDEX('Stakeholder report data'!$G732:$M732,1,MATCH(IF(T$7="Block","Anytime",T$7),'Stakeholder report data'!$G$724:$M$724,0)),INDEX($W732:$AD732,1,MATCH(T$5,$W$724:$AD$724,0)))))
*T918*T$8,0)</f>
        <v>0</v>
      </c>
      <c r="U318" s="212">
        <f>_xlfn.IFNA(IF(U$7="Fixed",1,IF(AND($D318="yes",U$7="Block"),INDEX($O732:$Q732,1,MATCH(U$5,$I17:$K17,0)),IF(OR(U$7="Anytime",U$7="Peak",U$7="Off-peak",U$7="Shoulder",U$7="Block"),INDEX('Stakeholder report data'!$G732:$M732,1,MATCH(IF(U$7="Block","Anytime",U$7),'Stakeholder report data'!$G$724:$M$724,0)),INDEX($W732:$AD732,1,MATCH(U$5,$W$724:$AD$724,0)))))
*U918*U$8,0)</f>
        <v>0</v>
      </c>
      <c r="V318" s="212">
        <f>_xlfn.IFNA(IF(V$7="Fixed",1,IF(AND($D318="yes",V$7="Block"),INDEX($O732:$Q732,1,MATCH(V$5,$I17:$K17,0)),IF(OR(V$7="Anytime",V$7="Peak",V$7="Off-peak",V$7="Shoulder",V$7="Block"),INDEX('Stakeholder report data'!$G732:$M732,1,MATCH(IF(V$7="Block","Anytime",V$7),'Stakeholder report data'!$G$724:$M$724,0)),INDEX($W732:$AD732,1,MATCH(V$5,$W$724:$AD$724,0)))))
*V918*V$8,0)</f>
        <v>0</v>
      </c>
      <c r="W318" s="212">
        <f>_xlfn.IFNA(IF(W$7="Fixed",1,IF(AND($D318="yes",W$7="Block"),INDEX($O732:$Q732,1,MATCH(W$5,$I17:$K17,0)),IF(OR(W$7="Anytime",W$7="Peak",W$7="Off-peak",W$7="Shoulder",W$7="Block"),INDEX('Stakeholder report data'!$G732:$M732,1,MATCH(IF(W$7="Block","Anytime",W$7),'Stakeholder report data'!$G$724:$M$724,0)),INDEX($W732:$AD732,1,MATCH(W$5,$W$724:$AD$724,0)))))
*W918*W$8,0)</f>
        <v>0</v>
      </c>
      <c r="X318" s="212">
        <f>_xlfn.IFNA(IF(X$7="Fixed",1,IF(AND($D318="yes",X$7="Block"),INDEX($O732:$Q732,1,MATCH(X$5,$I17:$K17,0)),IF(OR(X$7="Anytime",X$7="Peak",X$7="Off-peak",X$7="Shoulder",X$7="Block"),INDEX('Stakeholder report data'!$G732:$M732,1,MATCH(IF(X$7="Block","Anytime",X$7),'Stakeholder report data'!$G$724:$M$724,0)),INDEX($W732:$AD732,1,MATCH(X$5,$W$724:$AD$724,0)))))
*X918*X$8,0)</f>
        <v>0</v>
      </c>
      <c r="Y318" s="212">
        <f>_xlfn.IFNA(IF(Y$7="Fixed",1,IF(AND($D318="yes",Y$7="Block"),INDEX($O732:$Q732,1,MATCH(Y$5,$I17:$K17,0)),IF(OR(Y$7="Anytime",Y$7="Peak",Y$7="Off-peak",Y$7="Shoulder",Y$7="Block"),INDEX('Stakeholder report data'!$G732:$M732,1,MATCH(IF(Y$7="Block","Anytime",Y$7),'Stakeholder report data'!$G$724:$M$724,0)),INDEX($W732:$AD732,1,MATCH(Y$5,$W$724:$AD$724,0)))))
*Y918*Y$8,0)</f>
        <v>0</v>
      </c>
      <c r="Z318" s="212">
        <f>_xlfn.IFNA(IF(Z$7="Fixed",1,IF(AND($D318="yes",Z$7="Block"),INDEX($O732:$Q732,1,MATCH(Z$5,$I17:$K17,0)),IF(OR(Z$7="Anytime",Z$7="Peak",Z$7="Off-peak",Z$7="Shoulder",Z$7="Block"),INDEX('Stakeholder report data'!$G732:$M732,1,MATCH(IF(Z$7="Block","Anytime",Z$7),'Stakeholder report data'!$G$724:$M$724,0)),INDEX($W732:$AD732,1,MATCH(Z$5,$W$724:$AD$724,0)))))
*Z918*Z$8,0)</f>
        <v>0</v>
      </c>
      <c r="AA318" s="212">
        <f>_xlfn.IFNA(IF(AA$7="Fixed",1,IF(AND($D318="yes",AA$7="Block"),INDEX($O732:$Q732,1,MATCH(AA$5,$I17:$K17,0)),IF(OR(AA$7="Anytime",AA$7="Peak",AA$7="Off-peak",AA$7="Shoulder",AA$7="Block"),INDEX('Stakeholder report data'!$G732:$M732,1,MATCH(IF(AA$7="Block","Anytime",AA$7),'Stakeholder report data'!$G$724:$M$724,0)),INDEX($W732:$AD732,1,MATCH(AA$5,$W$724:$AD$724,0)))))
*AA918*AA$8,0)</f>
        <v>0</v>
      </c>
      <c r="AB318" s="212">
        <f>_xlfn.IFNA(IF(AB$7="Fixed",1,IF(AND($D318="yes",AB$7="Block"),INDEX($O732:$Q732,1,MATCH(AB$5,$I17:$K17,0)),IF(OR(AB$7="Anytime",AB$7="Peak",AB$7="Off-peak",AB$7="Shoulder",AB$7="Block"),INDEX('Stakeholder report data'!$G732:$M732,1,MATCH(IF(AB$7="Block","Anytime",AB$7),'Stakeholder report data'!$G$724:$M$724,0)),INDEX($W732:$AD732,1,MATCH(AB$5,$W$724:$AD$724,0)))))
*AB918*AB$8,0)</f>
        <v>0</v>
      </c>
      <c r="AC318" s="212">
        <f>_xlfn.IFNA(IF(AC$7="Fixed",1,IF(AND($D318="yes",AC$7="Block"),INDEX($O732:$Q732,1,MATCH(AC$5,$I17:$K17,0)),IF(OR(AC$7="Anytime",AC$7="Peak",AC$7="Off-peak",AC$7="Shoulder",AC$7="Block"),INDEX('Stakeholder report data'!$G732:$M732,1,MATCH(IF(AC$7="Block","Anytime",AC$7),'Stakeholder report data'!$G$724:$M$724,0)),INDEX($W732:$AD732,1,MATCH(AC$5,$W$724:$AD$724,0)))))
*AC918*AC$8,0)</f>
        <v>0</v>
      </c>
      <c r="AD318" s="212">
        <f>_xlfn.IFNA(IF(AD$7="Fixed",1,IF(AND($D318="yes",AD$7="Block"),INDEX($O732:$Q732,1,MATCH(AD$5,$I17:$K17,0)),IF(OR(AD$7="Anytime",AD$7="Peak",AD$7="Off-peak",AD$7="Shoulder",AD$7="Block"),INDEX('Stakeholder report data'!$G732:$M732,1,MATCH(IF(AD$7="Block","Anytime",AD$7),'Stakeholder report data'!$G$724:$M$724,0)),INDEX($W732:$AD732,1,MATCH(AD$5,$W$724:$AD$724,0)))))
*AD918*AD$8,0)</f>
        <v>0</v>
      </c>
      <c r="AE318" s="55"/>
      <c r="AF318" s="34"/>
      <c r="AG318" s="34"/>
      <c r="AH318" s="34"/>
    </row>
    <row r="319" spans="1:34" ht="11.25" outlineLevel="2" x14ac:dyDescent="0.2">
      <c r="A319" s="34"/>
      <c r="B319" s="251">
        <v>7</v>
      </c>
      <c r="C319" s="48">
        <f t="shared" si="31"/>
        <v>0</v>
      </c>
      <c r="D319" s="49">
        <f t="shared" si="31"/>
        <v>0</v>
      </c>
      <c r="E319" s="49">
        <f t="shared" si="31"/>
        <v>0</v>
      </c>
      <c r="F319" s="56"/>
      <c r="G319" s="262">
        <f t="shared" si="32"/>
        <v>0</v>
      </c>
      <c r="H319" s="56"/>
      <c r="I319" s="212">
        <f>_xlfn.IFNA(IF(I$7="Fixed",1,IF(AND($D319="yes",I$7="Block"),INDEX($O733:$Q733,1,MATCH(I$5,$I18:$K18,0)),IF(OR(I$7="Anytime",I$7="Peak",I$7="Off-peak",I$7="Shoulder",I$7="Block"),INDEX('Stakeholder report data'!$G733:$M733,1,MATCH(IF(I$7="Block","Anytime",I$7),'Stakeholder report data'!$G$724:$M$724,0)),INDEX($W733:$AD733,1,MATCH(I$5,$W$724:$AD$724,0)))))
*I919*I$8,0)</f>
        <v>0</v>
      </c>
      <c r="J319" s="212">
        <f>_xlfn.IFNA(IF(J$7="Fixed",1,IF(AND($D319="yes",J$7="Block"),INDEX($O733:$Q733,1,MATCH(J$5,$I18:$K18,0)),IF(OR(J$7="Anytime",J$7="Peak",J$7="Off-peak",J$7="Shoulder",J$7="Block"),INDEX('Stakeholder report data'!$G733:$M733,1,MATCH(IF(J$7="Block","Anytime",J$7),'Stakeholder report data'!$G$724:$M$724,0)),INDEX($W733:$AD733,1,MATCH(J$5,$W$724:$AD$724,0)))))
*J919*J$8,0)</f>
        <v>0</v>
      </c>
      <c r="K319" s="212">
        <f>_xlfn.IFNA(IF(K$7="Fixed",1,IF(AND($D319="yes",K$7="Block"),INDEX($O733:$Q733,1,MATCH(K$5,$I18:$K18,0)),IF(OR(K$7="Anytime",K$7="Peak",K$7="Off-peak",K$7="Shoulder",K$7="Block"),INDEX('Stakeholder report data'!$G733:$M733,1,MATCH(IF(K$7="Block","Anytime",K$7),'Stakeholder report data'!$G$724:$M$724,0)),INDEX($W733:$AD733,1,MATCH(K$5,$W$724:$AD$724,0)))))
*K919*K$8,0)</f>
        <v>0</v>
      </c>
      <c r="L319" s="212">
        <f>_xlfn.IFNA(IF(L$7="Fixed",1,IF(AND($D319="yes",L$7="Block"),INDEX($O733:$Q733,1,MATCH(L$5,$I18:$K18,0)),IF(OR(L$7="Anytime",L$7="Peak",L$7="Off-peak",L$7="Shoulder",L$7="Block"),INDEX('Stakeholder report data'!$G733:$M733,1,MATCH(IF(L$7="Block","Anytime",L$7),'Stakeholder report data'!$G$724:$M$724,0)),INDEX($W733:$AD733,1,MATCH(L$5,$W$724:$AD$724,0)))))
*L919*L$8,0)</f>
        <v>0</v>
      </c>
      <c r="M319" s="212">
        <f>_xlfn.IFNA(IF(M$7="Fixed",1,IF(AND($D319="yes",M$7="Block"),INDEX($O733:$Q733,1,MATCH(M$5,$I18:$K18,0)),IF(OR(M$7="Anytime",M$7="Peak",M$7="Off-peak",M$7="Shoulder",M$7="Block"),INDEX('Stakeholder report data'!$G733:$M733,1,MATCH(IF(M$7="Block","Anytime",M$7),'Stakeholder report data'!$G$724:$M$724,0)),INDEX($W733:$AD733,1,MATCH(M$5,$W$724:$AD$724,0)))))
*M919*M$8,0)</f>
        <v>0</v>
      </c>
      <c r="N319" s="212">
        <f>_xlfn.IFNA(IF(N$7="Fixed",1,IF(AND($D319="yes",N$7="Block"),INDEX($O733:$Q733,1,MATCH(N$5,$I18:$K18,0)),IF(OR(N$7="Anytime",N$7="Peak",N$7="Off-peak",N$7="Shoulder",N$7="Block"),INDEX('Stakeholder report data'!$G733:$M733,1,MATCH(IF(N$7="Block","Anytime",N$7),'Stakeholder report data'!$G$724:$M$724,0)),INDEX($W733:$AD733,1,MATCH(N$5,$W$724:$AD$724,0)))))
*N919*N$8,0)</f>
        <v>0</v>
      </c>
      <c r="O319" s="212">
        <f>_xlfn.IFNA(IF(O$7="Fixed",1,IF(AND($D319="yes",O$7="Block"),INDEX($O733:$Q733,1,MATCH(O$5,$I18:$K18,0)),IF(OR(O$7="Anytime",O$7="Peak",O$7="Off-peak",O$7="Shoulder",O$7="Block"),INDEX('Stakeholder report data'!$G733:$M733,1,MATCH(IF(O$7="Block","Anytime",O$7),'Stakeholder report data'!$G$724:$M$724,0)),INDEX($W733:$AD733,1,MATCH(O$5,$W$724:$AD$724,0)))))
*O919*O$8,0)</f>
        <v>0</v>
      </c>
      <c r="P319" s="212">
        <f>_xlfn.IFNA(IF(P$7="Fixed",1,IF(AND($D319="yes",P$7="Block"),INDEX($O733:$Q733,1,MATCH(P$5,$I18:$K18,0)),IF(OR(P$7="Anytime",P$7="Peak",P$7="Off-peak",P$7="Shoulder",P$7="Block"),INDEX('Stakeholder report data'!$G733:$M733,1,MATCH(IF(P$7="Block","Anytime",P$7),'Stakeholder report data'!$G$724:$M$724,0)),INDEX($W733:$AD733,1,MATCH(P$5,$W$724:$AD$724,0)))))
*P919*P$8,0)</f>
        <v>0</v>
      </c>
      <c r="Q319" s="212">
        <f>_xlfn.IFNA(IF(Q$7="Fixed",1,IF(AND($D319="yes",Q$7="Block"),INDEX($O733:$Q733,1,MATCH(Q$5,$I18:$K18,0)),IF(OR(Q$7="Anytime",Q$7="Peak",Q$7="Off-peak",Q$7="Shoulder",Q$7="Block"),INDEX('Stakeholder report data'!$G733:$M733,1,MATCH(IF(Q$7="Block","Anytime",Q$7),'Stakeholder report data'!$G$724:$M$724,0)),INDEX($W733:$AD733,1,MATCH(Q$5,$W$724:$AD$724,0)))))
*Q919*Q$8,0)</f>
        <v>0</v>
      </c>
      <c r="R319" s="212">
        <f>_xlfn.IFNA(IF(R$7="Fixed",1,IF(AND($D319="yes",R$7="Block"),INDEX($O733:$Q733,1,MATCH(R$5,$I18:$K18,0)),IF(OR(R$7="Anytime",R$7="Peak",R$7="Off-peak",R$7="Shoulder",R$7="Block"),INDEX('Stakeholder report data'!$G733:$M733,1,MATCH(IF(R$7="Block","Anytime",R$7),'Stakeholder report data'!$G$724:$M$724,0)),INDEX($W733:$AD733,1,MATCH(R$5,$W$724:$AD$724,0)))))
*R919*R$8,0)</f>
        <v>0</v>
      </c>
      <c r="S319" s="212">
        <f>_xlfn.IFNA(IF(S$7="Fixed",1,IF(AND($D319="yes",S$7="Block"),INDEX($O733:$Q733,1,MATCH(S$5,$I18:$K18,0)),IF(OR(S$7="Anytime",S$7="Peak",S$7="Off-peak",S$7="Shoulder",S$7="Block"),INDEX('Stakeholder report data'!$G733:$M733,1,MATCH(IF(S$7="Block","Anytime",S$7),'Stakeholder report data'!$G$724:$M$724,0)),INDEX($W733:$AD733,1,MATCH(S$5,$W$724:$AD$724,0)))))
*S919*S$8,0)</f>
        <v>0</v>
      </c>
      <c r="T319" s="212">
        <f>_xlfn.IFNA(IF(T$7="Fixed",1,IF(AND($D319="yes",T$7="Block"),INDEX($O733:$Q733,1,MATCH(T$5,$I18:$K18,0)),IF(OR(T$7="Anytime",T$7="Peak",T$7="Off-peak",T$7="Shoulder",T$7="Block"),INDEX('Stakeholder report data'!$G733:$M733,1,MATCH(IF(T$7="Block","Anytime",T$7),'Stakeholder report data'!$G$724:$M$724,0)),INDEX($W733:$AD733,1,MATCH(T$5,$W$724:$AD$724,0)))))
*T919*T$8,0)</f>
        <v>0</v>
      </c>
      <c r="U319" s="212">
        <f>_xlfn.IFNA(IF(U$7="Fixed",1,IF(AND($D319="yes",U$7="Block"),INDEX($O733:$Q733,1,MATCH(U$5,$I18:$K18,0)),IF(OR(U$7="Anytime",U$7="Peak",U$7="Off-peak",U$7="Shoulder",U$7="Block"),INDEX('Stakeholder report data'!$G733:$M733,1,MATCH(IF(U$7="Block","Anytime",U$7),'Stakeholder report data'!$G$724:$M$724,0)),INDEX($W733:$AD733,1,MATCH(U$5,$W$724:$AD$724,0)))))
*U919*U$8,0)</f>
        <v>0</v>
      </c>
      <c r="V319" s="212">
        <f>_xlfn.IFNA(IF(V$7="Fixed",1,IF(AND($D319="yes",V$7="Block"),INDEX($O733:$Q733,1,MATCH(V$5,$I18:$K18,0)),IF(OR(V$7="Anytime",V$7="Peak",V$7="Off-peak",V$7="Shoulder",V$7="Block"),INDEX('Stakeholder report data'!$G733:$M733,1,MATCH(IF(V$7="Block","Anytime",V$7),'Stakeholder report data'!$G$724:$M$724,0)),INDEX($W733:$AD733,1,MATCH(V$5,$W$724:$AD$724,0)))))
*V919*V$8,0)</f>
        <v>0</v>
      </c>
      <c r="W319" s="212">
        <f>_xlfn.IFNA(IF(W$7="Fixed",1,IF(AND($D319="yes",W$7="Block"),INDEX($O733:$Q733,1,MATCH(W$5,$I18:$K18,0)),IF(OR(W$7="Anytime",W$7="Peak",W$7="Off-peak",W$7="Shoulder",W$7="Block"),INDEX('Stakeholder report data'!$G733:$M733,1,MATCH(IF(W$7="Block","Anytime",W$7),'Stakeholder report data'!$G$724:$M$724,0)),INDEX($W733:$AD733,1,MATCH(W$5,$W$724:$AD$724,0)))))
*W919*W$8,0)</f>
        <v>0</v>
      </c>
      <c r="X319" s="212">
        <f>_xlfn.IFNA(IF(X$7="Fixed",1,IF(AND($D319="yes",X$7="Block"),INDEX($O733:$Q733,1,MATCH(X$5,$I18:$K18,0)),IF(OR(X$7="Anytime",X$7="Peak",X$7="Off-peak",X$7="Shoulder",X$7="Block"),INDEX('Stakeholder report data'!$G733:$M733,1,MATCH(IF(X$7="Block","Anytime",X$7),'Stakeholder report data'!$G$724:$M$724,0)),INDEX($W733:$AD733,1,MATCH(X$5,$W$724:$AD$724,0)))))
*X919*X$8,0)</f>
        <v>0</v>
      </c>
      <c r="Y319" s="212">
        <f>_xlfn.IFNA(IF(Y$7="Fixed",1,IF(AND($D319="yes",Y$7="Block"),INDEX($O733:$Q733,1,MATCH(Y$5,$I18:$K18,0)),IF(OR(Y$7="Anytime",Y$7="Peak",Y$7="Off-peak",Y$7="Shoulder",Y$7="Block"),INDEX('Stakeholder report data'!$G733:$M733,1,MATCH(IF(Y$7="Block","Anytime",Y$7),'Stakeholder report data'!$G$724:$M$724,0)),INDEX($W733:$AD733,1,MATCH(Y$5,$W$724:$AD$724,0)))))
*Y919*Y$8,0)</f>
        <v>0</v>
      </c>
      <c r="Z319" s="212">
        <f>_xlfn.IFNA(IF(Z$7="Fixed",1,IF(AND($D319="yes",Z$7="Block"),INDEX($O733:$Q733,1,MATCH(Z$5,$I18:$K18,0)),IF(OR(Z$7="Anytime",Z$7="Peak",Z$7="Off-peak",Z$7="Shoulder",Z$7="Block"),INDEX('Stakeholder report data'!$G733:$M733,1,MATCH(IF(Z$7="Block","Anytime",Z$7),'Stakeholder report data'!$G$724:$M$724,0)),INDEX($W733:$AD733,1,MATCH(Z$5,$W$724:$AD$724,0)))))
*Z919*Z$8,0)</f>
        <v>0</v>
      </c>
      <c r="AA319" s="212">
        <f>_xlfn.IFNA(IF(AA$7="Fixed",1,IF(AND($D319="yes",AA$7="Block"),INDEX($O733:$Q733,1,MATCH(AA$5,$I18:$K18,0)),IF(OR(AA$7="Anytime",AA$7="Peak",AA$7="Off-peak",AA$7="Shoulder",AA$7="Block"),INDEX('Stakeholder report data'!$G733:$M733,1,MATCH(IF(AA$7="Block","Anytime",AA$7),'Stakeholder report data'!$G$724:$M$724,0)),INDEX($W733:$AD733,1,MATCH(AA$5,$W$724:$AD$724,0)))))
*AA919*AA$8,0)</f>
        <v>0</v>
      </c>
      <c r="AB319" s="212">
        <f>_xlfn.IFNA(IF(AB$7="Fixed",1,IF(AND($D319="yes",AB$7="Block"),INDEX($O733:$Q733,1,MATCH(AB$5,$I18:$K18,0)),IF(OR(AB$7="Anytime",AB$7="Peak",AB$7="Off-peak",AB$7="Shoulder",AB$7="Block"),INDEX('Stakeholder report data'!$G733:$M733,1,MATCH(IF(AB$7="Block","Anytime",AB$7),'Stakeholder report data'!$G$724:$M$724,0)),INDEX($W733:$AD733,1,MATCH(AB$5,$W$724:$AD$724,0)))))
*AB919*AB$8,0)</f>
        <v>0</v>
      </c>
      <c r="AC319" s="212">
        <f>_xlfn.IFNA(IF(AC$7="Fixed",1,IF(AND($D319="yes",AC$7="Block"),INDEX($O733:$Q733,1,MATCH(AC$5,$I18:$K18,0)),IF(OR(AC$7="Anytime",AC$7="Peak",AC$7="Off-peak",AC$7="Shoulder",AC$7="Block"),INDEX('Stakeholder report data'!$G733:$M733,1,MATCH(IF(AC$7="Block","Anytime",AC$7),'Stakeholder report data'!$G$724:$M$724,0)),INDEX($W733:$AD733,1,MATCH(AC$5,$W$724:$AD$724,0)))))
*AC919*AC$8,0)</f>
        <v>0</v>
      </c>
      <c r="AD319" s="212">
        <f>_xlfn.IFNA(IF(AD$7="Fixed",1,IF(AND($D319="yes",AD$7="Block"),INDEX($O733:$Q733,1,MATCH(AD$5,$I18:$K18,0)),IF(OR(AD$7="Anytime",AD$7="Peak",AD$7="Off-peak",AD$7="Shoulder",AD$7="Block"),INDEX('Stakeholder report data'!$G733:$M733,1,MATCH(IF(AD$7="Block","Anytime",AD$7),'Stakeholder report data'!$G$724:$M$724,0)),INDEX($W733:$AD733,1,MATCH(AD$5,$W$724:$AD$724,0)))))
*AD919*AD$8,0)</f>
        <v>0</v>
      </c>
      <c r="AE319" s="55"/>
      <c r="AF319" s="34"/>
      <c r="AG319" s="34"/>
      <c r="AH319" s="34"/>
    </row>
    <row r="320" spans="1:34" ht="11.25" outlineLevel="2" x14ac:dyDescent="0.2">
      <c r="A320" s="34"/>
      <c r="B320" s="251">
        <v>8</v>
      </c>
      <c r="C320" s="48">
        <f t="shared" si="31"/>
        <v>0</v>
      </c>
      <c r="D320" s="49">
        <f t="shared" si="31"/>
        <v>0</v>
      </c>
      <c r="E320" s="49">
        <f t="shared" si="31"/>
        <v>0</v>
      </c>
      <c r="F320" s="56"/>
      <c r="G320" s="262">
        <f t="shared" si="32"/>
        <v>0</v>
      </c>
      <c r="H320" s="56"/>
      <c r="I320" s="212">
        <f>_xlfn.IFNA(IF(I$7="Fixed",1,IF(AND($D320="yes",I$7="Block"),INDEX($O734:$Q734,1,MATCH(I$5,$I19:$K19,0)),IF(OR(I$7="Anytime",I$7="Peak",I$7="Off-peak",I$7="Shoulder",I$7="Block"),INDEX('Stakeholder report data'!$G734:$M734,1,MATCH(IF(I$7="Block","Anytime",I$7),'Stakeholder report data'!$G$724:$M$724,0)),INDEX($W734:$AD734,1,MATCH(I$5,$W$724:$AD$724,0)))))
*I920*I$8,0)</f>
        <v>0</v>
      </c>
      <c r="J320" s="212">
        <f>_xlfn.IFNA(IF(J$7="Fixed",1,IF(AND($D320="yes",J$7="Block"),INDEX($O734:$Q734,1,MATCH(J$5,$I19:$K19,0)),IF(OR(J$7="Anytime",J$7="Peak",J$7="Off-peak",J$7="Shoulder",J$7="Block"),INDEX('Stakeholder report data'!$G734:$M734,1,MATCH(IF(J$7="Block","Anytime",J$7),'Stakeholder report data'!$G$724:$M$724,0)),INDEX($W734:$AD734,1,MATCH(J$5,$W$724:$AD$724,0)))))
*J920*J$8,0)</f>
        <v>0</v>
      </c>
      <c r="K320" s="212">
        <f>_xlfn.IFNA(IF(K$7="Fixed",1,IF(AND($D320="yes",K$7="Block"),INDEX($O734:$Q734,1,MATCH(K$5,$I19:$K19,0)),IF(OR(K$7="Anytime",K$7="Peak",K$7="Off-peak",K$7="Shoulder",K$7="Block"),INDEX('Stakeholder report data'!$G734:$M734,1,MATCH(IF(K$7="Block","Anytime",K$7),'Stakeholder report data'!$G$724:$M$724,0)),INDEX($W734:$AD734,1,MATCH(K$5,$W$724:$AD$724,0)))))
*K920*K$8,0)</f>
        <v>0</v>
      </c>
      <c r="L320" s="212">
        <f>_xlfn.IFNA(IF(L$7="Fixed",1,IF(AND($D320="yes",L$7="Block"),INDEX($O734:$Q734,1,MATCH(L$5,$I19:$K19,0)),IF(OR(L$7="Anytime",L$7="Peak",L$7="Off-peak",L$7="Shoulder",L$7="Block"),INDEX('Stakeholder report data'!$G734:$M734,1,MATCH(IF(L$7="Block","Anytime",L$7),'Stakeholder report data'!$G$724:$M$724,0)),INDEX($W734:$AD734,1,MATCH(L$5,$W$724:$AD$724,0)))))
*L920*L$8,0)</f>
        <v>0</v>
      </c>
      <c r="M320" s="212">
        <f>_xlfn.IFNA(IF(M$7="Fixed",1,IF(AND($D320="yes",M$7="Block"),INDEX($O734:$Q734,1,MATCH(M$5,$I19:$K19,0)),IF(OR(M$7="Anytime",M$7="Peak",M$7="Off-peak",M$7="Shoulder",M$7="Block"),INDEX('Stakeholder report data'!$G734:$M734,1,MATCH(IF(M$7="Block","Anytime",M$7),'Stakeholder report data'!$G$724:$M$724,0)),INDEX($W734:$AD734,1,MATCH(M$5,$W$724:$AD$724,0)))))
*M920*M$8,0)</f>
        <v>0</v>
      </c>
      <c r="N320" s="212">
        <f>_xlfn.IFNA(IF(N$7="Fixed",1,IF(AND($D320="yes",N$7="Block"),INDEX($O734:$Q734,1,MATCH(N$5,$I19:$K19,0)),IF(OR(N$7="Anytime",N$7="Peak",N$7="Off-peak",N$7="Shoulder",N$7="Block"),INDEX('Stakeholder report data'!$G734:$M734,1,MATCH(IF(N$7="Block","Anytime",N$7),'Stakeholder report data'!$G$724:$M$724,0)),INDEX($W734:$AD734,1,MATCH(N$5,$W$724:$AD$724,0)))))
*N920*N$8,0)</f>
        <v>0</v>
      </c>
      <c r="O320" s="212">
        <f>_xlfn.IFNA(IF(O$7="Fixed",1,IF(AND($D320="yes",O$7="Block"),INDEX($O734:$Q734,1,MATCH(O$5,$I19:$K19,0)),IF(OR(O$7="Anytime",O$7="Peak",O$7="Off-peak",O$7="Shoulder",O$7="Block"),INDEX('Stakeholder report data'!$G734:$M734,1,MATCH(IF(O$7="Block","Anytime",O$7),'Stakeholder report data'!$G$724:$M$724,0)),INDEX($W734:$AD734,1,MATCH(O$5,$W$724:$AD$724,0)))))
*O920*O$8,0)</f>
        <v>0</v>
      </c>
      <c r="P320" s="212">
        <f>_xlfn.IFNA(IF(P$7="Fixed",1,IF(AND($D320="yes",P$7="Block"),INDEX($O734:$Q734,1,MATCH(P$5,$I19:$K19,0)),IF(OR(P$7="Anytime",P$7="Peak",P$7="Off-peak",P$7="Shoulder",P$7="Block"),INDEX('Stakeholder report data'!$G734:$M734,1,MATCH(IF(P$7="Block","Anytime",P$7),'Stakeholder report data'!$G$724:$M$724,0)),INDEX($W734:$AD734,1,MATCH(P$5,$W$724:$AD$724,0)))))
*P920*P$8,0)</f>
        <v>0</v>
      </c>
      <c r="Q320" s="212">
        <f>_xlfn.IFNA(IF(Q$7="Fixed",1,IF(AND($D320="yes",Q$7="Block"),INDEX($O734:$Q734,1,MATCH(Q$5,$I19:$K19,0)),IF(OR(Q$7="Anytime",Q$7="Peak",Q$7="Off-peak",Q$7="Shoulder",Q$7="Block"),INDEX('Stakeholder report data'!$G734:$M734,1,MATCH(IF(Q$7="Block","Anytime",Q$7),'Stakeholder report data'!$G$724:$M$724,0)),INDEX($W734:$AD734,1,MATCH(Q$5,$W$724:$AD$724,0)))))
*Q920*Q$8,0)</f>
        <v>0</v>
      </c>
      <c r="R320" s="212">
        <f>_xlfn.IFNA(IF(R$7="Fixed",1,IF(AND($D320="yes",R$7="Block"),INDEX($O734:$Q734,1,MATCH(R$5,$I19:$K19,0)),IF(OR(R$7="Anytime",R$7="Peak",R$7="Off-peak",R$7="Shoulder",R$7="Block"),INDEX('Stakeholder report data'!$G734:$M734,1,MATCH(IF(R$7="Block","Anytime",R$7),'Stakeholder report data'!$G$724:$M$724,0)),INDEX($W734:$AD734,1,MATCH(R$5,$W$724:$AD$724,0)))))
*R920*R$8,0)</f>
        <v>0</v>
      </c>
      <c r="S320" s="212">
        <f>_xlfn.IFNA(IF(S$7="Fixed",1,IF(AND($D320="yes",S$7="Block"),INDEX($O734:$Q734,1,MATCH(S$5,$I19:$K19,0)),IF(OR(S$7="Anytime",S$7="Peak",S$7="Off-peak",S$7="Shoulder",S$7="Block"),INDEX('Stakeholder report data'!$G734:$M734,1,MATCH(IF(S$7="Block","Anytime",S$7),'Stakeholder report data'!$G$724:$M$724,0)),INDEX($W734:$AD734,1,MATCH(S$5,$W$724:$AD$724,0)))))
*S920*S$8,0)</f>
        <v>0</v>
      </c>
      <c r="T320" s="212">
        <f>_xlfn.IFNA(IF(T$7="Fixed",1,IF(AND($D320="yes",T$7="Block"),INDEX($O734:$Q734,1,MATCH(T$5,$I19:$K19,0)),IF(OR(T$7="Anytime",T$7="Peak",T$7="Off-peak",T$7="Shoulder",T$7="Block"),INDEX('Stakeholder report data'!$G734:$M734,1,MATCH(IF(T$7="Block","Anytime",T$7),'Stakeholder report data'!$G$724:$M$724,0)),INDEX($W734:$AD734,1,MATCH(T$5,$W$724:$AD$724,0)))))
*T920*T$8,0)</f>
        <v>0</v>
      </c>
      <c r="U320" s="212">
        <f>_xlfn.IFNA(IF(U$7="Fixed",1,IF(AND($D320="yes",U$7="Block"),INDEX($O734:$Q734,1,MATCH(U$5,$I19:$K19,0)),IF(OR(U$7="Anytime",U$7="Peak",U$7="Off-peak",U$7="Shoulder",U$7="Block"),INDEX('Stakeholder report data'!$G734:$M734,1,MATCH(IF(U$7="Block","Anytime",U$7),'Stakeholder report data'!$G$724:$M$724,0)),INDEX($W734:$AD734,1,MATCH(U$5,$W$724:$AD$724,0)))))
*U920*U$8,0)</f>
        <v>0</v>
      </c>
      <c r="V320" s="212">
        <f>_xlfn.IFNA(IF(V$7="Fixed",1,IF(AND($D320="yes",V$7="Block"),INDEX($O734:$Q734,1,MATCH(V$5,$I19:$K19,0)),IF(OR(V$7="Anytime",V$7="Peak",V$7="Off-peak",V$7="Shoulder",V$7="Block"),INDEX('Stakeholder report data'!$G734:$M734,1,MATCH(IF(V$7="Block","Anytime",V$7),'Stakeholder report data'!$G$724:$M$724,0)),INDEX($W734:$AD734,1,MATCH(V$5,$W$724:$AD$724,0)))))
*V920*V$8,0)</f>
        <v>0</v>
      </c>
      <c r="W320" s="212">
        <f>_xlfn.IFNA(IF(W$7="Fixed",1,IF(AND($D320="yes",W$7="Block"),INDEX($O734:$Q734,1,MATCH(W$5,$I19:$K19,0)),IF(OR(W$7="Anytime",W$7="Peak",W$7="Off-peak",W$7="Shoulder",W$7="Block"),INDEX('Stakeholder report data'!$G734:$M734,1,MATCH(IF(W$7="Block","Anytime",W$7),'Stakeholder report data'!$G$724:$M$724,0)),INDEX($W734:$AD734,1,MATCH(W$5,$W$724:$AD$724,0)))))
*W920*W$8,0)</f>
        <v>0</v>
      </c>
      <c r="X320" s="212">
        <f>_xlfn.IFNA(IF(X$7="Fixed",1,IF(AND($D320="yes",X$7="Block"),INDEX($O734:$Q734,1,MATCH(X$5,$I19:$K19,0)),IF(OR(X$7="Anytime",X$7="Peak",X$7="Off-peak",X$7="Shoulder",X$7="Block"),INDEX('Stakeholder report data'!$G734:$M734,1,MATCH(IF(X$7="Block","Anytime",X$7),'Stakeholder report data'!$G$724:$M$724,0)),INDEX($W734:$AD734,1,MATCH(X$5,$W$724:$AD$724,0)))))
*X920*X$8,0)</f>
        <v>0</v>
      </c>
      <c r="Y320" s="212">
        <f>_xlfn.IFNA(IF(Y$7="Fixed",1,IF(AND($D320="yes",Y$7="Block"),INDEX($O734:$Q734,1,MATCH(Y$5,$I19:$K19,0)),IF(OR(Y$7="Anytime",Y$7="Peak",Y$7="Off-peak",Y$7="Shoulder",Y$7="Block"),INDEX('Stakeholder report data'!$G734:$M734,1,MATCH(IF(Y$7="Block","Anytime",Y$7),'Stakeholder report data'!$G$724:$M$724,0)),INDEX($W734:$AD734,1,MATCH(Y$5,$W$724:$AD$724,0)))))
*Y920*Y$8,0)</f>
        <v>0</v>
      </c>
      <c r="Z320" s="212">
        <f>_xlfn.IFNA(IF(Z$7="Fixed",1,IF(AND($D320="yes",Z$7="Block"),INDEX($O734:$Q734,1,MATCH(Z$5,$I19:$K19,0)),IF(OR(Z$7="Anytime",Z$7="Peak",Z$7="Off-peak",Z$7="Shoulder",Z$7="Block"),INDEX('Stakeholder report data'!$G734:$M734,1,MATCH(IF(Z$7="Block","Anytime",Z$7),'Stakeholder report data'!$G$724:$M$724,0)),INDEX($W734:$AD734,1,MATCH(Z$5,$W$724:$AD$724,0)))))
*Z920*Z$8,0)</f>
        <v>0</v>
      </c>
      <c r="AA320" s="212">
        <f>_xlfn.IFNA(IF(AA$7="Fixed",1,IF(AND($D320="yes",AA$7="Block"),INDEX($O734:$Q734,1,MATCH(AA$5,$I19:$K19,0)),IF(OR(AA$7="Anytime",AA$7="Peak",AA$7="Off-peak",AA$7="Shoulder",AA$7="Block"),INDEX('Stakeholder report data'!$G734:$M734,1,MATCH(IF(AA$7="Block","Anytime",AA$7),'Stakeholder report data'!$G$724:$M$724,0)),INDEX($W734:$AD734,1,MATCH(AA$5,$W$724:$AD$724,0)))))
*AA920*AA$8,0)</f>
        <v>0</v>
      </c>
      <c r="AB320" s="212">
        <f>_xlfn.IFNA(IF(AB$7="Fixed",1,IF(AND($D320="yes",AB$7="Block"),INDEX($O734:$Q734,1,MATCH(AB$5,$I19:$K19,0)),IF(OR(AB$7="Anytime",AB$7="Peak",AB$7="Off-peak",AB$7="Shoulder",AB$7="Block"),INDEX('Stakeholder report data'!$G734:$M734,1,MATCH(IF(AB$7="Block","Anytime",AB$7),'Stakeholder report data'!$G$724:$M$724,0)),INDEX($W734:$AD734,1,MATCH(AB$5,$W$724:$AD$724,0)))))
*AB920*AB$8,0)</f>
        <v>0</v>
      </c>
      <c r="AC320" s="212">
        <f>_xlfn.IFNA(IF(AC$7="Fixed",1,IF(AND($D320="yes",AC$7="Block"),INDEX($O734:$Q734,1,MATCH(AC$5,$I19:$K19,0)),IF(OR(AC$7="Anytime",AC$7="Peak",AC$7="Off-peak",AC$7="Shoulder",AC$7="Block"),INDEX('Stakeholder report data'!$G734:$M734,1,MATCH(IF(AC$7="Block","Anytime",AC$7),'Stakeholder report data'!$G$724:$M$724,0)),INDEX($W734:$AD734,1,MATCH(AC$5,$W$724:$AD$724,0)))))
*AC920*AC$8,0)</f>
        <v>0</v>
      </c>
      <c r="AD320" s="212">
        <f>_xlfn.IFNA(IF(AD$7="Fixed",1,IF(AND($D320="yes",AD$7="Block"),INDEX($O734:$Q734,1,MATCH(AD$5,$I19:$K19,0)),IF(OR(AD$7="Anytime",AD$7="Peak",AD$7="Off-peak",AD$7="Shoulder",AD$7="Block"),INDEX('Stakeholder report data'!$G734:$M734,1,MATCH(IF(AD$7="Block","Anytime",AD$7),'Stakeholder report data'!$G$724:$M$724,0)),INDEX($W734:$AD734,1,MATCH(AD$5,$W$724:$AD$724,0)))))
*AD920*AD$8,0)</f>
        <v>0</v>
      </c>
      <c r="AE320" s="55"/>
      <c r="AF320" s="34"/>
      <c r="AG320" s="34"/>
      <c r="AH320" s="34"/>
    </row>
    <row r="321" spans="1:34" ht="11.25" outlineLevel="2" x14ac:dyDescent="0.2">
      <c r="A321" s="34"/>
      <c r="B321" s="258">
        <v>9</v>
      </c>
      <c r="C321" s="48">
        <f t="shared" si="31"/>
        <v>0</v>
      </c>
      <c r="D321" s="49">
        <f t="shared" si="31"/>
        <v>0</v>
      </c>
      <c r="E321" s="49">
        <f t="shared" si="31"/>
        <v>0</v>
      </c>
      <c r="F321" s="56"/>
      <c r="G321" s="262">
        <f t="shared" si="32"/>
        <v>0</v>
      </c>
      <c r="H321" s="56"/>
      <c r="I321" s="212">
        <f>_xlfn.IFNA(IF(I$7="Fixed",1,IF(AND($D321="yes",I$7="Block"),INDEX($O735:$Q735,1,MATCH(I$5,$I20:$K20,0)),IF(OR(I$7="Anytime",I$7="Peak",I$7="Off-peak",I$7="Shoulder",I$7="Block"),INDEX('Stakeholder report data'!$G735:$M735,1,MATCH(IF(I$7="Block","Anytime",I$7),'Stakeholder report data'!$G$724:$M$724,0)),INDEX($W735:$AD735,1,MATCH(I$5,$W$724:$AD$724,0)))))
*I921*I$8,0)</f>
        <v>0</v>
      </c>
      <c r="J321" s="212">
        <f>_xlfn.IFNA(IF(J$7="Fixed",1,IF(AND($D321="yes",J$7="Block"),INDEX($O735:$Q735,1,MATCH(J$5,$I20:$K20,0)),IF(OR(J$7="Anytime",J$7="Peak",J$7="Off-peak",J$7="Shoulder",J$7="Block"),INDEX('Stakeholder report data'!$G735:$M735,1,MATCH(IF(J$7="Block","Anytime",J$7),'Stakeholder report data'!$G$724:$M$724,0)),INDEX($W735:$AD735,1,MATCH(J$5,$W$724:$AD$724,0)))))
*J921*J$8,0)</f>
        <v>0</v>
      </c>
      <c r="K321" s="212">
        <f>_xlfn.IFNA(IF(K$7="Fixed",1,IF(AND($D321="yes",K$7="Block"),INDEX($O735:$Q735,1,MATCH(K$5,$I20:$K20,0)),IF(OR(K$7="Anytime",K$7="Peak",K$7="Off-peak",K$7="Shoulder",K$7="Block"),INDEX('Stakeholder report data'!$G735:$M735,1,MATCH(IF(K$7="Block","Anytime",K$7),'Stakeholder report data'!$G$724:$M$724,0)),INDEX($W735:$AD735,1,MATCH(K$5,$W$724:$AD$724,0)))))
*K921*K$8,0)</f>
        <v>0</v>
      </c>
      <c r="L321" s="212">
        <f>_xlfn.IFNA(IF(L$7="Fixed",1,IF(AND($D321="yes",L$7="Block"),INDEX($O735:$Q735,1,MATCH(L$5,$I20:$K20,0)),IF(OR(L$7="Anytime",L$7="Peak",L$7="Off-peak",L$7="Shoulder",L$7="Block"),INDEX('Stakeholder report data'!$G735:$M735,1,MATCH(IF(L$7="Block","Anytime",L$7),'Stakeholder report data'!$G$724:$M$724,0)),INDEX($W735:$AD735,1,MATCH(L$5,$W$724:$AD$724,0)))))
*L921*L$8,0)</f>
        <v>0</v>
      </c>
      <c r="M321" s="212">
        <f>_xlfn.IFNA(IF(M$7="Fixed",1,IF(AND($D321="yes",M$7="Block"),INDEX($O735:$Q735,1,MATCH(M$5,$I20:$K20,0)),IF(OR(M$7="Anytime",M$7="Peak",M$7="Off-peak",M$7="Shoulder",M$7="Block"),INDEX('Stakeholder report data'!$G735:$M735,1,MATCH(IF(M$7="Block","Anytime",M$7),'Stakeholder report data'!$G$724:$M$724,0)),INDEX($W735:$AD735,1,MATCH(M$5,$W$724:$AD$724,0)))))
*M921*M$8,0)</f>
        <v>0</v>
      </c>
      <c r="N321" s="212">
        <f>_xlfn.IFNA(IF(N$7="Fixed",1,IF(AND($D321="yes",N$7="Block"),INDEX($O735:$Q735,1,MATCH(N$5,$I20:$K20,0)),IF(OR(N$7="Anytime",N$7="Peak",N$7="Off-peak",N$7="Shoulder",N$7="Block"),INDEX('Stakeholder report data'!$G735:$M735,1,MATCH(IF(N$7="Block","Anytime",N$7),'Stakeholder report data'!$G$724:$M$724,0)),INDEX($W735:$AD735,1,MATCH(N$5,$W$724:$AD$724,0)))))
*N921*N$8,0)</f>
        <v>0</v>
      </c>
      <c r="O321" s="212">
        <f>_xlfn.IFNA(IF(O$7="Fixed",1,IF(AND($D321="yes",O$7="Block"),INDEX($O735:$Q735,1,MATCH(O$5,$I20:$K20,0)),IF(OR(O$7="Anytime",O$7="Peak",O$7="Off-peak",O$7="Shoulder",O$7="Block"),INDEX('Stakeholder report data'!$G735:$M735,1,MATCH(IF(O$7="Block","Anytime",O$7),'Stakeholder report data'!$G$724:$M$724,0)),INDEX($W735:$AD735,1,MATCH(O$5,$W$724:$AD$724,0)))))
*O921*O$8,0)</f>
        <v>0</v>
      </c>
      <c r="P321" s="212">
        <f>_xlfn.IFNA(IF(P$7="Fixed",1,IF(AND($D321="yes",P$7="Block"),INDEX($O735:$Q735,1,MATCH(P$5,$I20:$K20,0)),IF(OR(P$7="Anytime",P$7="Peak",P$7="Off-peak",P$7="Shoulder",P$7="Block"),INDEX('Stakeholder report data'!$G735:$M735,1,MATCH(IF(P$7="Block","Anytime",P$7),'Stakeholder report data'!$G$724:$M$724,0)),INDEX($W735:$AD735,1,MATCH(P$5,$W$724:$AD$724,0)))))
*P921*P$8,0)</f>
        <v>0</v>
      </c>
      <c r="Q321" s="212">
        <f>_xlfn.IFNA(IF(Q$7="Fixed",1,IF(AND($D321="yes",Q$7="Block"),INDEX($O735:$Q735,1,MATCH(Q$5,$I20:$K20,0)),IF(OR(Q$7="Anytime",Q$7="Peak",Q$7="Off-peak",Q$7="Shoulder",Q$7="Block"),INDEX('Stakeholder report data'!$G735:$M735,1,MATCH(IF(Q$7="Block","Anytime",Q$7),'Stakeholder report data'!$G$724:$M$724,0)),INDEX($W735:$AD735,1,MATCH(Q$5,$W$724:$AD$724,0)))))
*Q921*Q$8,0)</f>
        <v>0</v>
      </c>
      <c r="R321" s="212">
        <f>_xlfn.IFNA(IF(R$7="Fixed",1,IF(AND($D321="yes",R$7="Block"),INDEX($O735:$Q735,1,MATCH(R$5,$I20:$K20,0)),IF(OR(R$7="Anytime",R$7="Peak",R$7="Off-peak",R$7="Shoulder",R$7="Block"),INDEX('Stakeholder report data'!$G735:$M735,1,MATCH(IF(R$7="Block","Anytime",R$7),'Stakeholder report data'!$G$724:$M$724,0)),INDEX($W735:$AD735,1,MATCH(R$5,$W$724:$AD$724,0)))))
*R921*R$8,0)</f>
        <v>0</v>
      </c>
      <c r="S321" s="212">
        <f>_xlfn.IFNA(IF(S$7="Fixed",1,IF(AND($D321="yes",S$7="Block"),INDEX($O735:$Q735,1,MATCH(S$5,$I20:$K20,0)),IF(OR(S$7="Anytime",S$7="Peak",S$7="Off-peak",S$7="Shoulder",S$7="Block"),INDEX('Stakeholder report data'!$G735:$M735,1,MATCH(IF(S$7="Block","Anytime",S$7),'Stakeholder report data'!$G$724:$M$724,0)),INDEX($W735:$AD735,1,MATCH(S$5,$W$724:$AD$724,0)))))
*S921*S$8,0)</f>
        <v>0</v>
      </c>
      <c r="T321" s="212">
        <f>_xlfn.IFNA(IF(T$7="Fixed",1,IF(AND($D321="yes",T$7="Block"),INDEX($O735:$Q735,1,MATCH(T$5,$I20:$K20,0)),IF(OR(T$7="Anytime",T$7="Peak",T$7="Off-peak",T$7="Shoulder",T$7="Block"),INDEX('Stakeholder report data'!$G735:$M735,1,MATCH(IF(T$7="Block","Anytime",T$7),'Stakeholder report data'!$G$724:$M$724,0)),INDEX($W735:$AD735,1,MATCH(T$5,$W$724:$AD$724,0)))))
*T921*T$8,0)</f>
        <v>0</v>
      </c>
      <c r="U321" s="212">
        <f>_xlfn.IFNA(IF(U$7="Fixed",1,IF(AND($D321="yes",U$7="Block"),INDEX($O735:$Q735,1,MATCH(U$5,$I20:$K20,0)),IF(OR(U$7="Anytime",U$7="Peak",U$7="Off-peak",U$7="Shoulder",U$7="Block"),INDEX('Stakeholder report data'!$G735:$M735,1,MATCH(IF(U$7="Block","Anytime",U$7),'Stakeholder report data'!$G$724:$M$724,0)),INDEX($W735:$AD735,1,MATCH(U$5,$W$724:$AD$724,0)))))
*U921*U$8,0)</f>
        <v>0</v>
      </c>
      <c r="V321" s="212">
        <f>_xlfn.IFNA(IF(V$7="Fixed",1,IF(AND($D321="yes",V$7="Block"),INDEX($O735:$Q735,1,MATCH(V$5,$I20:$K20,0)),IF(OR(V$7="Anytime",V$7="Peak",V$7="Off-peak",V$7="Shoulder",V$7="Block"),INDEX('Stakeholder report data'!$G735:$M735,1,MATCH(IF(V$7="Block","Anytime",V$7),'Stakeholder report data'!$G$724:$M$724,0)),INDEX($W735:$AD735,1,MATCH(V$5,$W$724:$AD$724,0)))))
*V921*V$8,0)</f>
        <v>0</v>
      </c>
      <c r="W321" s="212">
        <f>_xlfn.IFNA(IF(W$7="Fixed",1,IF(AND($D321="yes",W$7="Block"),INDEX($O735:$Q735,1,MATCH(W$5,$I20:$K20,0)),IF(OR(W$7="Anytime",W$7="Peak",W$7="Off-peak",W$7="Shoulder",W$7="Block"),INDEX('Stakeholder report data'!$G735:$M735,1,MATCH(IF(W$7="Block","Anytime",W$7),'Stakeholder report data'!$G$724:$M$724,0)),INDEX($W735:$AD735,1,MATCH(W$5,$W$724:$AD$724,0)))))
*W921*W$8,0)</f>
        <v>0</v>
      </c>
      <c r="X321" s="212">
        <f>_xlfn.IFNA(IF(X$7="Fixed",1,IF(AND($D321="yes",X$7="Block"),INDEX($O735:$Q735,1,MATCH(X$5,$I20:$K20,0)),IF(OR(X$7="Anytime",X$7="Peak",X$7="Off-peak",X$7="Shoulder",X$7="Block"),INDEX('Stakeholder report data'!$G735:$M735,1,MATCH(IF(X$7="Block","Anytime",X$7),'Stakeholder report data'!$G$724:$M$724,0)),INDEX($W735:$AD735,1,MATCH(X$5,$W$724:$AD$724,0)))))
*X921*X$8,0)</f>
        <v>0</v>
      </c>
      <c r="Y321" s="212">
        <f>_xlfn.IFNA(IF(Y$7="Fixed",1,IF(AND($D321="yes",Y$7="Block"),INDEX($O735:$Q735,1,MATCH(Y$5,$I20:$K20,0)),IF(OR(Y$7="Anytime",Y$7="Peak",Y$7="Off-peak",Y$7="Shoulder",Y$7="Block"),INDEX('Stakeholder report data'!$G735:$M735,1,MATCH(IF(Y$7="Block","Anytime",Y$7),'Stakeholder report data'!$G$724:$M$724,0)),INDEX($W735:$AD735,1,MATCH(Y$5,$W$724:$AD$724,0)))))
*Y921*Y$8,0)</f>
        <v>0</v>
      </c>
      <c r="Z321" s="212">
        <f>_xlfn.IFNA(IF(Z$7="Fixed",1,IF(AND($D321="yes",Z$7="Block"),INDEX($O735:$Q735,1,MATCH(Z$5,$I20:$K20,0)),IF(OR(Z$7="Anytime",Z$7="Peak",Z$7="Off-peak",Z$7="Shoulder",Z$7="Block"),INDEX('Stakeholder report data'!$G735:$M735,1,MATCH(IF(Z$7="Block","Anytime",Z$7),'Stakeholder report data'!$G$724:$M$724,0)),INDEX($W735:$AD735,1,MATCH(Z$5,$W$724:$AD$724,0)))))
*Z921*Z$8,0)</f>
        <v>0</v>
      </c>
      <c r="AA321" s="212">
        <f>_xlfn.IFNA(IF(AA$7="Fixed",1,IF(AND($D321="yes",AA$7="Block"),INDEX($O735:$Q735,1,MATCH(AA$5,$I20:$K20,0)),IF(OR(AA$7="Anytime",AA$7="Peak",AA$7="Off-peak",AA$7="Shoulder",AA$7="Block"),INDEX('Stakeholder report data'!$G735:$M735,1,MATCH(IF(AA$7="Block","Anytime",AA$7),'Stakeholder report data'!$G$724:$M$724,0)),INDEX($W735:$AD735,1,MATCH(AA$5,$W$724:$AD$724,0)))))
*AA921*AA$8,0)</f>
        <v>0</v>
      </c>
      <c r="AB321" s="212">
        <f>_xlfn.IFNA(IF(AB$7="Fixed",1,IF(AND($D321="yes",AB$7="Block"),INDEX($O735:$Q735,1,MATCH(AB$5,$I20:$K20,0)),IF(OR(AB$7="Anytime",AB$7="Peak",AB$7="Off-peak",AB$7="Shoulder",AB$7="Block"),INDEX('Stakeholder report data'!$G735:$M735,1,MATCH(IF(AB$7="Block","Anytime",AB$7),'Stakeholder report data'!$G$724:$M$724,0)),INDEX($W735:$AD735,1,MATCH(AB$5,$W$724:$AD$724,0)))))
*AB921*AB$8,0)</f>
        <v>0</v>
      </c>
      <c r="AC321" s="212">
        <f>_xlfn.IFNA(IF(AC$7="Fixed",1,IF(AND($D321="yes",AC$7="Block"),INDEX($O735:$Q735,1,MATCH(AC$5,$I20:$K20,0)),IF(OR(AC$7="Anytime",AC$7="Peak",AC$7="Off-peak",AC$7="Shoulder",AC$7="Block"),INDEX('Stakeholder report data'!$G735:$M735,1,MATCH(IF(AC$7="Block","Anytime",AC$7),'Stakeholder report data'!$G$724:$M$724,0)),INDEX($W735:$AD735,1,MATCH(AC$5,$W$724:$AD$724,0)))))
*AC921*AC$8,0)</f>
        <v>0</v>
      </c>
      <c r="AD321" s="212">
        <f>_xlfn.IFNA(IF(AD$7="Fixed",1,IF(AND($D321="yes",AD$7="Block"),INDEX($O735:$Q735,1,MATCH(AD$5,$I20:$K20,0)),IF(OR(AD$7="Anytime",AD$7="Peak",AD$7="Off-peak",AD$7="Shoulder",AD$7="Block"),INDEX('Stakeholder report data'!$G735:$M735,1,MATCH(IF(AD$7="Block","Anytime",AD$7),'Stakeholder report data'!$G$724:$M$724,0)),INDEX($W735:$AD735,1,MATCH(AD$5,$W$724:$AD$724,0)))))
*AD921*AD$8,0)</f>
        <v>0</v>
      </c>
      <c r="AE321" s="55"/>
      <c r="AF321" s="34"/>
      <c r="AG321" s="34"/>
      <c r="AH321" s="34"/>
    </row>
    <row r="322" spans="1:34" ht="11.25" outlineLevel="2" x14ac:dyDescent="0.2">
      <c r="A322" s="34"/>
      <c r="B322" s="251">
        <v>10</v>
      </c>
      <c r="C322" s="48">
        <f t="shared" si="31"/>
        <v>0</v>
      </c>
      <c r="D322" s="49">
        <f t="shared" si="31"/>
        <v>0</v>
      </c>
      <c r="E322" s="49">
        <f t="shared" si="31"/>
        <v>0</v>
      </c>
      <c r="F322" s="56"/>
      <c r="G322" s="262">
        <f t="shared" si="32"/>
        <v>0</v>
      </c>
      <c r="H322" s="56"/>
      <c r="I322" s="212">
        <f>_xlfn.IFNA(IF(I$7="Fixed",1,IF(AND($D322="yes",I$7="Block"),INDEX($O736:$Q736,1,MATCH(I$5,$I21:$K21,0)),IF(OR(I$7="Anytime",I$7="Peak",I$7="Off-peak",I$7="Shoulder",I$7="Block"),INDEX('Stakeholder report data'!$G736:$M736,1,MATCH(IF(I$7="Block","Anytime",I$7),'Stakeholder report data'!$G$724:$M$724,0)),INDEX($W736:$AD736,1,MATCH(I$5,$W$724:$AD$724,0)))))
*I922*I$8,0)</f>
        <v>0</v>
      </c>
      <c r="J322" s="212">
        <f>_xlfn.IFNA(IF(J$7="Fixed",1,IF(AND($D322="yes",J$7="Block"),INDEX($O736:$Q736,1,MATCH(J$5,$I21:$K21,0)),IF(OR(J$7="Anytime",J$7="Peak",J$7="Off-peak",J$7="Shoulder",J$7="Block"),INDEX('Stakeholder report data'!$G736:$M736,1,MATCH(IF(J$7="Block","Anytime",J$7),'Stakeholder report data'!$G$724:$M$724,0)),INDEX($W736:$AD736,1,MATCH(J$5,$W$724:$AD$724,0)))))
*J922*J$8,0)</f>
        <v>0</v>
      </c>
      <c r="K322" s="212">
        <f>_xlfn.IFNA(IF(K$7="Fixed",1,IF(AND($D322="yes",K$7="Block"),INDEX($O736:$Q736,1,MATCH(K$5,$I21:$K21,0)),IF(OR(K$7="Anytime",K$7="Peak",K$7="Off-peak",K$7="Shoulder",K$7="Block"),INDEX('Stakeholder report data'!$G736:$M736,1,MATCH(IF(K$7="Block","Anytime",K$7),'Stakeholder report data'!$G$724:$M$724,0)),INDEX($W736:$AD736,1,MATCH(K$5,$W$724:$AD$724,0)))))
*K922*K$8,0)</f>
        <v>0</v>
      </c>
      <c r="L322" s="212">
        <f>_xlfn.IFNA(IF(L$7="Fixed",1,IF(AND($D322="yes",L$7="Block"),INDEX($O736:$Q736,1,MATCH(L$5,$I21:$K21,0)),IF(OR(L$7="Anytime",L$7="Peak",L$7="Off-peak",L$7="Shoulder",L$7="Block"),INDEX('Stakeholder report data'!$G736:$M736,1,MATCH(IF(L$7="Block","Anytime",L$7),'Stakeholder report data'!$G$724:$M$724,0)),INDEX($W736:$AD736,1,MATCH(L$5,$W$724:$AD$724,0)))))
*L922*L$8,0)</f>
        <v>0</v>
      </c>
      <c r="M322" s="212">
        <f>_xlfn.IFNA(IF(M$7="Fixed",1,IF(AND($D322="yes",M$7="Block"),INDEX($O736:$Q736,1,MATCH(M$5,$I21:$K21,0)),IF(OR(M$7="Anytime",M$7="Peak",M$7="Off-peak",M$7="Shoulder",M$7="Block"),INDEX('Stakeholder report data'!$G736:$M736,1,MATCH(IF(M$7="Block","Anytime",M$7),'Stakeholder report data'!$G$724:$M$724,0)),INDEX($W736:$AD736,1,MATCH(M$5,$W$724:$AD$724,0)))))
*M922*M$8,0)</f>
        <v>0</v>
      </c>
      <c r="N322" s="212">
        <f>_xlfn.IFNA(IF(N$7="Fixed",1,IF(AND($D322="yes",N$7="Block"),INDEX($O736:$Q736,1,MATCH(N$5,$I21:$K21,0)),IF(OR(N$7="Anytime",N$7="Peak",N$7="Off-peak",N$7="Shoulder",N$7="Block"),INDEX('Stakeholder report data'!$G736:$M736,1,MATCH(IF(N$7="Block","Anytime",N$7),'Stakeholder report data'!$G$724:$M$724,0)),INDEX($W736:$AD736,1,MATCH(N$5,$W$724:$AD$724,0)))))
*N922*N$8,0)</f>
        <v>0</v>
      </c>
      <c r="O322" s="212">
        <f>_xlfn.IFNA(IF(O$7="Fixed",1,IF(AND($D322="yes",O$7="Block"),INDEX($O736:$Q736,1,MATCH(O$5,$I21:$K21,0)),IF(OR(O$7="Anytime",O$7="Peak",O$7="Off-peak",O$7="Shoulder",O$7="Block"),INDEX('Stakeholder report data'!$G736:$M736,1,MATCH(IF(O$7="Block","Anytime",O$7),'Stakeholder report data'!$G$724:$M$724,0)),INDEX($W736:$AD736,1,MATCH(O$5,$W$724:$AD$724,0)))))
*O922*O$8,0)</f>
        <v>0</v>
      </c>
      <c r="P322" s="212">
        <f>_xlfn.IFNA(IF(P$7="Fixed",1,IF(AND($D322="yes",P$7="Block"),INDEX($O736:$Q736,1,MATCH(P$5,$I21:$K21,0)),IF(OR(P$7="Anytime",P$7="Peak",P$7="Off-peak",P$7="Shoulder",P$7="Block"),INDEX('Stakeholder report data'!$G736:$M736,1,MATCH(IF(P$7="Block","Anytime",P$7),'Stakeholder report data'!$G$724:$M$724,0)),INDEX($W736:$AD736,1,MATCH(P$5,$W$724:$AD$724,0)))))
*P922*P$8,0)</f>
        <v>0</v>
      </c>
      <c r="Q322" s="212">
        <f>_xlfn.IFNA(IF(Q$7="Fixed",1,IF(AND($D322="yes",Q$7="Block"),INDEX($O736:$Q736,1,MATCH(Q$5,$I21:$K21,0)),IF(OR(Q$7="Anytime",Q$7="Peak",Q$7="Off-peak",Q$7="Shoulder",Q$7="Block"),INDEX('Stakeholder report data'!$G736:$M736,1,MATCH(IF(Q$7="Block","Anytime",Q$7),'Stakeholder report data'!$G$724:$M$724,0)),INDEX($W736:$AD736,1,MATCH(Q$5,$W$724:$AD$724,0)))))
*Q922*Q$8,0)</f>
        <v>0</v>
      </c>
      <c r="R322" s="212">
        <f>_xlfn.IFNA(IF(R$7="Fixed",1,IF(AND($D322="yes",R$7="Block"),INDEX($O736:$Q736,1,MATCH(R$5,$I21:$K21,0)),IF(OR(R$7="Anytime",R$7="Peak",R$7="Off-peak",R$7="Shoulder",R$7="Block"),INDEX('Stakeholder report data'!$G736:$M736,1,MATCH(IF(R$7="Block","Anytime",R$7),'Stakeholder report data'!$G$724:$M$724,0)),INDEX($W736:$AD736,1,MATCH(R$5,$W$724:$AD$724,0)))))
*R922*R$8,0)</f>
        <v>0</v>
      </c>
      <c r="S322" s="212">
        <f>_xlfn.IFNA(IF(S$7="Fixed",1,IF(AND($D322="yes",S$7="Block"),INDEX($O736:$Q736,1,MATCH(S$5,$I21:$K21,0)),IF(OR(S$7="Anytime",S$7="Peak",S$7="Off-peak",S$7="Shoulder",S$7="Block"),INDEX('Stakeholder report data'!$G736:$M736,1,MATCH(IF(S$7="Block","Anytime",S$7),'Stakeholder report data'!$G$724:$M$724,0)),INDEX($W736:$AD736,1,MATCH(S$5,$W$724:$AD$724,0)))))
*S922*S$8,0)</f>
        <v>0</v>
      </c>
      <c r="T322" s="212">
        <f>_xlfn.IFNA(IF(T$7="Fixed",1,IF(AND($D322="yes",T$7="Block"),INDEX($O736:$Q736,1,MATCH(T$5,$I21:$K21,0)),IF(OR(T$7="Anytime",T$7="Peak",T$7="Off-peak",T$7="Shoulder",T$7="Block"),INDEX('Stakeholder report data'!$G736:$M736,1,MATCH(IF(T$7="Block","Anytime",T$7),'Stakeholder report data'!$G$724:$M$724,0)),INDEX($W736:$AD736,1,MATCH(T$5,$W$724:$AD$724,0)))))
*T922*T$8,0)</f>
        <v>0</v>
      </c>
      <c r="U322" s="212">
        <f>_xlfn.IFNA(IF(U$7="Fixed",1,IF(AND($D322="yes",U$7="Block"),INDEX($O736:$Q736,1,MATCH(U$5,$I21:$K21,0)),IF(OR(U$7="Anytime",U$7="Peak",U$7="Off-peak",U$7="Shoulder",U$7="Block"),INDEX('Stakeholder report data'!$G736:$M736,1,MATCH(IF(U$7="Block","Anytime",U$7),'Stakeholder report data'!$G$724:$M$724,0)),INDEX($W736:$AD736,1,MATCH(U$5,$W$724:$AD$724,0)))))
*U922*U$8,0)</f>
        <v>0</v>
      </c>
      <c r="V322" s="212">
        <f>_xlfn.IFNA(IF(V$7="Fixed",1,IF(AND($D322="yes",V$7="Block"),INDEX($O736:$Q736,1,MATCH(V$5,$I21:$K21,0)),IF(OR(V$7="Anytime",V$7="Peak",V$7="Off-peak",V$7="Shoulder",V$7="Block"),INDEX('Stakeholder report data'!$G736:$M736,1,MATCH(IF(V$7="Block","Anytime",V$7),'Stakeholder report data'!$G$724:$M$724,0)),INDEX($W736:$AD736,1,MATCH(V$5,$W$724:$AD$724,0)))))
*V922*V$8,0)</f>
        <v>0</v>
      </c>
      <c r="W322" s="212">
        <f>_xlfn.IFNA(IF(W$7="Fixed",1,IF(AND($D322="yes",W$7="Block"),INDEX($O736:$Q736,1,MATCH(W$5,$I21:$K21,0)),IF(OR(W$7="Anytime",W$7="Peak",W$7="Off-peak",W$7="Shoulder",W$7="Block"),INDEX('Stakeholder report data'!$G736:$M736,1,MATCH(IF(W$7="Block","Anytime",W$7),'Stakeholder report data'!$G$724:$M$724,0)),INDEX($W736:$AD736,1,MATCH(W$5,$W$724:$AD$724,0)))))
*W922*W$8,0)</f>
        <v>0</v>
      </c>
      <c r="X322" s="212">
        <f>_xlfn.IFNA(IF(X$7="Fixed",1,IF(AND($D322="yes",X$7="Block"),INDEX($O736:$Q736,1,MATCH(X$5,$I21:$K21,0)),IF(OR(X$7="Anytime",X$7="Peak",X$7="Off-peak",X$7="Shoulder",X$7="Block"),INDEX('Stakeholder report data'!$G736:$M736,1,MATCH(IF(X$7="Block","Anytime",X$7),'Stakeholder report data'!$G$724:$M$724,0)),INDEX($W736:$AD736,1,MATCH(X$5,$W$724:$AD$724,0)))))
*X922*X$8,0)</f>
        <v>0</v>
      </c>
      <c r="Y322" s="212">
        <f>_xlfn.IFNA(IF(Y$7="Fixed",1,IF(AND($D322="yes",Y$7="Block"),INDEX($O736:$Q736,1,MATCH(Y$5,$I21:$K21,0)),IF(OR(Y$7="Anytime",Y$7="Peak",Y$7="Off-peak",Y$7="Shoulder",Y$7="Block"),INDEX('Stakeholder report data'!$G736:$M736,1,MATCH(IF(Y$7="Block","Anytime",Y$7),'Stakeholder report data'!$G$724:$M$724,0)),INDEX($W736:$AD736,1,MATCH(Y$5,$W$724:$AD$724,0)))))
*Y922*Y$8,0)</f>
        <v>0</v>
      </c>
      <c r="Z322" s="212">
        <f>_xlfn.IFNA(IF(Z$7="Fixed",1,IF(AND($D322="yes",Z$7="Block"),INDEX($O736:$Q736,1,MATCH(Z$5,$I21:$K21,0)),IF(OR(Z$7="Anytime",Z$7="Peak",Z$7="Off-peak",Z$7="Shoulder",Z$7="Block"),INDEX('Stakeholder report data'!$G736:$M736,1,MATCH(IF(Z$7="Block","Anytime",Z$7),'Stakeholder report data'!$G$724:$M$724,0)),INDEX($W736:$AD736,1,MATCH(Z$5,$W$724:$AD$724,0)))))
*Z922*Z$8,0)</f>
        <v>0</v>
      </c>
      <c r="AA322" s="212">
        <f>_xlfn.IFNA(IF(AA$7="Fixed",1,IF(AND($D322="yes",AA$7="Block"),INDEX($O736:$Q736,1,MATCH(AA$5,$I21:$K21,0)),IF(OR(AA$7="Anytime",AA$7="Peak",AA$7="Off-peak",AA$7="Shoulder",AA$7="Block"),INDEX('Stakeholder report data'!$G736:$M736,1,MATCH(IF(AA$7="Block","Anytime",AA$7),'Stakeholder report data'!$G$724:$M$724,0)),INDEX($W736:$AD736,1,MATCH(AA$5,$W$724:$AD$724,0)))))
*AA922*AA$8,0)</f>
        <v>0</v>
      </c>
      <c r="AB322" s="212">
        <f>_xlfn.IFNA(IF(AB$7="Fixed",1,IF(AND($D322="yes",AB$7="Block"),INDEX($O736:$Q736,1,MATCH(AB$5,$I21:$K21,0)),IF(OR(AB$7="Anytime",AB$7="Peak",AB$7="Off-peak",AB$7="Shoulder",AB$7="Block"),INDEX('Stakeholder report data'!$G736:$M736,1,MATCH(IF(AB$7="Block","Anytime",AB$7),'Stakeholder report data'!$G$724:$M$724,0)),INDEX($W736:$AD736,1,MATCH(AB$5,$W$724:$AD$724,0)))))
*AB922*AB$8,0)</f>
        <v>0</v>
      </c>
      <c r="AC322" s="212">
        <f>_xlfn.IFNA(IF(AC$7="Fixed",1,IF(AND($D322="yes",AC$7="Block"),INDEX($O736:$Q736,1,MATCH(AC$5,$I21:$K21,0)),IF(OR(AC$7="Anytime",AC$7="Peak",AC$7="Off-peak",AC$7="Shoulder",AC$7="Block"),INDEX('Stakeholder report data'!$G736:$M736,1,MATCH(IF(AC$7="Block","Anytime",AC$7),'Stakeholder report data'!$G$724:$M$724,0)),INDEX($W736:$AD736,1,MATCH(AC$5,$W$724:$AD$724,0)))))
*AC922*AC$8,0)</f>
        <v>0</v>
      </c>
      <c r="AD322" s="212">
        <f>_xlfn.IFNA(IF(AD$7="Fixed",1,IF(AND($D322="yes",AD$7="Block"),INDEX($O736:$Q736,1,MATCH(AD$5,$I21:$K21,0)),IF(OR(AD$7="Anytime",AD$7="Peak",AD$7="Off-peak",AD$7="Shoulder",AD$7="Block"),INDEX('Stakeholder report data'!$G736:$M736,1,MATCH(IF(AD$7="Block","Anytime",AD$7),'Stakeholder report data'!$G$724:$M$724,0)),INDEX($W736:$AD736,1,MATCH(AD$5,$W$724:$AD$724,0)))))
*AD922*AD$8,0)</f>
        <v>0</v>
      </c>
      <c r="AE322" s="55"/>
      <c r="AF322" s="34"/>
      <c r="AG322" s="34"/>
      <c r="AH322" s="34"/>
    </row>
    <row r="323" spans="1:34" ht="11.25" outlineLevel="2" x14ac:dyDescent="0.2">
      <c r="A323" s="34"/>
      <c r="B323" s="251">
        <v>11</v>
      </c>
      <c r="C323" s="48">
        <f t="shared" si="31"/>
        <v>0</v>
      </c>
      <c r="D323" s="49">
        <f t="shared" si="31"/>
        <v>0</v>
      </c>
      <c r="E323" s="49">
        <f t="shared" si="31"/>
        <v>0</v>
      </c>
      <c r="F323" s="56"/>
      <c r="G323" s="262">
        <f t="shared" si="32"/>
        <v>0</v>
      </c>
      <c r="H323" s="56"/>
      <c r="I323" s="212">
        <f>_xlfn.IFNA(IF(I$7="Fixed",1,IF(AND($D323="yes",I$7="Block"),INDEX($O737:$Q737,1,MATCH(I$5,$I22:$K22,0)),IF(OR(I$7="Anytime",I$7="Peak",I$7="Off-peak",I$7="Shoulder",I$7="Block"),INDEX('Stakeholder report data'!$G737:$M737,1,MATCH(IF(I$7="Block","Anytime",I$7),'Stakeholder report data'!$G$724:$M$724,0)),INDEX($W737:$AD737,1,MATCH(I$5,$W$724:$AD$724,0)))))
*I923*I$8,0)</f>
        <v>0</v>
      </c>
      <c r="J323" s="212">
        <f>_xlfn.IFNA(IF(J$7="Fixed",1,IF(AND($D323="yes",J$7="Block"),INDEX($O737:$Q737,1,MATCH(J$5,$I22:$K22,0)),IF(OR(J$7="Anytime",J$7="Peak",J$7="Off-peak",J$7="Shoulder",J$7="Block"),INDEX('Stakeholder report data'!$G737:$M737,1,MATCH(IF(J$7="Block","Anytime",J$7),'Stakeholder report data'!$G$724:$M$724,0)),INDEX($W737:$AD737,1,MATCH(J$5,$W$724:$AD$724,0)))))
*J923*J$8,0)</f>
        <v>0</v>
      </c>
      <c r="K323" s="212">
        <f>_xlfn.IFNA(IF(K$7="Fixed",1,IF(AND($D323="yes",K$7="Block"),INDEX($O737:$Q737,1,MATCH(K$5,$I22:$K22,0)),IF(OR(K$7="Anytime",K$7="Peak",K$7="Off-peak",K$7="Shoulder",K$7="Block"),INDEX('Stakeholder report data'!$G737:$M737,1,MATCH(IF(K$7="Block","Anytime",K$7),'Stakeholder report data'!$G$724:$M$724,0)),INDEX($W737:$AD737,1,MATCH(K$5,$W$724:$AD$724,0)))))
*K923*K$8,0)</f>
        <v>0</v>
      </c>
      <c r="L323" s="212">
        <f>_xlfn.IFNA(IF(L$7="Fixed",1,IF(AND($D323="yes",L$7="Block"),INDEX($O737:$Q737,1,MATCH(L$5,$I22:$K22,0)),IF(OR(L$7="Anytime",L$7="Peak",L$7="Off-peak",L$7="Shoulder",L$7="Block"),INDEX('Stakeholder report data'!$G737:$M737,1,MATCH(IF(L$7="Block","Anytime",L$7),'Stakeholder report data'!$G$724:$M$724,0)),INDEX($W737:$AD737,1,MATCH(L$5,$W$724:$AD$724,0)))))
*L923*L$8,0)</f>
        <v>0</v>
      </c>
      <c r="M323" s="212">
        <f>_xlfn.IFNA(IF(M$7="Fixed",1,IF(AND($D323="yes",M$7="Block"),INDEX($O737:$Q737,1,MATCH(M$5,$I22:$K22,0)),IF(OR(M$7="Anytime",M$7="Peak",M$7="Off-peak",M$7="Shoulder",M$7="Block"),INDEX('Stakeholder report data'!$G737:$M737,1,MATCH(IF(M$7="Block","Anytime",M$7),'Stakeholder report data'!$G$724:$M$724,0)),INDEX($W737:$AD737,1,MATCH(M$5,$W$724:$AD$724,0)))))
*M923*M$8,0)</f>
        <v>0</v>
      </c>
      <c r="N323" s="212">
        <f>_xlfn.IFNA(IF(N$7="Fixed",1,IF(AND($D323="yes",N$7="Block"),INDEX($O737:$Q737,1,MATCH(N$5,$I22:$K22,0)),IF(OR(N$7="Anytime",N$7="Peak",N$7="Off-peak",N$7="Shoulder",N$7="Block"),INDEX('Stakeholder report data'!$G737:$M737,1,MATCH(IF(N$7="Block","Anytime",N$7),'Stakeholder report data'!$G$724:$M$724,0)),INDEX($W737:$AD737,1,MATCH(N$5,$W$724:$AD$724,0)))))
*N923*N$8,0)</f>
        <v>0</v>
      </c>
      <c r="O323" s="212">
        <f>_xlfn.IFNA(IF(O$7="Fixed",1,IF(AND($D323="yes",O$7="Block"),INDEX($O737:$Q737,1,MATCH(O$5,$I22:$K22,0)),IF(OR(O$7="Anytime",O$7="Peak",O$7="Off-peak",O$7="Shoulder",O$7="Block"),INDEX('Stakeholder report data'!$G737:$M737,1,MATCH(IF(O$7="Block","Anytime",O$7),'Stakeholder report data'!$G$724:$M$724,0)),INDEX($W737:$AD737,1,MATCH(O$5,$W$724:$AD$724,0)))))
*O923*O$8,0)</f>
        <v>0</v>
      </c>
      <c r="P323" s="212">
        <f>_xlfn.IFNA(IF(P$7="Fixed",1,IF(AND($D323="yes",P$7="Block"),INDEX($O737:$Q737,1,MATCH(P$5,$I22:$K22,0)),IF(OR(P$7="Anytime",P$7="Peak",P$7="Off-peak",P$7="Shoulder",P$7="Block"),INDEX('Stakeholder report data'!$G737:$M737,1,MATCH(IF(P$7="Block","Anytime",P$7),'Stakeholder report data'!$G$724:$M$724,0)),INDEX($W737:$AD737,1,MATCH(P$5,$W$724:$AD$724,0)))))
*P923*P$8,0)</f>
        <v>0</v>
      </c>
      <c r="Q323" s="212">
        <f>_xlfn.IFNA(IF(Q$7="Fixed",1,IF(AND($D323="yes",Q$7="Block"),INDEX($O737:$Q737,1,MATCH(Q$5,$I22:$K22,0)),IF(OR(Q$7="Anytime",Q$7="Peak",Q$7="Off-peak",Q$7="Shoulder",Q$7="Block"),INDEX('Stakeholder report data'!$G737:$M737,1,MATCH(IF(Q$7="Block","Anytime",Q$7),'Stakeholder report data'!$G$724:$M$724,0)),INDEX($W737:$AD737,1,MATCH(Q$5,$W$724:$AD$724,0)))))
*Q923*Q$8,0)</f>
        <v>0</v>
      </c>
      <c r="R323" s="212">
        <f>_xlfn.IFNA(IF(R$7="Fixed",1,IF(AND($D323="yes",R$7="Block"),INDEX($O737:$Q737,1,MATCH(R$5,$I22:$K22,0)),IF(OR(R$7="Anytime",R$7="Peak",R$7="Off-peak",R$7="Shoulder",R$7="Block"),INDEX('Stakeholder report data'!$G737:$M737,1,MATCH(IF(R$7="Block","Anytime",R$7),'Stakeholder report data'!$G$724:$M$724,0)),INDEX($W737:$AD737,1,MATCH(R$5,$W$724:$AD$724,0)))))
*R923*R$8,0)</f>
        <v>0</v>
      </c>
      <c r="S323" s="212">
        <f>_xlfn.IFNA(IF(S$7="Fixed",1,IF(AND($D323="yes",S$7="Block"),INDEX($O737:$Q737,1,MATCH(S$5,$I22:$K22,0)),IF(OR(S$7="Anytime",S$7="Peak",S$7="Off-peak",S$7="Shoulder",S$7="Block"),INDEX('Stakeholder report data'!$G737:$M737,1,MATCH(IF(S$7="Block","Anytime",S$7),'Stakeholder report data'!$G$724:$M$724,0)),INDEX($W737:$AD737,1,MATCH(S$5,$W$724:$AD$724,0)))))
*S923*S$8,0)</f>
        <v>0</v>
      </c>
      <c r="T323" s="212">
        <f>_xlfn.IFNA(IF(T$7="Fixed",1,IF(AND($D323="yes",T$7="Block"),INDEX($O737:$Q737,1,MATCH(T$5,$I22:$K22,0)),IF(OR(T$7="Anytime",T$7="Peak",T$7="Off-peak",T$7="Shoulder",T$7="Block"),INDEX('Stakeholder report data'!$G737:$M737,1,MATCH(IF(T$7="Block","Anytime",T$7),'Stakeholder report data'!$G$724:$M$724,0)),INDEX($W737:$AD737,1,MATCH(T$5,$W$724:$AD$724,0)))))
*T923*T$8,0)</f>
        <v>0</v>
      </c>
      <c r="U323" s="212">
        <f>_xlfn.IFNA(IF(U$7="Fixed",1,IF(AND($D323="yes",U$7="Block"),INDEX($O737:$Q737,1,MATCH(U$5,$I22:$K22,0)),IF(OR(U$7="Anytime",U$7="Peak",U$7="Off-peak",U$7="Shoulder",U$7="Block"),INDEX('Stakeholder report data'!$G737:$M737,1,MATCH(IF(U$7="Block","Anytime",U$7),'Stakeholder report data'!$G$724:$M$724,0)),INDEX($W737:$AD737,1,MATCH(U$5,$W$724:$AD$724,0)))))
*U923*U$8,0)</f>
        <v>0</v>
      </c>
      <c r="V323" s="212">
        <f>_xlfn.IFNA(IF(V$7="Fixed",1,IF(AND($D323="yes",V$7="Block"),INDEX($O737:$Q737,1,MATCH(V$5,$I22:$K22,0)),IF(OR(V$7="Anytime",V$7="Peak",V$7="Off-peak",V$7="Shoulder",V$7="Block"),INDEX('Stakeholder report data'!$G737:$M737,1,MATCH(IF(V$7="Block","Anytime",V$7),'Stakeholder report data'!$G$724:$M$724,0)),INDEX($W737:$AD737,1,MATCH(V$5,$W$724:$AD$724,0)))))
*V923*V$8,0)</f>
        <v>0</v>
      </c>
      <c r="W323" s="212">
        <f>_xlfn.IFNA(IF(W$7="Fixed",1,IF(AND($D323="yes",W$7="Block"),INDEX($O737:$Q737,1,MATCH(W$5,$I22:$K22,0)),IF(OR(W$7="Anytime",W$7="Peak",W$7="Off-peak",W$7="Shoulder",W$7="Block"),INDEX('Stakeholder report data'!$G737:$M737,1,MATCH(IF(W$7="Block","Anytime",W$7),'Stakeholder report data'!$G$724:$M$724,0)),INDEX($W737:$AD737,1,MATCH(W$5,$W$724:$AD$724,0)))))
*W923*W$8,0)</f>
        <v>0</v>
      </c>
      <c r="X323" s="212">
        <f>_xlfn.IFNA(IF(X$7="Fixed",1,IF(AND($D323="yes",X$7="Block"),INDEX($O737:$Q737,1,MATCH(X$5,$I22:$K22,0)),IF(OR(X$7="Anytime",X$7="Peak",X$7="Off-peak",X$7="Shoulder",X$7="Block"),INDEX('Stakeholder report data'!$G737:$M737,1,MATCH(IF(X$7="Block","Anytime",X$7),'Stakeholder report data'!$G$724:$M$724,0)),INDEX($W737:$AD737,1,MATCH(X$5,$W$724:$AD$724,0)))))
*X923*X$8,0)</f>
        <v>0</v>
      </c>
      <c r="Y323" s="212">
        <f>_xlfn.IFNA(IF(Y$7="Fixed",1,IF(AND($D323="yes",Y$7="Block"),INDEX($O737:$Q737,1,MATCH(Y$5,$I22:$K22,0)),IF(OR(Y$7="Anytime",Y$7="Peak",Y$7="Off-peak",Y$7="Shoulder",Y$7="Block"),INDEX('Stakeholder report data'!$G737:$M737,1,MATCH(IF(Y$7="Block","Anytime",Y$7),'Stakeholder report data'!$G$724:$M$724,0)),INDEX($W737:$AD737,1,MATCH(Y$5,$W$724:$AD$724,0)))))
*Y923*Y$8,0)</f>
        <v>0</v>
      </c>
      <c r="Z323" s="212">
        <f>_xlfn.IFNA(IF(Z$7="Fixed",1,IF(AND($D323="yes",Z$7="Block"),INDEX($O737:$Q737,1,MATCH(Z$5,$I22:$K22,0)),IF(OR(Z$7="Anytime",Z$7="Peak",Z$7="Off-peak",Z$7="Shoulder",Z$7="Block"),INDEX('Stakeholder report data'!$G737:$M737,1,MATCH(IF(Z$7="Block","Anytime",Z$7),'Stakeholder report data'!$G$724:$M$724,0)),INDEX($W737:$AD737,1,MATCH(Z$5,$W$724:$AD$724,0)))))
*Z923*Z$8,0)</f>
        <v>0</v>
      </c>
      <c r="AA323" s="212">
        <f>_xlfn.IFNA(IF(AA$7="Fixed",1,IF(AND($D323="yes",AA$7="Block"),INDEX($O737:$Q737,1,MATCH(AA$5,$I22:$K22,0)),IF(OR(AA$7="Anytime",AA$7="Peak",AA$7="Off-peak",AA$7="Shoulder",AA$7="Block"),INDEX('Stakeholder report data'!$G737:$M737,1,MATCH(IF(AA$7="Block","Anytime",AA$7),'Stakeholder report data'!$G$724:$M$724,0)),INDEX($W737:$AD737,1,MATCH(AA$5,$W$724:$AD$724,0)))))
*AA923*AA$8,0)</f>
        <v>0</v>
      </c>
      <c r="AB323" s="212">
        <f>_xlfn.IFNA(IF(AB$7="Fixed",1,IF(AND($D323="yes",AB$7="Block"),INDEX($O737:$Q737,1,MATCH(AB$5,$I22:$K22,0)),IF(OR(AB$7="Anytime",AB$7="Peak",AB$7="Off-peak",AB$7="Shoulder",AB$7="Block"),INDEX('Stakeholder report data'!$G737:$M737,1,MATCH(IF(AB$7="Block","Anytime",AB$7),'Stakeholder report data'!$G$724:$M$724,0)),INDEX($W737:$AD737,1,MATCH(AB$5,$W$724:$AD$724,0)))))
*AB923*AB$8,0)</f>
        <v>0</v>
      </c>
      <c r="AC323" s="212">
        <f>_xlfn.IFNA(IF(AC$7="Fixed",1,IF(AND($D323="yes",AC$7="Block"),INDEX($O737:$Q737,1,MATCH(AC$5,$I22:$K22,0)),IF(OR(AC$7="Anytime",AC$7="Peak",AC$7="Off-peak",AC$7="Shoulder",AC$7="Block"),INDEX('Stakeholder report data'!$G737:$M737,1,MATCH(IF(AC$7="Block","Anytime",AC$7),'Stakeholder report data'!$G$724:$M$724,0)),INDEX($W737:$AD737,1,MATCH(AC$5,$W$724:$AD$724,0)))))
*AC923*AC$8,0)</f>
        <v>0</v>
      </c>
      <c r="AD323" s="212">
        <f>_xlfn.IFNA(IF(AD$7="Fixed",1,IF(AND($D323="yes",AD$7="Block"),INDEX($O737:$Q737,1,MATCH(AD$5,$I22:$K22,0)),IF(OR(AD$7="Anytime",AD$7="Peak",AD$7="Off-peak",AD$7="Shoulder",AD$7="Block"),INDEX('Stakeholder report data'!$G737:$M737,1,MATCH(IF(AD$7="Block","Anytime",AD$7),'Stakeholder report data'!$G$724:$M$724,0)),INDEX($W737:$AD737,1,MATCH(AD$5,$W$724:$AD$724,0)))))
*AD923*AD$8,0)</f>
        <v>0</v>
      </c>
      <c r="AE323" s="55"/>
      <c r="AF323" s="34"/>
      <c r="AG323" s="34"/>
      <c r="AH323" s="34"/>
    </row>
    <row r="324" spans="1:34" ht="11.25" outlineLevel="2" x14ac:dyDescent="0.2">
      <c r="A324" s="34"/>
      <c r="B324" s="251">
        <v>12</v>
      </c>
      <c r="C324" s="48">
        <f t="shared" si="31"/>
        <v>0</v>
      </c>
      <c r="D324" s="49">
        <f t="shared" si="31"/>
        <v>0</v>
      </c>
      <c r="E324" s="49">
        <f t="shared" si="31"/>
        <v>0</v>
      </c>
      <c r="F324" s="56"/>
      <c r="G324" s="262">
        <f t="shared" si="32"/>
        <v>0</v>
      </c>
      <c r="H324" s="56"/>
      <c r="I324" s="212">
        <f>_xlfn.IFNA(IF(I$7="Fixed",1,IF(AND($D324="yes",I$7="Block"),INDEX($O738:$Q738,1,MATCH(I$5,$I23:$K23,0)),IF(OR(I$7="Anytime",I$7="Peak",I$7="Off-peak",I$7="Shoulder",I$7="Block"),INDEX('Stakeholder report data'!$G738:$M738,1,MATCH(IF(I$7="Block","Anytime",I$7),'Stakeholder report data'!$G$724:$M$724,0)),INDEX($W738:$AD738,1,MATCH(I$5,$W$724:$AD$724,0)))))
*I924*I$8,0)</f>
        <v>0</v>
      </c>
      <c r="J324" s="212">
        <f>_xlfn.IFNA(IF(J$7="Fixed",1,IF(AND($D324="yes",J$7="Block"),INDEX($O738:$Q738,1,MATCH(J$5,$I23:$K23,0)),IF(OR(J$7="Anytime",J$7="Peak",J$7="Off-peak",J$7="Shoulder",J$7="Block"),INDEX('Stakeholder report data'!$G738:$M738,1,MATCH(IF(J$7="Block","Anytime",J$7),'Stakeholder report data'!$G$724:$M$724,0)),INDEX($W738:$AD738,1,MATCH(J$5,$W$724:$AD$724,0)))))
*J924*J$8,0)</f>
        <v>0</v>
      </c>
      <c r="K324" s="212">
        <f>_xlfn.IFNA(IF(K$7="Fixed",1,IF(AND($D324="yes",K$7="Block"),INDEX($O738:$Q738,1,MATCH(K$5,$I23:$K23,0)),IF(OR(K$7="Anytime",K$7="Peak",K$7="Off-peak",K$7="Shoulder",K$7="Block"),INDEX('Stakeholder report data'!$G738:$M738,1,MATCH(IF(K$7="Block","Anytime",K$7),'Stakeholder report data'!$G$724:$M$724,0)),INDEX($W738:$AD738,1,MATCH(K$5,$W$724:$AD$724,0)))))
*K924*K$8,0)</f>
        <v>0</v>
      </c>
      <c r="L324" s="212">
        <f>_xlfn.IFNA(IF(L$7="Fixed",1,IF(AND($D324="yes",L$7="Block"),INDEX($O738:$Q738,1,MATCH(L$5,$I23:$K23,0)),IF(OR(L$7="Anytime",L$7="Peak",L$7="Off-peak",L$7="Shoulder",L$7="Block"),INDEX('Stakeholder report data'!$G738:$M738,1,MATCH(IF(L$7="Block","Anytime",L$7),'Stakeholder report data'!$G$724:$M$724,0)),INDEX($W738:$AD738,1,MATCH(L$5,$W$724:$AD$724,0)))))
*L924*L$8,0)</f>
        <v>0</v>
      </c>
      <c r="M324" s="212">
        <f>_xlfn.IFNA(IF(M$7="Fixed",1,IF(AND($D324="yes",M$7="Block"),INDEX($O738:$Q738,1,MATCH(M$5,$I23:$K23,0)),IF(OR(M$7="Anytime",M$7="Peak",M$7="Off-peak",M$7="Shoulder",M$7="Block"),INDEX('Stakeholder report data'!$G738:$M738,1,MATCH(IF(M$7="Block","Anytime",M$7),'Stakeholder report data'!$G$724:$M$724,0)),INDEX($W738:$AD738,1,MATCH(M$5,$W$724:$AD$724,0)))))
*M924*M$8,0)</f>
        <v>0</v>
      </c>
      <c r="N324" s="212">
        <f>_xlfn.IFNA(IF(N$7="Fixed",1,IF(AND($D324="yes",N$7="Block"),INDEX($O738:$Q738,1,MATCH(N$5,$I23:$K23,0)),IF(OR(N$7="Anytime",N$7="Peak",N$7="Off-peak",N$7="Shoulder",N$7="Block"),INDEX('Stakeholder report data'!$G738:$M738,1,MATCH(IF(N$7="Block","Anytime",N$7),'Stakeholder report data'!$G$724:$M$724,0)),INDEX($W738:$AD738,1,MATCH(N$5,$W$724:$AD$724,0)))))
*N924*N$8,0)</f>
        <v>0</v>
      </c>
      <c r="O324" s="212">
        <f>_xlfn.IFNA(IF(O$7="Fixed",1,IF(AND($D324="yes",O$7="Block"),INDEX($O738:$Q738,1,MATCH(O$5,$I23:$K23,0)),IF(OR(O$7="Anytime",O$7="Peak",O$7="Off-peak",O$7="Shoulder",O$7="Block"),INDEX('Stakeholder report data'!$G738:$M738,1,MATCH(IF(O$7="Block","Anytime",O$7),'Stakeholder report data'!$G$724:$M$724,0)),INDEX($W738:$AD738,1,MATCH(O$5,$W$724:$AD$724,0)))))
*O924*O$8,0)</f>
        <v>0</v>
      </c>
      <c r="P324" s="212">
        <f>_xlfn.IFNA(IF(P$7="Fixed",1,IF(AND($D324="yes",P$7="Block"),INDEX($O738:$Q738,1,MATCH(P$5,$I23:$K23,0)),IF(OR(P$7="Anytime",P$7="Peak",P$7="Off-peak",P$7="Shoulder",P$7="Block"),INDEX('Stakeholder report data'!$G738:$M738,1,MATCH(IF(P$7="Block","Anytime",P$7),'Stakeholder report data'!$G$724:$M$724,0)),INDEX($W738:$AD738,1,MATCH(P$5,$W$724:$AD$724,0)))))
*P924*P$8,0)</f>
        <v>0</v>
      </c>
      <c r="Q324" s="212">
        <f>_xlfn.IFNA(IF(Q$7="Fixed",1,IF(AND($D324="yes",Q$7="Block"),INDEX($O738:$Q738,1,MATCH(Q$5,$I23:$K23,0)),IF(OR(Q$7="Anytime",Q$7="Peak",Q$7="Off-peak",Q$7="Shoulder",Q$7="Block"),INDEX('Stakeholder report data'!$G738:$M738,1,MATCH(IF(Q$7="Block","Anytime",Q$7),'Stakeholder report data'!$G$724:$M$724,0)),INDEX($W738:$AD738,1,MATCH(Q$5,$W$724:$AD$724,0)))))
*Q924*Q$8,0)</f>
        <v>0</v>
      </c>
      <c r="R324" s="212">
        <f>_xlfn.IFNA(IF(R$7="Fixed",1,IF(AND($D324="yes",R$7="Block"),INDEX($O738:$Q738,1,MATCH(R$5,$I23:$K23,0)),IF(OR(R$7="Anytime",R$7="Peak",R$7="Off-peak",R$7="Shoulder",R$7="Block"),INDEX('Stakeholder report data'!$G738:$M738,1,MATCH(IF(R$7="Block","Anytime",R$7),'Stakeholder report data'!$G$724:$M$724,0)),INDEX($W738:$AD738,1,MATCH(R$5,$W$724:$AD$724,0)))))
*R924*R$8,0)</f>
        <v>0</v>
      </c>
      <c r="S324" s="212">
        <f>_xlfn.IFNA(IF(S$7="Fixed",1,IF(AND($D324="yes",S$7="Block"),INDEX($O738:$Q738,1,MATCH(S$5,$I23:$K23,0)),IF(OR(S$7="Anytime",S$7="Peak",S$7="Off-peak",S$7="Shoulder",S$7="Block"),INDEX('Stakeholder report data'!$G738:$M738,1,MATCH(IF(S$7="Block","Anytime",S$7),'Stakeholder report data'!$G$724:$M$724,0)),INDEX($W738:$AD738,1,MATCH(S$5,$W$724:$AD$724,0)))))
*S924*S$8,0)</f>
        <v>0</v>
      </c>
      <c r="T324" s="212">
        <f>_xlfn.IFNA(IF(T$7="Fixed",1,IF(AND($D324="yes",T$7="Block"),INDEX($O738:$Q738,1,MATCH(T$5,$I23:$K23,0)),IF(OR(T$7="Anytime",T$7="Peak",T$7="Off-peak",T$7="Shoulder",T$7="Block"),INDEX('Stakeholder report data'!$G738:$M738,1,MATCH(IF(T$7="Block","Anytime",T$7),'Stakeholder report data'!$G$724:$M$724,0)),INDEX($W738:$AD738,1,MATCH(T$5,$W$724:$AD$724,0)))))
*T924*T$8,0)</f>
        <v>0</v>
      </c>
      <c r="U324" s="212">
        <f>_xlfn.IFNA(IF(U$7="Fixed",1,IF(AND($D324="yes",U$7="Block"),INDEX($O738:$Q738,1,MATCH(U$5,$I23:$K23,0)),IF(OR(U$7="Anytime",U$7="Peak",U$7="Off-peak",U$7="Shoulder",U$7="Block"),INDEX('Stakeholder report data'!$G738:$M738,1,MATCH(IF(U$7="Block","Anytime",U$7),'Stakeholder report data'!$G$724:$M$724,0)),INDEX($W738:$AD738,1,MATCH(U$5,$W$724:$AD$724,0)))))
*U924*U$8,0)</f>
        <v>0</v>
      </c>
      <c r="V324" s="212">
        <f>_xlfn.IFNA(IF(V$7="Fixed",1,IF(AND($D324="yes",V$7="Block"),INDEX($O738:$Q738,1,MATCH(V$5,$I23:$K23,0)),IF(OR(V$7="Anytime",V$7="Peak",V$7="Off-peak",V$7="Shoulder",V$7="Block"),INDEX('Stakeholder report data'!$G738:$M738,1,MATCH(IF(V$7="Block","Anytime",V$7),'Stakeholder report data'!$G$724:$M$724,0)),INDEX($W738:$AD738,1,MATCH(V$5,$W$724:$AD$724,0)))))
*V924*V$8,0)</f>
        <v>0</v>
      </c>
      <c r="W324" s="212">
        <f>_xlfn.IFNA(IF(W$7="Fixed",1,IF(AND($D324="yes",W$7="Block"),INDEX($O738:$Q738,1,MATCH(W$5,$I23:$K23,0)),IF(OR(W$7="Anytime",W$7="Peak",W$7="Off-peak",W$7="Shoulder",W$7="Block"),INDEX('Stakeholder report data'!$G738:$M738,1,MATCH(IF(W$7="Block","Anytime",W$7),'Stakeholder report data'!$G$724:$M$724,0)),INDEX($W738:$AD738,1,MATCH(W$5,$W$724:$AD$724,0)))))
*W924*W$8,0)</f>
        <v>0</v>
      </c>
      <c r="X324" s="212">
        <f>_xlfn.IFNA(IF(X$7="Fixed",1,IF(AND($D324="yes",X$7="Block"),INDEX($O738:$Q738,1,MATCH(X$5,$I23:$K23,0)),IF(OR(X$7="Anytime",X$7="Peak",X$7="Off-peak",X$7="Shoulder",X$7="Block"),INDEX('Stakeholder report data'!$G738:$M738,1,MATCH(IF(X$7="Block","Anytime",X$7),'Stakeholder report data'!$G$724:$M$724,0)),INDEX($W738:$AD738,1,MATCH(X$5,$W$724:$AD$724,0)))))
*X924*X$8,0)</f>
        <v>0</v>
      </c>
      <c r="Y324" s="212">
        <f>_xlfn.IFNA(IF(Y$7="Fixed",1,IF(AND($D324="yes",Y$7="Block"),INDEX($O738:$Q738,1,MATCH(Y$5,$I23:$K23,0)),IF(OR(Y$7="Anytime",Y$7="Peak",Y$7="Off-peak",Y$7="Shoulder",Y$7="Block"),INDEX('Stakeholder report data'!$G738:$M738,1,MATCH(IF(Y$7="Block","Anytime",Y$7),'Stakeholder report data'!$G$724:$M$724,0)),INDEX($W738:$AD738,1,MATCH(Y$5,$W$724:$AD$724,0)))))
*Y924*Y$8,0)</f>
        <v>0</v>
      </c>
      <c r="Z324" s="212">
        <f>_xlfn.IFNA(IF(Z$7="Fixed",1,IF(AND($D324="yes",Z$7="Block"),INDEX($O738:$Q738,1,MATCH(Z$5,$I23:$K23,0)),IF(OR(Z$7="Anytime",Z$7="Peak",Z$7="Off-peak",Z$7="Shoulder",Z$7="Block"),INDEX('Stakeholder report data'!$G738:$M738,1,MATCH(IF(Z$7="Block","Anytime",Z$7),'Stakeholder report data'!$G$724:$M$724,0)),INDEX($W738:$AD738,1,MATCH(Z$5,$W$724:$AD$724,0)))))
*Z924*Z$8,0)</f>
        <v>0</v>
      </c>
      <c r="AA324" s="212">
        <f>_xlfn.IFNA(IF(AA$7="Fixed",1,IF(AND($D324="yes",AA$7="Block"),INDEX($O738:$Q738,1,MATCH(AA$5,$I23:$K23,0)),IF(OR(AA$7="Anytime",AA$7="Peak",AA$7="Off-peak",AA$7="Shoulder",AA$7="Block"),INDEX('Stakeholder report data'!$G738:$M738,1,MATCH(IF(AA$7="Block","Anytime",AA$7),'Stakeholder report data'!$G$724:$M$724,0)),INDEX($W738:$AD738,1,MATCH(AA$5,$W$724:$AD$724,0)))))
*AA924*AA$8,0)</f>
        <v>0</v>
      </c>
      <c r="AB324" s="212">
        <f>_xlfn.IFNA(IF(AB$7="Fixed",1,IF(AND($D324="yes",AB$7="Block"),INDEX($O738:$Q738,1,MATCH(AB$5,$I23:$K23,0)),IF(OR(AB$7="Anytime",AB$7="Peak",AB$7="Off-peak",AB$7="Shoulder",AB$7="Block"),INDEX('Stakeholder report data'!$G738:$M738,1,MATCH(IF(AB$7="Block","Anytime",AB$7),'Stakeholder report data'!$G$724:$M$724,0)),INDEX($W738:$AD738,1,MATCH(AB$5,$W$724:$AD$724,0)))))
*AB924*AB$8,0)</f>
        <v>0</v>
      </c>
      <c r="AC324" s="212">
        <f>_xlfn.IFNA(IF(AC$7="Fixed",1,IF(AND($D324="yes",AC$7="Block"),INDEX($O738:$Q738,1,MATCH(AC$5,$I23:$K23,0)),IF(OR(AC$7="Anytime",AC$7="Peak",AC$7="Off-peak",AC$7="Shoulder",AC$7="Block"),INDEX('Stakeholder report data'!$G738:$M738,1,MATCH(IF(AC$7="Block","Anytime",AC$7),'Stakeholder report data'!$G$724:$M$724,0)),INDEX($W738:$AD738,1,MATCH(AC$5,$W$724:$AD$724,0)))))
*AC924*AC$8,0)</f>
        <v>0</v>
      </c>
      <c r="AD324" s="212">
        <f>_xlfn.IFNA(IF(AD$7="Fixed",1,IF(AND($D324="yes",AD$7="Block"),INDEX($O738:$Q738,1,MATCH(AD$5,$I23:$K23,0)),IF(OR(AD$7="Anytime",AD$7="Peak",AD$7="Off-peak",AD$7="Shoulder",AD$7="Block"),INDEX('Stakeholder report data'!$G738:$M738,1,MATCH(IF(AD$7="Block","Anytime",AD$7),'Stakeholder report data'!$G$724:$M$724,0)),INDEX($W738:$AD738,1,MATCH(AD$5,$W$724:$AD$724,0)))))
*AD924*AD$8,0)</f>
        <v>0</v>
      </c>
      <c r="AE324" s="55"/>
      <c r="AF324" s="34"/>
      <c r="AG324" s="34"/>
      <c r="AH324" s="34"/>
    </row>
    <row r="325" spans="1:34" ht="11.25" hidden="1" outlineLevel="3" x14ac:dyDescent="0.2">
      <c r="A325" s="34"/>
      <c r="B325" s="251">
        <v>13</v>
      </c>
      <c r="C325" s="48">
        <f t="shared" si="31"/>
        <v>0</v>
      </c>
      <c r="D325" s="49">
        <f t="shared" si="31"/>
        <v>0</v>
      </c>
      <c r="E325" s="49">
        <f t="shared" si="31"/>
        <v>0</v>
      </c>
      <c r="F325" s="56"/>
      <c r="G325" s="262">
        <f t="shared" si="32"/>
        <v>0</v>
      </c>
      <c r="H325" s="56"/>
      <c r="I325" s="212">
        <f>_xlfn.IFNA(IF(I$7="Fixed",1,IF(AND($D325="yes",I$7="Block"),INDEX($O739:$Q739,1,MATCH(I$5,$I24:$K24,0)),IF(OR(I$7="Anytime",I$7="Peak",I$7="Off-peak",I$7="Shoulder",I$7="Block"),INDEX('Stakeholder report data'!$G739:$M739,1,MATCH(IF(I$7="Block","Anytime",I$7),'Stakeholder report data'!$G$724:$M$724,0)),INDEX($W739:$AD739,1,MATCH(I$5,$W$724:$AD$724,0)))))
*I925*I$8,0)</f>
        <v>0</v>
      </c>
      <c r="J325" s="212">
        <f>_xlfn.IFNA(IF(J$7="Fixed",1,IF(AND($D325="yes",J$7="Block"),INDEX($O739:$Q739,1,MATCH(J$5,$I24:$K24,0)),IF(OR(J$7="Anytime",J$7="Peak",J$7="Off-peak",J$7="Shoulder",J$7="Block"),INDEX('Stakeholder report data'!$G739:$M739,1,MATCH(IF(J$7="Block","Anytime",J$7),'Stakeholder report data'!$G$724:$M$724,0)),INDEX($W739:$AD739,1,MATCH(J$5,$W$724:$AD$724,0)))))
*J925*J$8,0)</f>
        <v>0</v>
      </c>
      <c r="K325" s="212">
        <f>_xlfn.IFNA(IF(K$7="Fixed",1,IF(AND($D325="yes",K$7="Block"),INDEX($O739:$Q739,1,MATCH(K$5,$I24:$K24,0)),IF(OR(K$7="Anytime",K$7="Peak",K$7="Off-peak",K$7="Shoulder",K$7="Block"),INDEX('Stakeholder report data'!$G739:$M739,1,MATCH(IF(K$7="Block","Anytime",K$7),'Stakeholder report data'!$G$724:$M$724,0)),INDEX($W739:$AD739,1,MATCH(K$5,$W$724:$AD$724,0)))))
*K925*K$8,0)</f>
        <v>0</v>
      </c>
      <c r="L325" s="212">
        <f>_xlfn.IFNA(IF(L$7="Fixed",1,IF(AND($D325="yes",L$7="Block"),INDEX($O739:$Q739,1,MATCH(L$5,$I24:$K24,0)),IF(OR(L$7="Anytime",L$7="Peak",L$7="Off-peak",L$7="Shoulder",L$7="Block"),INDEX('Stakeholder report data'!$G739:$M739,1,MATCH(IF(L$7="Block","Anytime",L$7),'Stakeholder report data'!$G$724:$M$724,0)),INDEX($W739:$AD739,1,MATCH(L$5,$W$724:$AD$724,0)))))
*L925*L$8,0)</f>
        <v>0</v>
      </c>
      <c r="M325" s="212">
        <f>_xlfn.IFNA(IF(M$7="Fixed",1,IF(AND($D325="yes",M$7="Block"),INDEX($O739:$Q739,1,MATCH(M$5,$I24:$K24,0)),IF(OR(M$7="Anytime",M$7="Peak",M$7="Off-peak",M$7="Shoulder",M$7="Block"),INDEX('Stakeholder report data'!$G739:$M739,1,MATCH(IF(M$7="Block","Anytime",M$7),'Stakeholder report data'!$G$724:$M$724,0)),INDEX($W739:$AD739,1,MATCH(M$5,$W$724:$AD$724,0)))))
*M925*M$8,0)</f>
        <v>0</v>
      </c>
      <c r="N325" s="212">
        <f>_xlfn.IFNA(IF(N$7="Fixed",1,IF(AND($D325="yes",N$7="Block"),INDEX($O739:$Q739,1,MATCH(N$5,$I24:$K24,0)),IF(OR(N$7="Anytime",N$7="Peak",N$7="Off-peak",N$7="Shoulder",N$7="Block"),INDEX('Stakeholder report data'!$G739:$M739,1,MATCH(IF(N$7="Block","Anytime",N$7),'Stakeholder report data'!$G$724:$M$724,0)),INDEX($W739:$AD739,1,MATCH(N$5,$W$724:$AD$724,0)))))
*N925*N$8,0)</f>
        <v>0</v>
      </c>
      <c r="O325" s="212">
        <f>_xlfn.IFNA(IF(O$7="Fixed",1,IF(AND($D325="yes",O$7="Block"),INDEX($O739:$Q739,1,MATCH(O$5,$I24:$K24,0)),IF(OR(O$7="Anytime",O$7="Peak",O$7="Off-peak",O$7="Shoulder",O$7="Block"),INDEX('Stakeholder report data'!$G739:$M739,1,MATCH(IF(O$7="Block","Anytime",O$7),'Stakeholder report data'!$G$724:$M$724,0)),INDEX($W739:$AD739,1,MATCH(O$5,$W$724:$AD$724,0)))))
*O925*O$8,0)</f>
        <v>0</v>
      </c>
      <c r="P325" s="212">
        <f>_xlfn.IFNA(IF(P$7="Fixed",1,IF(AND($D325="yes",P$7="Block"),INDEX($O739:$Q739,1,MATCH(P$5,$I24:$K24,0)),IF(OR(P$7="Anytime",P$7="Peak",P$7="Off-peak",P$7="Shoulder",P$7="Block"),INDEX('Stakeholder report data'!$G739:$M739,1,MATCH(IF(P$7="Block","Anytime",P$7),'Stakeholder report data'!$G$724:$M$724,0)),INDEX($W739:$AD739,1,MATCH(P$5,$W$724:$AD$724,0)))))
*P925*P$8,0)</f>
        <v>0</v>
      </c>
      <c r="Q325" s="212">
        <f>_xlfn.IFNA(IF(Q$7="Fixed",1,IF(AND($D325="yes",Q$7="Block"),INDEX($O739:$Q739,1,MATCH(Q$5,$I24:$K24,0)),IF(OR(Q$7="Anytime",Q$7="Peak",Q$7="Off-peak",Q$7="Shoulder",Q$7="Block"),INDEX('Stakeholder report data'!$G739:$M739,1,MATCH(IF(Q$7="Block","Anytime",Q$7),'Stakeholder report data'!$G$724:$M$724,0)),INDEX($W739:$AD739,1,MATCH(Q$5,$W$724:$AD$724,0)))))
*Q925*Q$8,0)</f>
        <v>0</v>
      </c>
      <c r="R325" s="212">
        <f>_xlfn.IFNA(IF(R$7="Fixed",1,IF(AND($D325="yes",R$7="Block"),INDEX($O739:$Q739,1,MATCH(R$5,$I24:$K24,0)),IF(OR(R$7="Anytime",R$7="Peak",R$7="Off-peak",R$7="Shoulder",R$7="Block"),INDEX('Stakeholder report data'!$G739:$M739,1,MATCH(IF(R$7="Block","Anytime",R$7),'Stakeholder report data'!$G$724:$M$724,0)),INDEX($W739:$AD739,1,MATCH(R$5,$W$724:$AD$724,0)))))
*R925*R$8,0)</f>
        <v>0</v>
      </c>
      <c r="S325" s="212">
        <f>_xlfn.IFNA(IF(S$7="Fixed",1,IF(AND($D325="yes",S$7="Block"),INDEX($O739:$Q739,1,MATCH(S$5,$I24:$K24,0)),IF(OR(S$7="Anytime",S$7="Peak",S$7="Off-peak",S$7="Shoulder",S$7="Block"),INDEX('Stakeholder report data'!$G739:$M739,1,MATCH(IF(S$7="Block","Anytime",S$7),'Stakeholder report data'!$G$724:$M$724,0)),INDEX($W739:$AD739,1,MATCH(S$5,$W$724:$AD$724,0)))))
*S925*S$8,0)</f>
        <v>0</v>
      </c>
      <c r="T325" s="212">
        <f>_xlfn.IFNA(IF(T$7="Fixed",1,IF(AND($D325="yes",T$7="Block"),INDEX($O739:$Q739,1,MATCH(T$5,$I24:$K24,0)),IF(OR(T$7="Anytime",T$7="Peak",T$7="Off-peak",T$7="Shoulder",T$7="Block"),INDEX('Stakeholder report data'!$G739:$M739,1,MATCH(IF(T$7="Block","Anytime",T$7),'Stakeholder report data'!$G$724:$M$724,0)),INDEX($W739:$AD739,1,MATCH(T$5,$W$724:$AD$724,0)))))
*T925*T$8,0)</f>
        <v>0</v>
      </c>
      <c r="U325" s="212">
        <f>_xlfn.IFNA(IF(U$7="Fixed",1,IF(AND($D325="yes",U$7="Block"),INDEX($O739:$Q739,1,MATCH(U$5,$I24:$K24,0)),IF(OR(U$7="Anytime",U$7="Peak",U$7="Off-peak",U$7="Shoulder",U$7="Block"),INDEX('Stakeholder report data'!$G739:$M739,1,MATCH(IF(U$7="Block","Anytime",U$7),'Stakeholder report data'!$G$724:$M$724,0)),INDEX($W739:$AD739,1,MATCH(U$5,$W$724:$AD$724,0)))))
*U925*U$8,0)</f>
        <v>0</v>
      </c>
      <c r="V325" s="212">
        <f>_xlfn.IFNA(IF(V$7="Fixed",1,IF(AND($D325="yes",V$7="Block"),INDEX($O739:$Q739,1,MATCH(V$5,$I24:$K24,0)),IF(OR(V$7="Anytime",V$7="Peak",V$7="Off-peak",V$7="Shoulder",V$7="Block"),INDEX('Stakeholder report data'!$G739:$M739,1,MATCH(IF(V$7="Block","Anytime",V$7),'Stakeholder report data'!$G$724:$M$724,0)),INDEX($W739:$AD739,1,MATCH(V$5,$W$724:$AD$724,0)))))
*V925*V$8,0)</f>
        <v>0</v>
      </c>
      <c r="W325" s="212">
        <f>_xlfn.IFNA(IF(W$7="Fixed",1,IF(AND($D325="yes",W$7="Block"),INDEX($O739:$Q739,1,MATCH(W$5,$I24:$K24,0)),IF(OR(W$7="Anytime",W$7="Peak",W$7="Off-peak",W$7="Shoulder",W$7="Block"),INDEX('Stakeholder report data'!$G739:$M739,1,MATCH(IF(W$7="Block","Anytime",W$7),'Stakeholder report data'!$G$724:$M$724,0)),INDEX($W739:$AD739,1,MATCH(W$5,$W$724:$AD$724,0)))))
*W925*W$8,0)</f>
        <v>0</v>
      </c>
      <c r="X325" s="212">
        <f>_xlfn.IFNA(IF(X$7="Fixed",1,IF(AND($D325="yes",X$7="Block"),INDEX($O739:$Q739,1,MATCH(X$5,$I24:$K24,0)),IF(OR(X$7="Anytime",X$7="Peak",X$7="Off-peak",X$7="Shoulder",X$7="Block"),INDEX('Stakeholder report data'!$G739:$M739,1,MATCH(IF(X$7="Block","Anytime",X$7),'Stakeholder report data'!$G$724:$M$724,0)),INDEX($W739:$AD739,1,MATCH(X$5,$W$724:$AD$724,0)))))
*X925*X$8,0)</f>
        <v>0</v>
      </c>
      <c r="Y325" s="212">
        <f>_xlfn.IFNA(IF(Y$7="Fixed",1,IF(AND($D325="yes",Y$7="Block"),INDEX($O739:$Q739,1,MATCH(Y$5,$I24:$K24,0)),IF(OR(Y$7="Anytime",Y$7="Peak",Y$7="Off-peak",Y$7="Shoulder",Y$7="Block"),INDEX('Stakeholder report data'!$G739:$M739,1,MATCH(IF(Y$7="Block","Anytime",Y$7),'Stakeholder report data'!$G$724:$M$724,0)),INDEX($W739:$AD739,1,MATCH(Y$5,$W$724:$AD$724,0)))))
*Y925*Y$8,0)</f>
        <v>0</v>
      </c>
      <c r="Z325" s="212">
        <f>_xlfn.IFNA(IF(Z$7="Fixed",1,IF(AND($D325="yes",Z$7="Block"),INDEX($O739:$Q739,1,MATCH(Z$5,$I24:$K24,0)),IF(OR(Z$7="Anytime",Z$7="Peak",Z$7="Off-peak",Z$7="Shoulder",Z$7="Block"),INDEX('Stakeholder report data'!$G739:$M739,1,MATCH(IF(Z$7="Block","Anytime",Z$7),'Stakeholder report data'!$G$724:$M$724,0)),INDEX($W739:$AD739,1,MATCH(Z$5,$W$724:$AD$724,0)))))
*Z925*Z$8,0)</f>
        <v>0</v>
      </c>
      <c r="AA325" s="212">
        <f>_xlfn.IFNA(IF(AA$7="Fixed",1,IF(AND($D325="yes",AA$7="Block"),INDEX($O739:$Q739,1,MATCH(AA$5,$I24:$K24,0)),IF(OR(AA$7="Anytime",AA$7="Peak",AA$7="Off-peak",AA$7="Shoulder",AA$7="Block"),INDEX('Stakeholder report data'!$G739:$M739,1,MATCH(IF(AA$7="Block","Anytime",AA$7),'Stakeholder report data'!$G$724:$M$724,0)),INDEX($W739:$AD739,1,MATCH(AA$5,$W$724:$AD$724,0)))))
*AA925*AA$8,0)</f>
        <v>0</v>
      </c>
      <c r="AB325" s="212">
        <f>_xlfn.IFNA(IF(AB$7="Fixed",1,IF(AND($D325="yes",AB$7="Block"),INDEX($O739:$Q739,1,MATCH(AB$5,$I24:$K24,0)),IF(OR(AB$7="Anytime",AB$7="Peak",AB$7="Off-peak",AB$7="Shoulder",AB$7="Block"),INDEX('Stakeholder report data'!$G739:$M739,1,MATCH(IF(AB$7="Block","Anytime",AB$7),'Stakeholder report data'!$G$724:$M$724,0)),INDEX($W739:$AD739,1,MATCH(AB$5,$W$724:$AD$724,0)))))
*AB925*AB$8,0)</f>
        <v>0</v>
      </c>
      <c r="AC325" s="212">
        <f>_xlfn.IFNA(IF(AC$7="Fixed",1,IF(AND($D325="yes",AC$7="Block"),INDEX($O739:$Q739,1,MATCH(AC$5,$I24:$K24,0)),IF(OR(AC$7="Anytime",AC$7="Peak",AC$7="Off-peak",AC$7="Shoulder",AC$7="Block"),INDEX('Stakeholder report data'!$G739:$M739,1,MATCH(IF(AC$7="Block","Anytime",AC$7),'Stakeholder report data'!$G$724:$M$724,0)),INDEX($W739:$AD739,1,MATCH(AC$5,$W$724:$AD$724,0)))))
*AC925*AC$8,0)</f>
        <v>0</v>
      </c>
      <c r="AD325" s="212">
        <f>_xlfn.IFNA(IF(AD$7="Fixed",1,IF(AND($D325="yes",AD$7="Block"),INDEX($O739:$Q739,1,MATCH(AD$5,$I24:$K24,0)),IF(OR(AD$7="Anytime",AD$7="Peak",AD$7="Off-peak",AD$7="Shoulder",AD$7="Block"),INDEX('Stakeholder report data'!$G739:$M739,1,MATCH(IF(AD$7="Block","Anytime",AD$7),'Stakeholder report data'!$G$724:$M$724,0)),INDEX($W739:$AD739,1,MATCH(AD$5,$W$724:$AD$724,0)))))
*AD925*AD$8,0)</f>
        <v>0</v>
      </c>
      <c r="AE325" s="55"/>
      <c r="AF325" s="34"/>
      <c r="AG325" s="34"/>
      <c r="AH325" s="34"/>
    </row>
    <row r="326" spans="1:34" ht="11.25" hidden="1" outlineLevel="3" x14ac:dyDescent="0.2">
      <c r="A326" s="34"/>
      <c r="B326" s="251">
        <v>14</v>
      </c>
      <c r="C326" s="48">
        <f t="shared" si="31"/>
        <v>0</v>
      </c>
      <c r="D326" s="49">
        <f t="shared" si="31"/>
        <v>0</v>
      </c>
      <c r="E326" s="49">
        <f t="shared" si="31"/>
        <v>0</v>
      </c>
      <c r="F326" s="56"/>
      <c r="G326" s="262">
        <f t="shared" si="32"/>
        <v>0</v>
      </c>
      <c r="H326" s="56"/>
      <c r="I326" s="212">
        <f>_xlfn.IFNA(IF(I$7="Fixed",1,IF(AND($D326="yes",I$7="Block"),INDEX($O740:$Q740,1,MATCH(I$5,$I25:$K25,0)),IF(OR(I$7="Anytime",I$7="Peak",I$7="Off-peak",I$7="Shoulder",I$7="Block"),INDEX('Stakeholder report data'!$G740:$M740,1,MATCH(IF(I$7="Block","Anytime",I$7),'Stakeholder report data'!$G$724:$M$724,0)),INDEX($W740:$AD740,1,MATCH(I$5,$W$724:$AD$724,0)))))
*I926*I$8,0)</f>
        <v>0</v>
      </c>
      <c r="J326" s="212">
        <f>_xlfn.IFNA(IF(J$7="Fixed",1,IF(AND($D326="yes",J$7="Block"),INDEX($O740:$Q740,1,MATCH(J$5,$I25:$K25,0)),IF(OR(J$7="Anytime",J$7="Peak",J$7="Off-peak",J$7="Shoulder",J$7="Block"),INDEX('Stakeholder report data'!$G740:$M740,1,MATCH(IF(J$7="Block","Anytime",J$7),'Stakeholder report data'!$G$724:$M$724,0)),INDEX($W740:$AD740,1,MATCH(J$5,$W$724:$AD$724,0)))))
*J926*J$8,0)</f>
        <v>0</v>
      </c>
      <c r="K326" s="212">
        <f>_xlfn.IFNA(IF(K$7="Fixed",1,IF(AND($D326="yes",K$7="Block"),INDEX($O740:$Q740,1,MATCH(K$5,$I25:$K25,0)),IF(OR(K$7="Anytime",K$7="Peak",K$7="Off-peak",K$7="Shoulder",K$7="Block"),INDEX('Stakeholder report data'!$G740:$M740,1,MATCH(IF(K$7="Block","Anytime",K$7),'Stakeholder report data'!$G$724:$M$724,0)),INDEX($W740:$AD740,1,MATCH(K$5,$W$724:$AD$724,0)))))
*K926*K$8,0)</f>
        <v>0</v>
      </c>
      <c r="L326" s="212">
        <f>_xlfn.IFNA(IF(L$7="Fixed",1,IF(AND($D326="yes",L$7="Block"),INDEX($O740:$Q740,1,MATCH(L$5,$I25:$K25,0)),IF(OR(L$7="Anytime",L$7="Peak",L$7="Off-peak",L$7="Shoulder",L$7="Block"),INDEX('Stakeholder report data'!$G740:$M740,1,MATCH(IF(L$7="Block","Anytime",L$7),'Stakeholder report data'!$G$724:$M$724,0)),INDEX($W740:$AD740,1,MATCH(L$5,$W$724:$AD$724,0)))))
*L926*L$8,0)</f>
        <v>0</v>
      </c>
      <c r="M326" s="212">
        <f>_xlfn.IFNA(IF(M$7="Fixed",1,IF(AND($D326="yes",M$7="Block"),INDEX($O740:$Q740,1,MATCH(M$5,$I25:$K25,0)),IF(OR(M$7="Anytime",M$7="Peak",M$7="Off-peak",M$7="Shoulder",M$7="Block"),INDEX('Stakeholder report data'!$G740:$M740,1,MATCH(IF(M$7="Block","Anytime",M$7),'Stakeholder report data'!$G$724:$M$724,0)),INDEX($W740:$AD740,1,MATCH(M$5,$W$724:$AD$724,0)))))
*M926*M$8,0)</f>
        <v>0</v>
      </c>
      <c r="N326" s="212">
        <f>_xlfn.IFNA(IF(N$7="Fixed",1,IF(AND($D326="yes",N$7="Block"),INDEX($O740:$Q740,1,MATCH(N$5,$I25:$K25,0)),IF(OR(N$7="Anytime",N$7="Peak",N$7="Off-peak",N$7="Shoulder",N$7="Block"),INDEX('Stakeholder report data'!$G740:$M740,1,MATCH(IF(N$7="Block","Anytime",N$7),'Stakeholder report data'!$G$724:$M$724,0)),INDEX($W740:$AD740,1,MATCH(N$5,$W$724:$AD$724,0)))))
*N926*N$8,0)</f>
        <v>0</v>
      </c>
      <c r="O326" s="212">
        <f>_xlfn.IFNA(IF(O$7="Fixed",1,IF(AND($D326="yes",O$7="Block"),INDEX($O740:$Q740,1,MATCH(O$5,$I25:$K25,0)),IF(OR(O$7="Anytime",O$7="Peak",O$7="Off-peak",O$7="Shoulder",O$7="Block"),INDEX('Stakeholder report data'!$G740:$M740,1,MATCH(IF(O$7="Block","Anytime",O$7),'Stakeholder report data'!$G$724:$M$724,0)),INDEX($W740:$AD740,1,MATCH(O$5,$W$724:$AD$724,0)))))
*O926*O$8,0)</f>
        <v>0</v>
      </c>
      <c r="P326" s="212">
        <f>_xlfn.IFNA(IF(P$7="Fixed",1,IF(AND($D326="yes",P$7="Block"),INDEX($O740:$Q740,1,MATCH(P$5,$I25:$K25,0)),IF(OR(P$7="Anytime",P$7="Peak",P$7="Off-peak",P$7="Shoulder",P$7="Block"),INDEX('Stakeholder report data'!$G740:$M740,1,MATCH(IF(P$7="Block","Anytime",P$7),'Stakeholder report data'!$G$724:$M$724,0)),INDEX($W740:$AD740,1,MATCH(P$5,$W$724:$AD$724,0)))))
*P926*P$8,0)</f>
        <v>0</v>
      </c>
      <c r="Q326" s="212">
        <f>_xlfn.IFNA(IF(Q$7="Fixed",1,IF(AND($D326="yes",Q$7="Block"),INDEX($O740:$Q740,1,MATCH(Q$5,$I25:$K25,0)),IF(OR(Q$7="Anytime",Q$7="Peak",Q$7="Off-peak",Q$7="Shoulder",Q$7="Block"),INDEX('Stakeholder report data'!$G740:$M740,1,MATCH(IF(Q$7="Block","Anytime",Q$7),'Stakeholder report data'!$G$724:$M$724,0)),INDEX($W740:$AD740,1,MATCH(Q$5,$W$724:$AD$724,0)))))
*Q926*Q$8,0)</f>
        <v>0</v>
      </c>
      <c r="R326" s="212">
        <f>_xlfn.IFNA(IF(R$7="Fixed",1,IF(AND($D326="yes",R$7="Block"),INDEX($O740:$Q740,1,MATCH(R$5,$I25:$K25,0)),IF(OR(R$7="Anytime",R$7="Peak",R$7="Off-peak",R$7="Shoulder",R$7="Block"),INDEX('Stakeholder report data'!$G740:$M740,1,MATCH(IF(R$7="Block","Anytime",R$7),'Stakeholder report data'!$G$724:$M$724,0)),INDEX($W740:$AD740,1,MATCH(R$5,$W$724:$AD$724,0)))))
*R926*R$8,0)</f>
        <v>0</v>
      </c>
      <c r="S326" s="212">
        <f>_xlfn.IFNA(IF(S$7="Fixed",1,IF(AND($D326="yes",S$7="Block"),INDEX($O740:$Q740,1,MATCH(S$5,$I25:$K25,0)),IF(OR(S$7="Anytime",S$7="Peak",S$7="Off-peak",S$7="Shoulder",S$7="Block"),INDEX('Stakeholder report data'!$G740:$M740,1,MATCH(IF(S$7="Block","Anytime",S$7),'Stakeholder report data'!$G$724:$M$724,0)),INDEX($W740:$AD740,1,MATCH(S$5,$W$724:$AD$724,0)))))
*S926*S$8,0)</f>
        <v>0</v>
      </c>
      <c r="T326" s="212">
        <f>_xlfn.IFNA(IF(T$7="Fixed",1,IF(AND($D326="yes",T$7="Block"),INDEX($O740:$Q740,1,MATCH(T$5,$I25:$K25,0)),IF(OR(T$7="Anytime",T$7="Peak",T$7="Off-peak",T$7="Shoulder",T$7="Block"),INDEX('Stakeholder report data'!$G740:$M740,1,MATCH(IF(T$7="Block","Anytime",T$7),'Stakeholder report data'!$G$724:$M$724,0)),INDEX($W740:$AD740,1,MATCH(T$5,$W$724:$AD$724,0)))))
*T926*T$8,0)</f>
        <v>0</v>
      </c>
      <c r="U326" s="212">
        <f>_xlfn.IFNA(IF(U$7="Fixed",1,IF(AND($D326="yes",U$7="Block"),INDEX($O740:$Q740,1,MATCH(U$5,$I25:$K25,0)),IF(OR(U$7="Anytime",U$7="Peak",U$7="Off-peak",U$7="Shoulder",U$7="Block"),INDEX('Stakeholder report data'!$G740:$M740,1,MATCH(IF(U$7="Block","Anytime",U$7),'Stakeholder report data'!$G$724:$M$724,0)),INDEX($W740:$AD740,1,MATCH(U$5,$W$724:$AD$724,0)))))
*U926*U$8,0)</f>
        <v>0</v>
      </c>
      <c r="V326" s="212">
        <f>_xlfn.IFNA(IF(V$7="Fixed",1,IF(AND($D326="yes",V$7="Block"),INDEX($O740:$Q740,1,MATCH(V$5,$I25:$K25,0)),IF(OR(V$7="Anytime",V$7="Peak",V$7="Off-peak",V$7="Shoulder",V$7="Block"),INDEX('Stakeholder report data'!$G740:$M740,1,MATCH(IF(V$7="Block","Anytime",V$7),'Stakeholder report data'!$G$724:$M$724,0)),INDEX($W740:$AD740,1,MATCH(V$5,$W$724:$AD$724,0)))))
*V926*V$8,0)</f>
        <v>0</v>
      </c>
      <c r="W326" s="212">
        <f>_xlfn.IFNA(IF(W$7="Fixed",1,IF(AND($D326="yes",W$7="Block"),INDEX($O740:$Q740,1,MATCH(W$5,$I25:$K25,0)),IF(OR(W$7="Anytime",W$7="Peak",W$7="Off-peak",W$7="Shoulder",W$7="Block"),INDEX('Stakeholder report data'!$G740:$M740,1,MATCH(IF(W$7="Block","Anytime",W$7),'Stakeholder report data'!$G$724:$M$724,0)),INDEX($W740:$AD740,1,MATCH(W$5,$W$724:$AD$724,0)))))
*W926*W$8,0)</f>
        <v>0</v>
      </c>
      <c r="X326" s="212">
        <f>_xlfn.IFNA(IF(X$7="Fixed",1,IF(AND($D326="yes",X$7="Block"),INDEX($O740:$Q740,1,MATCH(X$5,$I25:$K25,0)),IF(OR(X$7="Anytime",X$7="Peak",X$7="Off-peak",X$7="Shoulder",X$7="Block"),INDEX('Stakeholder report data'!$G740:$M740,1,MATCH(IF(X$7="Block","Anytime",X$7),'Stakeholder report data'!$G$724:$M$724,0)),INDEX($W740:$AD740,1,MATCH(X$5,$W$724:$AD$724,0)))))
*X926*X$8,0)</f>
        <v>0</v>
      </c>
      <c r="Y326" s="212">
        <f>_xlfn.IFNA(IF(Y$7="Fixed",1,IF(AND($D326="yes",Y$7="Block"),INDEX($O740:$Q740,1,MATCH(Y$5,$I25:$K25,0)),IF(OR(Y$7="Anytime",Y$7="Peak",Y$7="Off-peak",Y$7="Shoulder",Y$7="Block"),INDEX('Stakeholder report data'!$G740:$M740,1,MATCH(IF(Y$7="Block","Anytime",Y$7),'Stakeholder report data'!$G$724:$M$724,0)),INDEX($W740:$AD740,1,MATCH(Y$5,$W$724:$AD$724,0)))))
*Y926*Y$8,0)</f>
        <v>0</v>
      </c>
      <c r="Z326" s="212">
        <f>_xlfn.IFNA(IF(Z$7="Fixed",1,IF(AND($D326="yes",Z$7="Block"),INDEX($O740:$Q740,1,MATCH(Z$5,$I25:$K25,0)),IF(OR(Z$7="Anytime",Z$7="Peak",Z$7="Off-peak",Z$7="Shoulder",Z$7="Block"),INDEX('Stakeholder report data'!$G740:$M740,1,MATCH(IF(Z$7="Block","Anytime",Z$7),'Stakeholder report data'!$G$724:$M$724,0)),INDEX($W740:$AD740,1,MATCH(Z$5,$W$724:$AD$724,0)))))
*Z926*Z$8,0)</f>
        <v>0</v>
      </c>
      <c r="AA326" s="212">
        <f>_xlfn.IFNA(IF(AA$7="Fixed",1,IF(AND($D326="yes",AA$7="Block"),INDEX($O740:$Q740,1,MATCH(AA$5,$I25:$K25,0)),IF(OR(AA$7="Anytime",AA$7="Peak",AA$7="Off-peak",AA$7="Shoulder",AA$7="Block"),INDEX('Stakeholder report data'!$G740:$M740,1,MATCH(IF(AA$7="Block","Anytime",AA$7),'Stakeholder report data'!$G$724:$M$724,0)),INDEX($W740:$AD740,1,MATCH(AA$5,$W$724:$AD$724,0)))))
*AA926*AA$8,0)</f>
        <v>0</v>
      </c>
      <c r="AB326" s="212">
        <f>_xlfn.IFNA(IF(AB$7="Fixed",1,IF(AND($D326="yes",AB$7="Block"),INDEX($O740:$Q740,1,MATCH(AB$5,$I25:$K25,0)),IF(OR(AB$7="Anytime",AB$7="Peak",AB$7="Off-peak",AB$7="Shoulder",AB$7="Block"),INDEX('Stakeholder report data'!$G740:$M740,1,MATCH(IF(AB$7="Block","Anytime",AB$7),'Stakeholder report data'!$G$724:$M$724,0)),INDEX($W740:$AD740,1,MATCH(AB$5,$W$724:$AD$724,0)))))
*AB926*AB$8,0)</f>
        <v>0</v>
      </c>
      <c r="AC326" s="212">
        <f>_xlfn.IFNA(IF(AC$7="Fixed",1,IF(AND($D326="yes",AC$7="Block"),INDEX($O740:$Q740,1,MATCH(AC$5,$I25:$K25,0)),IF(OR(AC$7="Anytime",AC$7="Peak",AC$7="Off-peak",AC$7="Shoulder",AC$7="Block"),INDEX('Stakeholder report data'!$G740:$M740,1,MATCH(IF(AC$7="Block","Anytime",AC$7),'Stakeholder report data'!$G$724:$M$724,0)),INDEX($W740:$AD740,1,MATCH(AC$5,$W$724:$AD$724,0)))))
*AC926*AC$8,0)</f>
        <v>0</v>
      </c>
      <c r="AD326" s="212">
        <f>_xlfn.IFNA(IF(AD$7="Fixed",1,IF(AND($D326="yes",AD$7="Block"),INDEX($O740:$Q740,1,MATCH(AD$5,$I25:$K25,0)),IF(OR(AD$7="Anytime",AD$7="Peak",AD$7="Off-peak",AD$7="Shoulder",AD$7="Block"),INDEX('Stakeholder report data'!$G740:$M740,1,MATCH(IF(AD$7="Block","Anytime",AD$7),'Stakeholder report data'!$G$724:$M$724,0)),INDEX($W740:$AD740,1,MATCH(AD$5,$W$724:$AD$724,0)))))
*AD926*AD$8,0)</f>
        <v>0</v>
      </c>
      <c r="AE326" s="55"/>
      <c r="AF326" s="34"/>
      <c r="AG326" s="34"/>
      <c r="AH326" s="34"/>
    </row>
    <row r="327" spans="1:34" ht="11.25" hidden="1" outlineLevel="3" x14ac:dyDescent="0.2">
      <c r="A327" s="34"/>
      <c r="B327" s="251">
        <v>15</v>
      </c>
      <c r="C327" s="48">
        <f t="shared" si="31"/>
        <v>0</v>
      </c>
      <c r="D327" s="49">
        <f t="shared" si="31"/>
        <v>0</v>
      </c>
      <c r="E327" s="49">
        <f t="shared" si="31"/>
        <v>0</v>
      </c>
      <c r="F327" s="56"/>
      <c r="G327" s="262">
        <f t="shared" si="32"/>
        <v>0</v>
      </c>
      <c r="H327" s="56"/>
      <c r="I327" s="212">
        <f>_xlfn.IFNA(IF(I$7="Fixed",1,IF(AND($D327="yes",I$7="Block"),INDEX($O741:$Q741,1,MATCH(I$5,$I26:$K26,0)),IF(OR(I$7="Anytime",I$7="Peak",I$7="Off-peak",I$7="Shoulder",I$7="Block"),INDEX('Stakeholder report data'!$G741:$M741,1,MATCH(IF(I$7="Block","Anytime",I$7),'Stakeholder report data'!$G$724:$M$724,0)),INDEX($W741:$AD741,1,MATCH(I$5,$W$724:$AD$724,0)))))
*I927*I$8,0)</f>
        <v>0</v>
      </c>
      <c r="J327" s="212">
        <f>_xlfn.IFNA(IF(J$7="Fixed",1,IF(AND($D327="yes",J$7="Block"),INDEX($O741:$Q741,1,MATCH(J$5,$I26:$K26,0)),IF(OR(J$7="Anytime",J$7="Peak",J$7="Off-peak",J$7="Shoulder",J$7="Block"),INDEX('Stakeholder report data'!$G741:$M741,1,MATCH(IF(J$7="Block","Anytime",J$7),'Stakeholder report data'!$G$724:$M$724,0)),INDEX($W741:$AD741,1,MATCH(J$5,$W$724:$AD$724,0)))))
*J927*J$8,0)</f>
        <v>0</v>
      </c>
      <c r="K327" s="212">
        <f>_xlfn.IFNA(IF(K$7="Fixed",1,IF(AND($D327="yes",K$7="Block"),INDEX($O741:$Q741,1,MATCH(K$5,$I26:$K26,0)),IF(OR(K$7="Anytime",K$7="Peak",K$7="Off-peak",K$7="Shoulder",K$7="Block"),INDEX('Stakeholder report data'!$G741:$M741,1,MATCH(IF(K$7="Block","Anytime",K$7),'Stakeholder report data'!$G$724:$M$724,0)),INDEX($W741:$AD741,1,MATCH(K$5,$W$724:$AD$724,0)))))
*K927*K$8,0)</f>
        <v>0</v>
      </c>
      <c r="L327" s="212">
        <f>_xlfn.IFNA(IF(L$7="Fixed",1,IF(AND($D327="yes",L$7="Block"),INDEX($O741:$Q741,1,MATCH(L$5,$I26:$K26,0)),IF(OR(L$7="Anytime",L$7="Peak",L$7="Off-peak",L$7="Shoulder",L$7="Block"),INDEX('Stakeholder report data'!$G741:$M741,1,MATCH(IF(L$7="Block","Anytime",L$7),'Stakeholder report data'!$G$724:$M$724,0)),INDEX($W741:$AD741,1,MATCH(L$5,$W$724:$AD$724,0)))))
*L927*L$8,0)</f>
        <v>0</v>
      </c>
      <c r="M327" s="212">
        <f>_xlfn.IFNA(IF(M$7="Fixed",1,IF(AND($D327="yes",M$7="Block"),INDEX($O741:$Q741,1,MATCH(M$5,$I26:$K26,0)),IF(OR(M$7="Anytime",M$7="Peak",M$7="Off-peak",M$7="Shoulder",M$7="Block"),INDEX('Stakeholder report data'!$G741:$M741,1,MATCH(IF(M$7="Block","Anytime",M$7),'Stakeholder report data'!$G$724:$M$724,0)),INDEX($W741:$AD741,1,MATCH(M$5,$W$724:$AD$724,0)))))
*M927*M$8,0)</f>
        <v>0</v>
      </c>
      <c r="N327" s="212">
        <f>_xlfn.IFNA(IF(N$7="Fixed",1,IF(AND($D327="yes",N$7="Block"),INDEX($O741:$Q741,1,MATCH(N$5,$I26:$K26,0)),IF(OR(N$7="Anytime",N$7="Peak",N$7="Off-peak",N$7="Shoulder",N$7="Block"),INDEX('Stakeholder report data'!$G741:$M741,1,MATCH(IF(N$7="Block","Anytime",N$7),'Stakeholder report data'!$G$724:$M$724,0)),INDEX($W741:$AD741,1,MATCH(N$5,$W$724:$AD$724,0)))))
*N927*N$8,0)</f>
        <v>0</v>
      </c>
      <c r="O327" s="212">
        <f>_xlfn.IFNA(IF(O$7="Fixed",1,IF(AND($D327="yes",O$7="Block"),INDEX($O741:$Q741,1,MATCH(O$5,$I26:$K26,0)),IF(OR(O$7="Anytime",O$7="Peak",O$7="Off-peak",O$7="Shoulder",O$7="Block"),INDEX('Stakeholder report data'!$G741:$M741,1,MATCH(IF(O$7="Block","Anytime",O$7),'Stakeholder report data'!$G$724:$M$724,0)),INDEX($W741:$AD741,1,MATCH(O$5,$W$724:$AD$724,0)))))
*O927*O$8,0)</f>
        <v>0</v>
      </c>
      <c r="P327" s="212">
        <f>_xlfn.IFNA(IF(P$7="Fixed",1,IF(AND($D327="yes",P$7="Block"),INDEX($O741:$Q741,1,MATCH(P$5,$I26:$K26,0)),IF(OR(P$7="Anytime",P$7="Peak",P$7="Off-peak",P$7="Shoulder",P$7="Block"),INDEX('Stakeholder report data'!$G741:$M741,1,MATCH(IF(P$7="Block","Anytime",P$7),'Stakeholder report data'!$G$724:$M$724,0)),INDEX($W741:$AD741,1,MATCH(P$5,$W$724:$AD$724,0)))))
*P927*P$8,0)</f>
        <v>0</v>
      </c>
      <c r="Q327" s="212">
        <f>_xlfn.IFNA(IF(Q$7="Fixed",1,IF(AND($D327="yes",Q$7="Block"),INDEX($O741:$Q741,1,MATCH(Q$5,$I26:$K26,0)),IF(OR(Q$7="Anytime",Q$7="Peak",Q$7="Off-peak",Q$7="Shoulder",Q$7="Block"),INDEX('Stakeholder report data'!$G741:$M741,1,MATCH(IF(Q$7="Block","Anytime",Q$7),'Stakeholder report data'!$G$724:$M$724,0)),INDEX($W741:$AD741,1,MATCH(Q$5,$W$724:$AD$724,0)))))
*Q927*Q$8,0)</f>
        <v>0</v>
      </c>
      <c r="R327" s="212">
        <f>_xlfn.IFNA(IF(R$7="Fixed",1,IF(AND($D327="yes",R$7="Block"),INDEX($O741:$Q741,1,MATCH(R$5,$I26:$K26,0)),IF(OR(R$7="Anytime",R$7="Peak",R$7="Off-peak",R$7="Shoulder",R$7="Block"),INDEX('Stakeholder report data'!$G741:$M741,1,MATCH(IF(R$7="Block","Anytime",R$7),'Stakeholder report data'!$G$724:$M$724,0)),INDEX($W741:$AD741,1,MATCH(R$5,$W$724:$AD$724,0)))))
*R927*R$8,0)</f>
        <v>0</v>
      </c>
      <c r="S327" s="212">
        <f>_xlfn.IFNA(IF(S$7="Fixed",1,IF(AND($D327="yes",S$7="Block"),INDEX($O741:$Q741,1,MATCH(S$5,$I26:$K26,0)),IF(OR(S$7="Anytime",S$7="Peak",S$7="Off-peak",S$7="Shoulder",S$7="Block"),INDEX('Stakeholder report data'!$G741:$M741,1,MATCH(IF(S$7="Block","Anytime",S$7),'Stakeholder report data'!$G$724:$M$724,0)),INDEX($W741:$AD741,1,MATCH(S$5,$W$724:$AD$724,0)))))
*S927*S$8,0)</f>
        <v>0</v>
      </c>
      <c r="T327" s="212">
        <f>_xlfn.IFNA(IF(T$7="Fixed",1,IF(AND($D327="yes",T$7="Block"),INDEX($O741:$Q741,1,MATCH(T$5,$I26:$K26,0)),IF(OR(T$7="Anytime",T$7="Peak",T$7="Off-peak",T$7="Shoulder",T$7="Block"),INDEX('Stakeholder report data'!$G741:$M741,1,MATCH(IF(T$7="Block","Anytime",T$7),'Stakeholder report data'!$G$724:$M$724,0)),INDEX($W741:$AD741,1,MATCH(T$5,$W$724:$AD$724,0)))))
*T927*T$8,0)</f>
        <v>0</v>
      </c>
      <c r="U327" s="212">
        <f>_xlfn.IFNA(IF(U$7="Fixed",1,IF(AND($D327="yes",U$7="Block"),INDEX($O741:$Q741,1,MATCH(U$5,$I26:$K26,0)),IF(OR(U$7="Anytime",U$7="Peak",U$7="Off-peak",U$7="Shoulder",U$7="Block"),INDEX('Stakeholder report data'!$G741:$M741,1,MATCH(IF(U$7="Block","Anytime",U$7),'Stakeholder report data'!$G$724:$M$724,0)),INDEX($W741:$AD741,1,MATCH(U$5,$W$724:$AD$724,0)))))
*U927*U$8,0)</f>
        <v>0</v>
      </c>
      <c r="V327" s="212">
        <f>_xlfn.IFNA(IF(V$7="Fixed",1,IF(AND($D327="yes",V$7="Block"),INDEX($O741:$Q741,1,MATCH(V$5,$I26:$K26,0)),IF(OR(V$7="Anytime",V$7="Peak",V$7="Off-peak",V$7="Shoulder",V$7="Block"),INDEX('Stakeholder report data'!$G741:$M741,1,MATCH(IF(V$7="Block","Anytime",V$7),'Stakeholder report data'!$G$724:$M$724,0)),INDEX($W741:$AD741,1,MATCH(V$5,$W$724:$AD$724,0)))))
*V927*V$8,0)</f>
        <v>0</v>
      </c>
      <c r="W327" s="212">
        <f>_xlfn.IFNA(IF(W$7="Fixed",1,IF(AND($D327="yes",W$7="Block"),INDEX($O741:$Q741,1,MATCH(W$5,$I26:$K26,0)),IF(OR(W$7="Anytime",W$7="Peak",W$7="Off-peak",W$7="Shoulder",W$7="Block"),INDEX('Stakeholder report data'!$G741:$M741,1,MATCH(IF(W$7="Block","Anytime",W$7),'Stakeholder report data'!$G$724:$M$724,0)),INDEX($W741:$AD741,1,MATCH(W$5,$W$724:$AD$724,0)))))
*W927*W$8,0)</f>
        <v>0</v>
      </c>
      <c r="X327" s="212">
        <f>_xlfn.IFNA(IF(X$7="Fixed",1,IF(AND($D327="yes",X$7="Block"),INDEX($O741:$Q741,1,MATCH(X$5,$I26:$K26,0)),IF(OR(X$7="Anytime",X$7="Peak",X$7="Off-peak",X$7="Shoulder",X$7="Block"),INDEX('Stakeholder report data'!$G741:$M741,1,MATCH(IF(X$7="Block","Anytime",X$7),'Stakeholder report data'!$G$724:$M$724,0)),INDEX($W741:$AD741,1,MATCH(X$5,$W$724:$AD$724,0)))))
*X927*X$8,0)</f>
        <v>0</v>
      </c>
      <c r="Y327" s="212">
        <f>_xlfn.IFNA(IF(Y$7="Fixed",1,IF(AND($D327="yes",Y$7="Block"),INDEX($O741:$Q741,1,MATCH(Y$5,$I26:$K26,0)),IF(OR(Y$7="Anytime",Y$7="Peak",Y$7="Off-peak",Y$7="Shoulder",Y$7="Block"),INDEX('Stakeholder report data'!$G741:$M741,1,MATCH(IF(Y$7="Block","Anytime",Y$7),'Stakeholder report data'!$G$724:$M$724,0)),INDEX($W741:$AD741,1,MATCH(Y$5,$W$724:$AD$724,0)))))
*Y927*Y$8,0)</f>
        <v>0</v>
      </c>
      <c r="Z327" s="212">
        <f>_xlfn.IFNA(IF(Z$7="Fixed",1,IF(AND($D327="yes",Z$7="Block"),INDEX($O741:$Q741,1,MATCH(Z$5,$I26:$K26,0)),IF(OR(Z$7="Anytime",Z$7="Peak",Z$7="Off-peak",Z$7="Shoulder",Z$7="Block"),INDEX('Stakeholder report data'!$G741:$M741,1,MATCH(IF(Z$7="Block","Anytime",Z$7),'Stakeholder report data'!$G$724:$M$724,0)),INDEX($W741:$AD741,1,MATCH(Z$5,$W$724:$AD$724,0)))))
*Z927*Z$8,0)</f>
        <v>0</v>
      </c>
      <c r="AA327" s="212">
        <f>_xlfn.IFNA(IF(AA$7="Fixed",1,IF(AND($D327="yes",AA$7="Block"),INDEX($O741:$Q741,1,MATCH(AA$5,$I26:$K26,0)),IF(OR(AA$7="Anytime",AA$7="Peak",AA$7="Off-peak",AA$7="Shoulder",AA$7="Block"),INDEX('Stakeholder report data'!$G741:$M741,1,MATCH(IF(AA$7="Block","Anytime",AA$7),'Stakeholder report data'!$G$724:$M$724,0)),INDEX($W741:$AD741,1,MATCH(AA$5,$W$724:$AD$724,0)))))
*AA927*AA$8,0)</f>
        <v>0</v>
      </c>
      <c r="AB327" s="212">
        <f>_xlfn.IFNA(IF(AB$7="Fixed",1,IF(AND($D327="yes",AB$7="Block"),INDEX($O741:$Q741,1,MATCH(AB$5,$I26:$K26,0)),IF(OR(AB$7="Anytime",AB$7="Peak",AB$7="Off-peak",AB$7="Shoulder",AB$7="Block"),INDEX('Stakeholder report data'!$G741:$M741,1,MATCH(IF(AB$7="Block","Anytime",AB$7),'Stakeholder report data'!$G$724:$M$724,0)),INDEX($W741:$AD741,1,MATCH(AB$5,$W$724:$AD$724,0)))))
*AB927*AB$8,0)</f>
        <v>0</v>
      </c>
      <c r="AC327" s="212">
        <f>_xlfn.IFNA(IF(AC$7="Fixed",1,IF(AND($D327="yes",AC$7="Block"),INDEX($O741:$Q741,1,MATCH(AC$5,$I26:$K26,0)),IF(OR(AC$7="Anytime",AC$7="Peak",AC$7="Off-peak",AC$7="Shoulder",AC$7="Block"),INDEX('Stakeholder report data'!$G741:$M741,1,MATCH(IF(AC$7="Block","Anytime",AC$7),'Stakeholder report data'!$G$724:$M$724,0)),INDEX($W741:$AD741,1,MATCH(AC$5,$W$724:$AD$724,0)))))
*AC927*AC$8,0)</f>
        <v>0</v>
      </c>
      <c r="AD327" s="212">
        <f>_xlfn.IFNA(IF(AD$7="Fixed",1,IF(AND($D327="yes",AD$7="Block"),INDEX($O741:$Q741,1,MATCH(AD$5,$I26:$K26,0)),IF(OR(AD$7="Anytime",AD$7="Peak",AD$7="Off-peak",AD$7="Shoulder",AD$7="Block"),INDEX('Stakeholder report data'!$G741:$M741,1,MATCH(IF(AD$7="Block","Anytime",AD$7),'Stakeholder report data'!$G$724:$M$724,0)),INDEX($W741:$AD741,1,MATCH(AD$5,$W$724:$AD$724,0)))))
*AD927*AD$8,0)</f>
        <v>0</v>
      </c>
      <c r="AE327" s="55"/>
      <c r="AF327" s="34"/>
      <c r="AG327" s="34"/>
      <c r="AH327" s="34"/>
    </row>
    <row r="328" spans="1:34" ht="11.25" hidden="1" outlineLevel="3" x14ac:dyDescent="0.2">
      <c r="A328" s="34"/>
      <c r="B328" s="258">
        <v>16</v>
      </c>
      <c r="C328" s="48">
        <f t="shared" si="31"/>
        <v>0</v>
      </c>
      <c r="D328" s="49">
        <f t="shared" si="31"/>
        <v>0</v>
      </c>
      <c r="E328" s="49">
        <f t="shared" si="31"/>
        <v>0</v>
      </c>
      <c r="F328" s="56"/>
      <c r="G328" s="262">
        <f t="shared" si="32"/>
        <v>0</v>
      </c>
      <c r="H328" s="56"/>
      <c r="I328" s="212">
        <f>_xlfn.IFNA(IF(I$7="Fixed",1,IF(AND($D328="yes",I$7="Block"),INDEX($O742:$Q742,1,MATCH(I$5,$I27:$K27,0)),IF(OR(I$7="Anytime",I$7="Peak",I$7="Off-peak",I$7="Shoulder",I$7="Block"),INDEX('Stakeholder report data'!$G742:$M742,1,MATCH(IF(I$7="Block","Anytime",I$7),'Stakeholder report data'!$G$724:$M$724,0)),INDEX($W742:$AD742,1,MATCH(I$5,$W$724:$AD$724,0)))))
*I928*I$8,0)</f>
        <v>0</v>
      </c>
      <c r="J328" s="212">
        <f>_xlfn.IFNA(IF(J$7="Fixed",1,IF(AND($D328="yes",J$7="Block"),INDEX($O742:$Q742,1,MATCH(J$5,$I27:$K27,0)),IF(OR(J$7="Anytime",J$7="Peak",J$7="Off-peak",J$7="Shoulder",J$7="Block"),INDEX('Stakeholder report data'!$G742:$M742,1,MATCH(IF(J$7="Block","Anytime",J$7),'Stakeholder report data'!$G$724:$M$724,0)),INDEX($W742:$AD742,1,MATCH(J$5,$W$724:$AD$724,0)))))
*J928*J$8,0)</f>
        <v>0</v>
      </c>
      <c r="K328" s="212">
        <f>_xlfn.IFNA(IF(K$7="Fixed",1,IF(AND($D328="yes",K$7="Block"),INDEX($O742:$Q742,1,MATCH(K$5,$I27:$K27,0)),IF(OR(K$7="Anytime",K$7="Peak",K$7="Off-peak",K$7="Shoulder",K$7="Block"),INDEX('Stakeholder report data'!$G742:$M742,1,MATCH(IF(K$7="Block","Anytime",K$7),'Stakeholder report data'!$G$724:$M$724,0)),INDEX($W742:$AD742,1,MATCH(K$5,$W$724:$AD$724,0)))))
*K928*K$8,0)</f>
        <v>0</v>
      </c>
      <c r="L328" s="212">
        <f>_xlfn.IFNA(IF(L$7="Fixed",1,IF(AND($D328="yes",L$7="Block"),INDEX($O742:$Q742,1,MATCH(L$5,$I27:$K27,0)),IF(OR(L$7="Anytime",L$7="Peak",L$7="Off-peak",L$7="Shoulder",L$7="Block"),INDEX('Stakeholder report data'!$G742:$M742,1,MATCH(IF(L$7="Block","Anytime",L$7),'Stakeholder report data'!$G$724:$M$724,0)),INDEX($W742:$AD742,1,MATCH(L$5,$W$724:$AD$724,0)))))
*L928*L$8,0)</f>
        <v>0</v>
      </c>
      <c r="M328" s="212">
        <f>_xlfn.IFNA(IF(M$7="Fixed",1,IF(AND($D328="yes",M$7="Block"),INDEX($O742:$Q742,1,MATCH(M$5,$I27:$K27,0)),IF(OR(M$7="Anytime",M$7="Peak",M$7="Off-peak",M$7="Shoulder",M$7="Block"),INDEX('Stakeholder report data'!$G742:$M742,1,MATCH(IF(M$7="Block","Anytime",M$7),'Stakeholder report data'!$G$724:$M$724,0)),INDEX($W742:$AD742,1,MATCH(M$5,$W$724:$AD$724,0)))))
*M928*M$8,0)</f>
        <v>0</v>
      </c>
      <c r="N328" s="212">
        <f>_xlfn.IFNA(IF(N$7="Fixed",1,IF(AND($D328="yes",N$7="Block"),INDEX($O742:$Q742,1,MATCH(N$5,$I27:$K27,0)),IF(OR(N$7="Anytime",N$7="Peak",N$7="Off-peak",N$7="Shoulder",N$7="Block"),INDEX('Stakeholder report data'!$G742:$M742,1,MATCH(IF(N$7="Block","Anytime",N$7),'Stakeholder report data'!$G$724:$M$724,0)),INDEX($W742:$AD742,1,MATCH(N$5,$W$724:$AD$724,0)))))
*N928*N$8,0)</f>
        <v>0</v>
      </c>
      <c r="O328" s="212">
        <f>_xlfn.IFNA(IF(O$7="Fixed",1,IF(AND($D328="yes",O$7="Block"),INDEX($O742:$Q742,1,MATCH(O$5,$I27:$K27,0)),IF(OR(O$7="Anytime",O$7="Peak",O$7="Off-peak",O$7="Shoulder",O$7="Block"),INDEX('Stakeholder report data'!$G742:$M742,1,MATCH(IF(O$7="Block","Anytime",O$7),'Stakeholder report data'!$G$724:$M$724,0)),INDEX($W742:$AD742,1,MATCH(O$5,$W$724:$AD$724,0)))))
*O928*O$8,0)</f>
        <v>0</v>
      </c>
      <c r="P328" s="212">
        <f>_xlfn.IFNA(IF(P$7="Fixed",1,IF(AND($D328="yes",P$7="Block"),INDEX($O742:$Q742,1,MATCH(P$5,$I27:$K27,0)),IF(OR(P$7="Anytime",P$7="Peak",P$7="Off-peak",P$7="Shoulder",P$7="Block"),INDEX('Stakeholder report data'!$G742:$M742,1,MATCH(IF(P$7="Block","Anytime",P$7),'Stakeholder report data'!$G$724:$M$724,0)),INDEX($W742:$AD742,1,MATCH(P$5,$W$724:$AD$724,0)))))
*P928*P$8,0)</f>
        <v>0</v>
      </c>
      <c r="Q328" s="212">
        <f>_xlfn.IFNA(IF(Q$7="Fixed",1,IF(AND($D328="yes",Q$7="Block"),INDEX($O742:$Q742,1,MATCH(Q$5,$I27:$K27,0)),IF(OR(Q$7="Anytime",Q$7="Peak",Q$7="Off-peak",Q$7="Shoulder",Q$7="Block"),INDEX('Stakeholder report data'!$G742:$M742,1,MATCH(IF(Q$7="Block","Anytime",Q$7),'Stakeholder report data'!$G$724:$M$724,0)),INDEX($W742:$AD742,1,MATCH(Q$5,$W$724:$AD$724,0)))))
*Q928*Q$8,0)</f>
        <v>0</v>
      </c>
      <c r="R328" s="212">
        <f>_xlfn.IFNA(IF(R$7="Fixed",1,IF(AND($D328="yes",R$7="Block"),INDEX($O742:$Q742,1,MATCH(R$5,$I27:$K27,0)),IF(OR(R$7="Anytime",R$7="Peak",R$7="Off-peak",R$7="Shoulder",R$7="Block"),INDEX('Stakeholder report data'!$G742:$M742,1,MATCH(IF(R$7="Block","Anytime",R$7),'Stakeholder report data'!$G$724:$M$724,0)),INDEX($W742:$AD742,1,MATCH(R$5,$W$724:$AD$724,0)))))
*R928*R$8,0)</f>
        <v>0</v>
      </c>
      <c r="S328" s="212">
        <f>_xlfn.IFNA(IF(S$7="Fixed",1,IF(AND($D328="yes",S$7="Block"),INDEX($O742:$Q742,1,MATCH(S$5,$I27:$K27,0)),IF(OR(S$7="Anytime",S$7="Peak",S$7="Off-peak",S$7="Shoulder",S$7="Block"),INDEX('Stakeholder report data'!$G742:$M742,1,MATCH(IF(S$7="Block","Anytime",S$7),'Stakeholder report data'!$G$724:$M$724,0)),INDEX($W742:$AD742,1,MATCH(S$5,$W$724:$AD$724,0)))))
*S928*S$8,0)</f>
        <v>0</v>
      </c>
      <c r="T328" s="212">
        <f>_xlfn.IFNA(IF(T$7="Fixed",1,IF(AND($D328="yes",T$7="Block"),INDEX($O742:$Q742,1,MATCH(T$5,$I27:$K27,0)),IF(OR(T$7="Anytime",T$7="Peak",T$7="Off-peak",T$7="Shoulder",T$7="Block"),INDEX('Stakeholder report data'!$G742:$M742,1,MATCH(IF(T$7="Block","Anytime",T$7),'Stakeholder report data'!$G$724:$M$724,0)),INDEX($W742:$AD742,1,MATCH(T$5,$W$724:$AD$724,0)))))
*T928*T$8,0)</f>
        <v>0</v>
      </c>
      <c r="U328" s="212">
        <f>_xlfn.IFNA(IF(U$7="Fixed",1,IF(AND($D328="yes",U$7="Block"),INDEX($O742:$Q742,1,MATCH(U$5,$I27:$K27,0)),IF(OR(U$7="Anytime",U$7="Peak",U$7="Off-peak",U$7="Shoulder",U$7="Block"),INDEX('Stakeholder report data'!$G742:$M742,1,MATCH(IF(U$7="Block","Anytime",U$7),'Stakeholder report data'!$G$724:$M$724,0)),INDEX($W742:$AD742,1,MATCH(U$5,$W$724:$AD$724,0)))))
*U928*U$8,0)</f>
        <v>0</v>
      </c>
      <c r="V328" s="212">
        <f>_xlfn.IFNA(IF(V$7="Fixed",1,IF(AND($D328="yes",V$7="Block"),INDEX($O742:$Q742,1,MATCH(V$5,$I27:$K27,0)),IF(OR(V$7="Anytime",V$7="Peak",V$7="Off-peak",V$7="Shoulder",V$7="Block"),INDEX('Stakeholder report data'!$G742:$M742,1,MATCH(IF(V$7="Block","Anytime",V$7),'Stakeholder report data'!$G$724:$M$724,0)),INDEX($W742:$AD742,1,MATCH(V$5,$W$724:$AD$724,0)))))
*V928*V$8,0)</f>
        <v>0</v>
      </c>
      <c r="W328" s="212">
        <f>_xlfn.IFNA(IF(W$7="Fixed",1,IF(AND($D328="yes",W$7="Block"),INDEX($O742:$Q742,1,MATCH(W$5,$I27:$K27,0)),IF(OR(W$7="Anytime",W$7="Peak",W$7="Off-peak",W$7="Shoulder",W$7="Block"),INDEX('Stakeholder report data'!$G742:$M742,1,MATCH(IF(W$7="Block","Anytime",W$7),'Stakeholder report data'!$G$724:$M$724,0)),INDEX($W742:$AD742,1,MATCH(W$5,$W$724:$AD$724,0)))))
*W928*W$8,0)</f>
        <v>0</v>
      </c>
      <c r="X328" s="212">
        <f>_xlfn.IFNA(IF(X$7="Fixed",1,IF(AND($D328="yes",X$7="Block"),INDEX($O742:$Q742,1,MATCH(X$5,$I27:$K27,0)),IF(OR(X$7="Anytime",X$7="Peak",X$7="Off-peak",X$7="Shoulder",X$7="Block"),INDEX('Stakeholder report data'!$G742:$M742,1,MATCH(IF(X$7="Block","Anytime",X$7),'Stakeholder report data'!$G$724:$M$724,0)),INDEX($W742:$AD742,1,MATCH(X$5,$W$724:$AD$724,0)))))
*X928*X$8,0)</f>
        <v>0</v>
      </c>
      <c r="Y328" s="212">
        <f>_xlfn.IFNA(IF(Y$7="Fixed",1,IF(AND($D328="yes",Y$7="Block"),INDEX($O742:$Q742,1,MATCH(Y$5,$I27:$K27,0)),IF(OR(Y$7="Anytime",Y$7="Peak",Y$7="Off-peak",Y$7="Shoulder",Y$7="Block"),INDEX('Stakeholder report data'!$G742:$M742,1,MATCH(IF(Y$7="Block","Anytime",Y$7),'Stakeholder report data'!$G$724:$M$724,0)),INDEX($W742:$AD742,1,MATCH(Y$5,$W$724:$AD$724,0)))))
*Y928*Y$8,0)</f>
        <v>0</v>
      </c>
      <c r="Z328" s="212">
        <f>_xlfn.IFNA(IF(Z$7="Fixed",1,IF(AND($D328="yes",Z$7="Block"),INDEX($O742:$Q742,1,MATCH(Z$5,$I27:$K27,0)),IF(OR(Z$7="Anytime",Z$7="Peak",Z$7="Off-peak",Z$7="Shoulder",Z$7="Block"),INDEX('Stakeholder report data'!$G742:$M742,1,MATCH(IF(Z$7="Block","Anytime",Z$7),'Stakeholder report data'!$G$724:$M$724,0)),INDEX($W742:$AD742,1,MATCH(Z$5,$W$724:$AD$724,0)))))
*Z928*Z$8,0)</f>
        <v>0</v>
      </c>
      <c r="AA328" s="212">
        <f>_xlfn.IFNA(IF(AA$7="Fixed",1,IF(AND($D328="yes",AA$7="Block"),INDEX($O742:$Q742,1,MATCH(AA$5,$I27:$K27,0)),IF(OR(AA$7="Anytime",AA$7="Peak",AA$7="Off-peak",AA$7="Shoulder",AA$7="Block"),INDEX('Stakeholder report data'!$G742:$M742,1,MATCH(IF(AA$7="Block","Anytime",AA$7),'Stakeholder report data'!$G$724:$M$724,0)),INDEX($W742:$AD742,1,MATCH(AA$5,$W$724:$AD$724,0)))))
*AA928*AA$8,0)</f>
        <v>0</v>
      </c>
      <c r="AB328" s="212">
        <f>_xlfn.IFNA(IF(AB$7="Fixed",1,IF(AND($D328="yes",AB$7="Block"),INDEX($O742:$Q742,1,MATCH(AB$5,$I27:$K27,0)),IF(OR(AB$7="Anytime",AB$7="Peak",AB$7="Off-peak",AB$7="Shoulder",AB$7="Block"),INDEX('Stakeholder report data'!$G742:$M742,1,MATCH(IF(AB$7="Block","Anytime",AB$7),'Stakeholder report data'!$G$724:$M$724,0)),INDEX($W742:$AD742,1,MATCH(AB$5,$W$724:$AD$724,0)))))
*AB928*AB$8,0)</f>
        <v>0</v>
      </c>
      <c r="AC328" s="212">
        <f>_xlfn.IFNA(IF(AC$7="Fixed",1,IF(AND($D328="yes",AC$7="Block"),INDEX($O742:$Q742,1,MATCH(AC$5,$I27:$K27,0)),IF(OR(AC$7="Anytime",AC$7="Peak",AC$7="Off-peak",AC$7="Shoulder",AC$7="Block"),INDEX('Stakeholder report data'!$G742:$M742,1,MATCH(IF(AC$7="Block","Anytime",AC$7),'Stakeholder report data'!$G$724:$M$724,0)),INDEX($W742:$AD742,1,MATCH(AC$5,$W$724:$AD$724,0)))))
*AC928*AC$8,0)</f>
        <v>0</v>
      </c>
      <c r="AD328" s="212">
        <f>_xlfn.IFNA(IF(AD$7="Fixed",1,IF(AND($D328="yes",AD$7="Block"),INDEX($O742:$Q742,1,MATCH(AD$5,$I27:$K27,0)),IF(OR(AD$7="Anytime",AD$7="Peak",AD$7="Off-peak",AD$7="Shoulder",AD$7="Block"),INDEX('Stakeholder report data'!$G742:$M742,1,MATCH(IF(AD$7="Block","Anytime",AD$7),'Stakeholder report data'!$G$724:$M$724,0)),INDEX($W742:$AD742,1,MATCH(AD$5,$W$724:$AD$724,0)))))
*AD928*AD$8,0)</f>
        <v>0</v>
      </c>
      <c r="AE328" s="55"/>
      <c r="AF328" s="34"/>
      <c r="AG328" s="34"/>
      <c r="AH328" s="34"/>
    </row>
    <row r="329" spans="1:34" ht="11.25" hidden="1" outlineLevel="3" x14ac:dyDescent="0.2">
      <c r="A329" s="34"/>
      <c r="B329" s="251">
        <v>17</v>
      </c>
      <c r="C329" s="48">
        <f t="shared" ref="C329:E344" si="33">C293</f>
        <v>0</v>
      </c>
      <c r="D329" s="49">
        <f t="shared" si="33"/>
        <v>0</v>
      </c>
      <c r="E329" s="49">
        <f t="shared" si="33"/>
        <v>0</v>
      </c>
      <c r="F329" s="56"/>
      <c r="G329" s="262">
        <f t="shared" si="32"/>
        <v>0</v>
      </c>
      <c r="H329" s="56"/>
      <c r="I329" s="212">
        <f>_xlfn.IFNA(IF(I$7="Fixed",1,IF(AND($D329="yes",I$7="Block"),INDEX($O743:$Q743,1,MATCH(I$5,$I28:$K28,0)),IF(OR(I$7="Anytime",I$7="Peak",I$7="Off-peak",I$7="Shoulder",I$7="Block"),INDEX('Stakeholder report data'!$G743:$M743,1,MATCH(IF(I$7="Block","Anytime",I$7),'Stakeholder report data'!$G$724:$M$724,0)),INDEX($W743:$AD743,1,MATCH(I$5,$W$724:$AD$724,0)))))
*I929*I$8,0)</f>
        <v>0</v>
      </c>
      <c r="J329" s="212">
        <f>_xlfn.IFNA(IF(J$7="Fixed",1,IF(AND($D329="yes",J$7="Block"),INDEX($O743:$Q743,1,MATCH(J$5,$I28:$K28,0)),IF(OR(J$7="Anytime",J$7="Peak",J$7="Off-peak",J$7="Shoulder",J$7="Block"),INDEX('Stakeholder report data'!$G743:$M743,1,MATCH(IF(J$7="Block","Anytime",J$7),'Stakeholder report data'!$G$724:$M$724,0)),INDEX($W743:$AD743,1,MATCH(J$5,$W$724:$AD$724,0)))))
*J929*J$8,0)</f>
        <v>0</v>
      </c>
      <c r="K329" s="212">
        <f>_xlfn.IFNA(IF(K$7="Fixed",1,IF(AND($D329="yes",K$7="Block"),INDEX($O743:$Q743,1,MATCH(K$5,$I28:$K28,0)),IF(OR(K$7="Anytime",K$7="Peak",K$7="Off-peak",K$7="Shoulder",K$7="Block"),INDEX('Stakeholder report data'!$G743:$M743,1,MATCH(IF(K$7="Block","Anytime",K$7),'Stakeholder report data'!$G$724:$M$724,0)),INDEX($W743:$AD743,1,MATCH(K$5,$W$724:$AD$724,0)))))
*K929*K$8,0)</f>
        <v>0</v>
      </c>
      <c r="L329" s="212">
        <f>_xlfn.IFNA(IF(L$7="Fixed",1,IF(AND($D329="yes",L$7="Block"),INDEX($O743:$Q743,1,MATCH(L$5,$I28:$K28,0)),IF(OR(L$7="Anytime",L$7="Peak",L$7="Off-peak",L$7="Shoulder",L$7="Block"),INDEX('Stakeholder report data'!$G743:$M743,1,MATCH(IF(L$7="Block","Anytime",L$7),'Stakeholder report data'!$G$724:$M$724,0)),INDEX($W743:$AD743,1,MATCH(L$5,$W$724:$AD$724,0)))))
*L929*L$8,0)</f>
        <v>0</v>
      </c>
      <c r="M329" s="212">
        <f>_xlfn.IFNA(IF(M$7="Fixed",1,IF(AND($D329="yes",M$7="Block"),INDEX($O743:$Q743,1,MATCH(M$5,$I28:$K28,0)),IF(OR(M$7="Anytime",M$7="Peak",M$7="Off-peak",M$7="Shoulder",M$7="Block"),INDEX('Stakeholder report data'!$G743:$M743,1,MATCH(IF(M$7="Block","Anytime",M$7),'Stakeholder report data'!$G$724:$M$724,0)),INDEX($W743:$AD743,1,MATCH(M$5,$W$724:$AD$724,0)))))
*M929*M$8,0)</f>
        <v>0</v>
      </c>
      <c r="N329" s="212">
        <f>_xlfn.IFNA(IF(N$7="Fixed",1,IF(AND($D329="yes",N$7="Block"),INDEX($O743:$Q743,1,MATCH(N$5,$I28:$K28,0)),IF(OR(N$7="Anytime",N$7="Peak",N$7="Off-peak",N$7="Shoulder",N$7="Block"),INDEX('Stakeholder report data'!$G743:$M743,1,MATCH(IF(N$7="Block","Anytime",N$7),'Stakeholder report data'!$G$724:$M$724,0)),INDEX($W743:$AD743,1,MATCH(N$5,$W$724:$AD$724,0)))))
*N929*N$8,0)</f>
        <v>0</v>
      </c>
      <c r="O329" s="212">
        <f>_xlfn.IFNA(IF(O$7="Fixed",1,IF(AND($D329="yes",O$7="Block"),INDEX($O743:$Q743,1,MATCH(O$5,$I28:$K28,0)),IF(OR(O$7="Anytime",O$7="Peak",O$7="Off-peak",O$7="Shoulder",O$7="Block"),INDEX('Stakeholder report data'!$G743:$M743,1,MATCH(IF(O$7="Block","Anytime",O$7),'Stakeholder report data'!$G$724:$M$724,0)),INDEX($W743:$AD743,1,MATCH(O$5,$W$724:$AD$724,0)))))
*O929*O$8,0)</f>
        <v>0</v>
      </c>
      <c r="P329" s="212">
        <f>_xlfn.IFNA(IF(P$7="Fixed",1,IF(AND($D329="yes",P$7="Block"),INDEX($O743:$Q743,1,MATCH(P$5,$I28:$K28,0)),IF(OR(P$7="Anytime",P$7="Peak",P$7="Off-peak",P$7="Shoulder",P$7="Block"),INDEX('Stakeholder report data'!$G743:$M743,1,MATCH(IF(P$7="Block","Anytime",P$7),'Stakeholder report data'!$G$724:$M$724,0)),INDEX($W743:$AD743,1,MATCH(P$5,$W$724:$AD$724,0)))))
*P929*P$8,0)</f>
        <v>0</v>
      </c>
      <c r="Q329" s="212">
        <f>_xlfn.IFNA(IF(Q$7="Fixed",1,IF(AND($D329="yes",Q$7="Block"),INDEX($O743:$Q743,1,MATCH(Q$5,$I28:$K28,0)),IF(OR(Q$7="Anytime",Q$7="Peak",Q$7="Off-peak",Q$7="Shoulder",Q$7="Block"),INDEX('Stakeholder report data'!$G743:$M743,1,MATCH(IF(Q$7="Block","Anytime",Q$7),'Stakeholder report data'!$G$724:$M$724,0)),INDEX($W743:$AD743,1,MATCH(Q$5,$W$724:$AD$724,0)))))
*Q929*Q$8,0)</f>
        <v>0</v>
      </c>
      <c r="R329" s="212">
        <f>_xlfn.IFNA(IF(R$7="Fixed",1,IF(AND($D329="yes",R$7="Block"),INDEX($O743:$Q743,1,MATCH(R$5,$I28:$K28,0)),IF(OR(R$7="Anytime",R$7="Peak",R$7="Off-peak",R$7="Shoulder",R$7="Block"),INDEX('Stakeholder report data'!$G743:$M743,1,MATCH(IF(R$7="Block","Anytime",R$7),'Stakeholder report data'!$G$724:$M$724,0)),INDEX($W743:$AD743,1,MATCH(R$5,$W$724:$AD$724,0)))))
*R929*R$8,0)</f>
        <v>0</v>
      </c>
      <c r="S329" s="212">
        <f>_xlfn.IFNA(IF(S$7="Fixed",1,IF(AND($D329="yes",S$7="Block"),INDEX($O743:$Q743,1,MATCH(S$5,$I28:$K28,0)),IF(OR(S$7="Anytime",S$7="Peak",S$7="Off-peak",S$7="Shoulder",S$7="Block"),INDEX('Stakeholder report data'!$G743:$M743,1,MATCH(IF(S$7="Block","Anytime",S$7),'Stakeholder report data'!$G$724:$M$724,0)),INDEX($W743:$AD743,1,MATCH(S$5,$W$724:$AD$724,0)))))
*S929*S$8,0)</f>
        <v>0</v>
      </c>
      <c r="T329" s="212">
        <f>_xlfn.IFNA(IF(T$7="Fixed",1,IF(AND($D329="yes",T$7="Block"),INDEX($O743:$Q743,1,MATCH(T$5,$I28:$K28,0)),IF(OR(T$7="Anytime",T$7="Peak",T$7="Off-peak",T$7="Shoulder",T$7="Block"),INDEX('Stakeholder report data'!$G743:$M743,1,MATCH(IF(T$7="Block","Anytime",T$7),'Stakeholder report data'!$G$724:$M$724,0)),INDEX($W743:$AD743,1,MATCH(T$5,$W$724:$AD$724,0)))))
*T929*T$8,0)</f>
        <v>0</v>
      </c>
      <c r="U329" s="212">
        <f>_xlfn.IFNA(IF(U$7="Fixed",1,IF(AND($D329="yes",U$7="Block"),INDEX($O743:$Q743,1,MATCH(U$5,$I28:$K28,0)),IF(OR(U$7="Anytime",U$7="Peak",U$7="Off-peak",U$7="Shoulder",U$7="Block"),INDEX('Stakeholder report data'!$G743:$M743,1,MATCH(IF(U$7="Block","Anytime",U$7),'Stakeholder report data'!$G$724:$M$724,0)),INDEX($W743:$AD743,1,MATCH(U$5,$W$724:$AD$724,0)))))
*U929*U$8,0)</f>
        <v>0</v>
      </c>
      <c r="V329" s="212">
        <f>_xlfn.IFNA(IF(V$7="Fixed",1,IF(AND($D329="yes",V$7="Block"),INDEX($O743:$Q743,1,MATCH(V$5,$I28:$K28,0)),IF(OR(V$7="Anytime",V$7="Peak",V$7="Off-peak",V$7="Shoulder",V$7="Block"),INDEX('Stakeholder report data'!$G743:$M743,1,MATCH(IF(V$7="Block","Anytime",V$7),'Stakeholder report data'!$G$724:$M$724,0)),INDEX($W743:$AD743,1,MATCH(V$5,$W$724:$AD$724,0)))))
*V929*V$8,0)</f>
        <v>0</v>
      </c>
      <c r="W329" s="212">
        <f>_xlfn.IFNA(IF(W$7="Fixed",1,IF(AND($D329="yes",W$7="Block"),INDEX($O743:$Q743,1,MATCH(W$5,$I28:$K28,0)),IF(OR(W$7="Anytime",W$7="Peak",W$7="Off-peak",W$7="Shoulder",W$7="Block"),INDEX('Stakeholder report data'!$G743:$M743,1,MATCH(IF(W$7="Block","Anytime",W$7),'Stakeholder report data'!$G$724:$M$724,0)),INDEX($W743:$AD743,1,MATCH(W$5,$W$724:$AD$724,0)))))
*W929*W$8,0)</f>
        <v>0</v>
      </c>
      <c r="X329" s="212">
        <f>_xlfn.IFNA(IF(X$7="Fixed",1,IF(AND($D329="yes",X$7="Block"),INDEX($O743:$Q743,1,MATCH(X$5,$I28:$K28,0)),IF(OR(X$7="Anytime",X$7="Peak",X$7="Off-peak",X$7="Shoulder",X$7="Block"),INDEX('Stakeholder report data'!$G743:$M743,1,MATCH(IF(X$7="Block","Anytime",X$7),'Stakeholder report data'!$G$724:$M$724,0)),INDEX($W743:$AD743,1,MATCH(X$5,$W$724:$AD$724,0)))))
*X929*X$8,0)</f>
        <v>0</v>
      </c>
      <c r="Y329" s="212">
        <f>_xlfn.IFNA(IF(Y$7="Fixed",1,IF(AND($D329="yes",Y$7="Block"),INDEX($O743:$Q743,1,MATCH(Y$5,$I28:$K28,0)),IF(OR(Y$7="Anytime",Y$7="Peak",Y$7="Off-peak",Y$7="Shoulder",Y$7="Block"),INDEX('Stakeholder report data'!$G743:$M743,1,MATCH(IF(Y$7="Block","Anytime",Y$7),'Stakeholder report data'!$G$724:$M$724,0)),INDEX($W743:$AD743,1,MATCH(Y$5,$W$724:$AD$724,0)))))
*Y929*Y$8,0)</f>
        <v>0</v>
      </c>
      <c r="Z329" s="212">
        <f>_xlfn.IFNA(IF(Z$7="Fixed",1,IF(AND($D329="yes",Z$7="Block"),INDEX($O743:$Q743,1,MATCH(Z$5,$I28:$K28,0)),IF(OR(Z$7="Anytime",Z$7="Peak",Z$7="Off-peak",Z$7="Shoulder",Z$7="Block"),INDEX('Stakeholder report data'!$G743:$M743,1,MATCH(IF(Z$7="Block","Anytime",Z$7),'Stakeholder report data'!$G$724:$M$724,0)),INDEX($W743:$AD743,1,MATCH(Z$5,$W$724:$AD$724,0)))))
*Z929*Z$8,0)</f>
        <v>0</v>
      </c>
      <c r="AA329" s="212">
        <f>_xlfn.IFNA(IF(AA$7="Fixed",1,IF(AND($D329="yes",AA$7="Block"),INDEX($O743:$Q743,1,MATCH(AA$5,$I28:$K28,0)),IF(OR(AA$7="Anytime",AA$7="Peak",AA$7="Off-peak",AA$7="Shoulder",AA$7="Block"),INDEX('Stakeholder report data'!$G743:$M743,1,MATCH(IF(AA$7="Block","Anytime",AA$7),'Stakeholder report data'!$G$724:$M$724,0)),INDEX($W743:$AD743,1,MATCH(AA$5,$W$724:$AD$724,0)))))
*AA929*AA$8,0)</f>
        <v>0</v>
      </c>
      <c r="AB329" s="212">
        <f>_xlfn.IFNA(IF(AB$7="Fixed",1,IF(AND($D329="yes",AB$7="Block"),INDEX($O743:$Q743,1,MATCH(AB$5,$I28:$K28,0)),IF(OR(AB$7="Anytime",AB$7="Peak",AB$7="Off-peak",AB$7="Shoulder",AB$7="Block"),INDEX('Stakeholder report data'!$G743:$M743,1,MATCH(IF(AB$7="Block","Anytime",AB$7),'Stakeholder report data'!$G$724:$M$724,0)),INDEX($W743:$AD743,1,MATCH(AB$5,$W$724:$AD$724,0)))))
*AB929*AB$8,0)</f>
        <v>0</v>
      </c>
      <c r="AC329" s="212">
        <f>_xlfn.IFNA(IF(AC$7="Fixed",1,IF(AND($D329="yes",AC$7="Block"),INDEX($O743:$Q743,1,MATCH(AC$5,$I28:$K28,0)),IF(OR(AC$7="Anytime",AC$7="Peak",AC$7="Off-peak",AC$7="Shoulder",AC$7="Block"),INDEX('Stakeholder report data'!$G743:$M743,1,MATCH(IF(AC$7="Block","Anytime",AC$7),'Stakeholder report data'!$G$724:$M$724,0)),INDEX($W743:$AD743,1,MATCH(AC$5,$W$724:$AD$724,0)))))
*AC929*AC$8,0)</f>
        <v>0</v>
      </c>
      <c r="AD329" s="212">
        <f>_xlfn.IFNA(IF(AD$7="Fixed",1,IF(AND($D329="yes",AD$7="Block"),INDEX($O743:$Q743,1,MATCH(AD$5,$I28:$K28,0)),IF(OR(AD$7="Anytime",AD$7="Peak",AD$7="Off-peak",AD$7="Shoulder",AD$7="Block"),INDEX('Stakeholder report data'!$G743:$M743,1,MATCH(IF(AD$7="Block","Anytime",AD$7),'Stakeholder report data'!$G$724:$M$724,0)),INDEX($W743:$AD743,1,MATCH(AD$5,$W$724:$AD$724,0)))))
*AD929*AD$8,0)</f>
        <v>0</v>
      </c>
      <c r="AE329" s="55"/>
      <c r="AF329" s="34"/>
      <c r="AG329" s="34"/>
      <c r="AH329" s="34"/>
    </row>
    <row r="330" spans="1:34" ht="11.25" hidden="1" outlineLevel="3" x14ac:dyDescent="0.2">
      <c r="A330" s="34"/>
      <c r="B330" s="251">
        <v>18</v>
      </c>
      <c r="C330" s="48">
        <f t="shared" si="33"/>
        <v>0</v>
      </c>
      <c r="D330" s="49">
        <f t="shared" si="33"/>
        <v>0</v>
      </c>
      <c r="E330" s="49">
        <f t="shared" si="33"/>
        <v>0</v>
      </c>
      <c r="F330" s="56"/>
      <c r="G330" s="262">
        <f t="shared" si="32"/>
        <v>0</v>
      </c>
      <c r="H330" s="56"/>
      <c r="I330" s="212">
        <f>_xlfn.IFNA(IF(I$7="Fixed",1,IF(AND($D330="yes",I$7="Block"),INDEX($O744:$Q744,1,MATCH(I$5,$I29:$K29,0)),IF(OR(I$7="Anytime",I$7="Peak",I$7="Off-peak",I$7="Shoulder",I$7="Block"),INDEX('Stakeholder report data'!$G744:$M744,1,MATCH(IF(I$7="Block","Anytime",I$7),'Stakeholder report data'!$G$724:$M$724,0)),INDEX($W744:$AD744,1,MATCH(I$5,$W$724:$AD$724,0)))))
*I930*I$8,0)</f>
        <v>0</v>
      </c>
      <c r="J330" s="212">
        <f>_xlfn.IFNA(IF(J$7="Fixed",1,IF(AND($D330="yes",J$7="Block"),INDEX($O744:$Q744,1,MATCH(J$5,$I29:$K29,0)),IF(OR(J$7="Anytime",J$7="Peak",J$7="Off-peak",J$7="Shoulder",J$7="Block"),INDEX('Stakeholder report data'!$G744:$M744,1,MATCH(IF(J$7="Block","Anytime",J$7),'Stakeholder report data'!$G$724:$M$724,0)),INDEX($W744:$AD744,1,MATCH(J$5,$W$724:$AD$724,0)))))
*J930*J$8,0)</f>
        <v>0</v>
      </c>
      <c r="K330" s="212">
        <f>_xlfn.IFNA(IF(K$7="Fixed",1,IF(AND($D330="yes",K$7="Block"),INDEX($O744:$Q744,1,MATCH(K$5,$I29:$K29,0)),IF(OR(K$7="Anytime",K$7="Peak",K$7="Off-peak",K$7="Shoulder",K$7="Block"),INDEX('Stakeholder report data'!$G744:$M744,1,MATCH(IF(K$7="Block","Anytime",K$7),'Stakeholder report data'!$G$724:$M$724,0)),INDEX($W744:$AD744,1,MATCH(K$5,$W$724:$AD$724,0)))))
*K930*K$8,0)</f>
        <v>0</v>
      </c>
      <c r="L330" s="212">
        <f>_xlfn.IFNA(IF(L$7="Fixed",1,IF(AND($D330="yes",L$7="Block"),INDEX($O744:$Q744,1,MATCH(L$5,$I29:$K29,0)),IF(OR(L$7="Anytime",L$7="Peak",L$7="Off-peak",L$7="Shoulder",L$7="Block"),INDEX('Stakeholder report data'!$G744:$M744,1,MATCH(IF(L$7="Block","Anytime",L$7),'Stakeholder report data'!$G$724:$M$724,0)),INDEX($W744:$AD744,1,MATCH(L$5,$W$724:$AD$724,0)))))
*L930*L$8,0)</f>
        <v>0</v>
      </c>
      <c r="M330" s="212">
        <f>_xlfn.IFNA(IF(M$7="Fixed",1,IF(AND($D330="yes",M$7="Block"),INDEX($O744:$Q744,1,MATCH(M$5,$I29:$K29,0)),IF(OR(M$7="Anytime",M$7="Peak",M$7="Off-peak",M$7="Shoulder",M$7="Block"),INDEX('Stakeholder report data'!$G744:$M744,1,MATCH(IF(M$7="Block","Anytime",M$7),'Stakeholder report data'!$G$724:$M$724,0)),INDEX($W744:$AD744,1,MATCH(M$5,$W$724:$AD$724,0)))))
*M930*M$8,0)</f>
        <v>0</v>
      </c>
      <c r="N330" s="212">
        <f>_xlfn.IFNA(IF(N$7="Fixed",1,IF(AND($D330="yes",N$7="Block"),INDEX($O744:$Q744,1,MATCH(N$5,$I29:$K29,0)),IF(OR(N$7="Anytime",N$7="Peak",N$7="Off-peak",N$7="Shoulder",N$7="Block"),INDEX('Stakeholder report data'!$G744:$M744,1,MATCH(IF(N$7="Block","Anytime",N$7),'Stakeholder report data'!$G$724:$M$724,0)),INDEX($W744:$AD744,1,MATCH(N$5,$W$724:$AD$724,0)))))
*N930*N$8,0)</f>
        <v>0</v>
      </c>
      <c r="O330" s="212">
        <f>_xlfn.IFNA(IF(O$7="Fixed",1,IF(AND($D330="yes",O$7="Block"),INDEX($O744:$Q744,1,MATCH(O$5,$I29:$K29,0)),IF(OR(O$7="Anytime",O$7="Peak",O$7="Off-peak",O$7="Shoulder",O$7="Block"),INDEX('Stakeholder report data'!$G744:$M744,1,MATCH(IF(O$7="Block","Anytime",O$7),'Stakeholder report data'!$G$724:$M$724,0)),INDEX($W744:$AD744,1,MATCH(O$5,$W$724:$AD$724,0)))))
*O930*O$8,0)</f>
        <v>0</v>
      </c>
      <c r="P330" s="212">
        <f>_xlfn.IFNA(IF(P$7="Fixed",1,IF(AND($D330="yes",P$7="Block"),INDEX($O744:$Q744,1,MATCH(P$5,$I29:$K29,0)),IF(OR(P$7="Anytime",P$7="Peak",P$7="Off-peak",P$7="Shoulder",P$7="Block"),INDEX('Stakeholder report data'!$G744:$M744,1,MATCH(IF(P$7="Block","Anytime",P$7),'Stakeholder report data'!$G$724:$M$724,0)),INDEX($W744:$AD744,1,MATCH(P$5,$W$724:$AD$724,0)))))
*P930*P$8,0)</f>
        <v>0</v>
      </c>
      <c r="Q330" s="212">
        <f>_xlfn.IFNA(IF(Q$7="Fixed",1,IF(AND($D330="yes",Q$7="Block"),INDEX($O744:$Q744,1,MATCH(Q$5,$I29:$K29,0)),IF(OR(Q$7="Anytime",Q$7="Peak",Q$7="Off-peak",Q$7="Shoulder",Q$7="Block"),INDEX('Stakeholder report data'!$G744:$M744,1,MATCH(IF(Q$7="Block","Anytime",Q$7),'Stakeholder report data'!$G$724:$M$724,0)),INDEX($W744:$AD744,1,MATCH(Q$5,$W$724:$AD$724,0)))))
*Q930*Q$8,0)</f>
        <v>0</v>
      </c>
      <c r="R330" s="212">
        <f>_xlfn.IFNA(IF(R$7="Fixed",1,IF(AND($D330="yes",R$7="Block"),INDEX($O744:$Q744,1,MATCH(R$5,$I29:$K29,0)),IF(OR(R$7="Anytime",R$7="Peak",R$7="Off-peak",R$7="Shoulder",R$7="Block"),INDEX('Stakeholder report data'!$G744:$M744,1,MATCH(IF(R$7="Block","Anytime",R$7),'Stakeholder report data'!$G$724:$M$724,0)),INDEX($W744:$AD744,1,MATCH(R$5,$W$724:$AD$724,0)))))
*R930*R$8,0)</f>
        <v>0</v>
      </c>
      <c r="S330" s="212">
        <f>_xlfn.IFNA(IF(S$7="Fixed",1,IF(AND($D330="yes",S$7="Block"),INDEX($O744:$Q744,1,MATCH(S$5,$I29:$K29,0)),IF(OR(S$7="Anytime",S$7="Peak",S$7="Off-peak",S$7="Shoulder",S$7="Block"),INDEX('Stakeholder report data'!$G744:$M744,1,MATCH(IF(S$7="Block","Anytime",S$7),'Stakeholder report data'!$G$724:$M$724,0)),INDEX($W744:$AD744,1,MATCH(S$5,$W$724:$AD$724,0)))))
*S930*S$8,0)</f>
        <v>0</v>
      </c>
      <c r="T330" s="212">
        <f>_xlfn.IFNA(IF(T$7="Fixed",1,IF(AND($D330="yes",T$7="Block"),INDEX($O744:$Q744,1,MATCH(T$5,$I29:$K29,0)),IF(OR(T$7="Anytime",T$7="Peak",T$7="Off-peak",T$7="Shoulder",T$7="Block"),INDEX('Stakeholder report data'!$G744:$M744,1,MATCH(IF(T$7="Block","Anytime",T$7),'Stakeholder report data'!$G$724:$M$724,0)),INDEX($W744:$AD744,1,MATCH(T$5,$W$724:$AD$724,0)))))
*T930*T$8,0)</f>
        <v>0</v>
      </c>
      <c r="U330" s="212">
        <f>_xlfn.IFNA(IF(U$7="Fixed",1,IF(AND($D330="yes",U$7="Block"),INDEX($O744:$Q744,1,MATCH(U$5,$I29:$K29,0)),IF(OR(U$7="Anytime",U$7="Peak",U$7="Off-peak",U$7="Shoulder",U$7="Block"),INDEX('Stakeholder report data'!$G744:$M744,1,MATCH(IF(U$7="Block","Anytime",U$7),'Stakeholder report data'!$G$724:$M$724,0)),INDEX($W744:$AD744,1,MATCH(U$5,$W$724:$AD$724,0)))))
*U930*U$8,0)</f>
        <v>0</v>
      </c>
      <c r="V330" s="212">
        <f>_xlfn.IFNA(IF(V$7="Fixed",1,IF(AND($D330="yes",V$7="Block"),INDEX($O744:$Q744,1,MATCH(V$5,$I29:$K29,0)),IF(OR(V$7="Anytime",V$7="Peak",V$7="Off-peak",V$7="Shoulder",V$7="Block"),INDEX('Stakeholder report data'!$G744:$M744,1,MATCH(IF(V$7="Block","Anytime",V$7),'Stakeholder report data'!$G$724:$M$724,0)),INDEX($W744:$AD744,1,MATCH(V$5,$W$724:$AD$724,0)))))
*V930*V$8,0)</f>
        <v>0</v>
      </c>
      <c r="W330" s="212">
        <f>_xlfn.IFNA(IF(W$7="Fixed",1,IF(AND($D330="yes",W$7="Block"),INDEX($O744:$Q744,1,MATCH(W$5,$I29:$K29,0)),IF(OR(W$7="Anytime",W$7="Peak",W$7="Off-peak",W$7="Shoulder",W$7="Block"),INDEX('Stakeholder report data'!$G744:$M744,1,MATCH(IF(W$7="Block","Anytime",W$7),'Stakeholder report data'!$G$724:$M$724,0)),INDEX($W744:$AD744,1,MATCH(W$5,$W$724:$AD$724,0)))))
*W930*W$8,0)</f>
        <v>0</v>
      </c>
      <c r="X330" s="212">
        <f>_xlfn.IFNA(IF(X$7="Fixed",1,IF(AND($D330="yes",X$7="Block"),INDEX($O744:$Q744,1,MATCH(X$5,$I29:$K29,0)),IF(OR(X$7="Anytime",X$7="Peak",X$7="Off-peak",X$7="Shoulder",X$7="Block"),INDEX('Stakeholder report data'!$G744:$M744,1,MATCH(IF(X$7="Block","Anytime",X$7),'Stakeholder report data'!$G$724:$M$724,0)),INDEX($W744:$AD744,1,MATCH(X$5,$W$724:$AD$724,0)))))
*X930*X$8,0)</f>
        <v>0</v>
      </c>
      <c r="Y330" s="212">
        <f>_xlfn.IFNA(IF(Y$7="Fixed",1,IF(AND($D330="yes",Y$7="Block"),INDEX($O744:$Q744,1,MATCH(Y$5,$I29:$K29,0)),IF(OR(Y$7="Anytime",Y$7="Peak",Y$7="Off-peak",Y$7="Shoulder",Y$7="Block"),INDEX('Stakeholder report data'!$G744:$M744,1,MATCH(IF(Y$7="Block","Anytime",Y$7),'Stakeholder report data'!$G$724:$M$724,0)),INDEX($W744:$AD744,1,MATCH(Y$5,$W$724:$AD$724,0)))))
*Y930*Y$8,0)</f>
        <v>0</v>
      </c>
      <c r="Z330" s="212">
        <f>_xlfn.IFNA(IF(Z$7="Fixed",1,IF(AND($D330="yes",Z$7="Block"),INDEX($O744:$Q744,1,MATCH(Z$5,$I29:$K29,0)),IF(OR(Z$7="Anytime",Z$7="Peak",Z$7="Off-peak",Z$7="Shoulder",Z$7="Block"),INDEX('Stakeholder report data'!$G744:$M744,1,MATCH(IF(Z$7="Block","Anytime",Z$7),'Stakeholder report data'!$G$724:$M$724,0)),INDEX($W744:$AD744,1,MATCH(Z$5,$W$724:$AD$724,0)))))
*Z930*Z$8,0)</f>
        <v>0</v>
      </c>
      <c r="AA330" s="212">
        <f>_xlfn.IFNA(IF(AA$7="Fixed",1,IF(AND($D330="yes",AA$7="Block"),INDEX($O744:$Q744,1,MATCH(AA$5,$I29:$K29,0)),IF(OR(AA$7="Anytime",AA$7="Peak",AA$7="Off-peak",AA$7="Shoulder",AA$7="Block"),INDEX('Stakeholder report data'!$G744:$M744,1,MATCH(IF(AA$7="Block","Anytime",AA$7),'Stakeholder report data'!$G$724:$M$724,0)),INDEX($W744:$AD744,1,MATCH(AA$5,$W$724:$AD$724,0)))))
*AA930*AA$8,0)</f>
        <v>0</v>
      </c>
      <c r="AB330" s="212">
        <f>_xlfn.IFNA(IF(AB$7="Fixed",1,IF(AND($D330="yes",AB$7="Block"),INDEX($O744:$Q744,1,MATCH(AB$5,$I29:$K29,0)),IF(OR(AB$7="Anytime",AB$7="Peak",AB$7="Off-peak",AB$7="Shoulder",AB$7="Block"),INDEX('Stakeholder report data'!$G744:$M744,1,MATCH(IF(AB$7="Block","Anytime",AB$7),'Stakeholder report data'!$G$724:$M$724,0)),INDEX($W744:$AD744,1,MATCH(AB$5,$W$724:$AD$724,0)))))
*AB930*AB$8,0)</f>
        <v>0</v>
      </c>
      <c r="AC330" s="212">
        <f>_xlfn.IFNA(IF(AC$7="Fixed",1,IF(AND($D330="yes",AC$7="Block"),INDEX($O744:$Q744,1,MATCH(AC$5,$I29:$K29,0)),IF(OR(AC$7="Anytime",AC$7="Peak",AC$7="Off-peak",AC$7="Shoulder",AC$7="Block"),INDEX('Stakeholder report data'!$G744:$M744,1,MATCH(IF(AC$7="Block","Anytime",AC$7),'Stakeholder report data'!$G$724:$M$724,0)),INDEX($W744:$AD744,1,MATCH(AC$5,$W$724:$AD$724,0)))))
*AC930*AC$8,0)</f>
        <v>0</v>
      </c>
      <c r="AD330" s="212">
        <f>_xlfn.IFNA(IF(AD$7="Fixed",1,IF(AND($D330="yes",AD$7="Block"),INDEX($O744:$Q744,1,MATCH(AD$5,$I29:$K29,0)),IF(OR(AD$7="Anytime",AD$7="Peak",AD$7="Off-peak",AD$7="Shoulder",AD$7="Block"),INDEX('Stakeholder report data'!$G744:$M744,1,MATCH(IF(AD$7="Block","Anytime",AD$7),'Stakeholder report data'!$G$724:$M$724,0)),INDEX($W744:$AD744,1,MATCH(AD$5,$W$724:$AD$724,0)))))
*AD930*AD$8,0)</f>
        <v>0</v>
      </c>
      <c r="AE330" s="55"/>
      <c r="AF330" s="34"/>
      <c r="AG330" s="34"/>
      <c r="AH330" s="34"/>
    </row>
    <row r="331" spans="1:34" ht="11.25" hidden="1" outlineLevel="3" x14ac:dyDescent="0.2">
      <c r="A331" s="34"/>
      <c r="B331" s="251">
        <v>19</v>
      </c>
      <c r="C331" s="48">
        <f t="shared" si="33"/>
        <v>0</v>
      </c>
      <c r="D331" s="49">
        <f t="shared" si="33"/>
        <v>0</v>
      </c>
      <c r="E331" s="49">
        <f t="shared" si="33"/>
        <v>0</v>
      </c>
      <c r="F331" s="56"/>
      <c r="G331" s="262">
        <f t="shared" si="32"/>
        <v>0</v>
      </c>
      <c r="H331" s="56"/>
      <c r="I331" s="212">
        <f>_xlfn.IFNA(IF(I$7="Fixed",1,IF(AND($D331="yes",I$7="Block"),INDEX($O745:$Q745,1,MATCH(I$5,$I30:$K30,0)),IF(OR(I$7="Anytime",I$7="Peak",I$7="Off-peak",I$7="Shoulder",I$7="Block"),INDEX('Stakeholder report data'!$G745:$M745,1,MATCH(IF(I$7="Block","Anytime",I$7),'Stakeholder report data'!$G$724:$M$724,0)),INDEX($W745:$AD745,1,MATCH(I$5,$W$724:$AD$724,0)))))
*I931*I$8,0)</f>
        <v>0</v>
      </c>
      <c r="J331" s="212">
        <f>_xlfn.IFNA(IF(J$7="Fixed",1,IF(AND($D331="yes",J$7="Block"),INDEX($O745:$Q745,1,MATCH(J$5,$I30:$K30,0)),IF(OR(J$7="Anytime",J$7="Peak",J$7="Off-peak",J$7="Shoulder",J$7="Block"),INDEX('Stakeholder report data'!$G745:$M745,1,MATCH(IF(J$7="Block","Anytime",J$7),'Stakeholder report data'!$G$724:$M$724,0)),INDEX($W745:$AD745,1,MATCH(J$5,$W$724:$AD$724,0)))))
*J931*J$8,0)</f>
        <v>0</v>
      </c>
      <c r="K331" s="212">
        <f>_xlfn.IFNA(IF(K$7="Fixed",1,IF(AND($D331="yes",K$7="Block"),INDEX($O745:$Q745,1,MATCH(K$5,$I30:$K30,0)),IF(OR(K$7="Anytime",K$7="Peak",K$7="Off-peak",K$7="Shoulder",K$7="Block"),INDEX('Stakeholder report data'!$G745:$M745,1,MATCH(IF(K$7="Block","Anytime",K$7),'Stakeholder report data'!$G$724:$M$724,0)),INDEX($W745:$AD745,1,MATCH(K$5,$W$724:$AD$724,0)))))
*K931*K$8,0)</f>
        <v>0</v>
      </c>
      <c r="L331" s="212">
        <f>_xlfn.IFNA(IF(L$7="Fixed",1,IF(AND($D331="yes",L$7="Block"),INDEX($O745:$Q745,1,MATCH(L$5,$I30:$K30,0)),IF(OR(L$7="Anytime",L$7="Peak",L$7="Off-peak",L$7="Shoulder",L$7="Block"),INDEX('Stakeholder report data'!$G745:$M745,1,MATCH(IF(L$7="Block","Anytime",L$7),'Stakeholder report data'!$G$724:$M$724,0)),INDEX($W745:$AD745,1,MATCH(L$5,$W$724:$AD$724,0)))))
*L931*L$8,0)</f>
        <v>0</v>
      </c>
      <c r="M331" s="212">
        <f>_xlfn.IFNA(IF(M$7="Fixed",1,IF(AND($D331="yes",M$7="Block"),INDEX($O745:$Q745,1,MATCH(M$5,$I30:$K30,0)),IF(OR(M$7="Anytime",M$7="Peak",M$7="Off-peak",M$7="Shoulder",M$7="Block"),INDEX('Stakeholder report data'!$G745:$M745,1,MATCH(IF(M$7="Block","Anytime",M$7),'Stakeholder report data'!$G$724:$M$724,0)),INDEX($W745:$AD745,1,MATCH(M$5,$W$724:$AD$724,0)))))
*M931*M$8,0)</f>
        <v>0</v>
      </c>
      <c r="N331" s="212">
        <f>_xlfn.IFNA(IF(N$7="Fixed",1,IF(AND($D331="yes",N$7="Block"),INDEX($O745:$Q745,1,MATCH(N$5,$I30:$K30,0)),IF(OR(N$7="Anytime",N$7="Peak",N$7="Off-peak",N$7="Shoulder",N$7="Block"),INDEX('Stakeholder report data'!$G745:$M745,1,MATCH(IF(N$7="Block","Anytime",N$7),'Stakeholder report data'!$G$724:$M$724,0)),INDEX($W745:$AD745,1,MATCH(N$5,$W$724:$AD$724,0)))))
*N931*N$8,0)</f>
        <v>0</v>
      </c>
      <c r="O331" s="212">
        <f>_xlfn.IFNA(IF(O$7="Fixed",1,IF(AND($D331="yes",O$7="Block"),INDEX($O745:$Q745,1,MATCH(O$5,$I30:$K30,0)),IF(OR(O$7="Anytime",O$7="Peak",O$7="Off-peak",O$7="Shoulder",O$7="Block"),INDEX('Stakeholder report data'!$G745:$M745,1,MATCH(IF(O$7="Block","Anytime",O$7),'Stakeholder report data'!$G$724:$M$724,0)),INDEX($W745:$AD745,1,MATCH(O$5,$W$724:$AD$724,0)))))
*O931*O$8,0)</f>
        <v>0</v>
      </c>
      <c r="P331" s="212">
        <f>_xlfn.IFNA(IF(P$7="Fixed",1,IF(AND($D331="yes",P$7="Block"),INDEX($O745:$Q745,1,MATCH(P$5,$I30:$K30,0)),IF(OR(P$7="Anytime",P$7="Peak",P$7="Off-peak",P$7="Shoulder",P$7="Block"),INDEX('Stakeholder report data'!$G745:$M745,1,MATCH(IF(P$7="Block","Anytime",P$7),'Stakeholder report data'!$G$724:$M$724,0)),INDEX($W745:$AD745,1,MATCH(P$5,$W$724:$AD$724,0)))))
*P931*P$8,0)</f>
        <v>0</v>
      </c>
      <c r="Q331" s="212">
        <f>_xlfn.IFNA(IF(Q$7="Fixed",1,IF(AND($D331="yes",Q$7="Block"),INDEX($O745:$Q745,1,MATCH(Q$5,$I30:$K30,0)),IF(OR(Q$7="Anytime",Q$7="Peak",Q$7="Off-peak",Q$7="Shoulder",Q$7="Block"),INDEX('Stakeholder report data'!$G745:$M745,1,MATCH(IF(Q$7="Block","Anytime",Q$7),'Stakeholder report data'!$G$724:$M$724,0)),INDEX($W745:$AD745,1,MATCH(Q$5,$W$724:$AD$724,0)))))
*Q931*Q$8,0)</f>
        <v>0</v>
      </c>
      <c r="R331" s="212">
        <f>_xlfn.IFNA(IF(R$7="Fixed",1,IF(AND($D331="yes",R$7="Block"),INDEX($O745:$Q745,1,MATCH(R$5,$I30:$K30,0)),IF(OR(R$7="Anytime",R$7="Peak",R$7="Off-peak",R$7="Shoulder",R$7="Block"),INDEX('Stakeholder report data'!$G745:$M745,1,MATCH(IF(R$7="Block","Anytime",R$7),'Stakeholder report data'!$G$724:$M$724,0)),INDEX($W745:$AD745,1,MATCH(R$5,$W$724:$AD$724,0)))))
*R931*R$8,0)</f>
        <v>0</v>
      </c>
      <c r="S331" s="212">
        <f>_xlfn.IFNA(IF(S$7="Fixed",1,IF(AND($D331="yes",S$7="Block"),INDEX($O745:$Q745,1,MATCH(S$5,$I30:$K30,0)),IF(OR(S$7="Anytime",S$7="Peak",S$7="Off-peak",S$7="Shoulder",S$7="Block"),INDEX('Stakeholder report data'!$G745:$M745,1,MATCH(IF(S$7="Block","Anytime",S$7),'Stakeholder report data'!$G$724:$M$724,0)),INDEX($W745:$AD745,1,MATCH(S$5,$W$724:$AD$724,0)))))
*S931*S$8,0)</f>
        <v>0</v>
      </c>
      <c r="T331" s="212">
        <f>_xlfn.IFNA(IF(T$7="Fixed",1,IF(AND($D331="yes",T$7="Block"),INDEX($O745:$Q745,1,MATCH(T$5,$I30:$K30,0)),IF(OR(T$7="Anytime",T$7="Peak",T$7="Off-peak",T$7="Shoulder",T$7="Block"),INDEX('Stakeholder report data'!$G745:$M745,1,MATCH(IF(T$7="Block","Anytime",T$7),'Stakeholder report data'!$G$724:$M$724,0)),INDEX($W745:$AD745,1,MATCH(T$5,$W$724:$AD$724,0)))))
*T931*T$8,0)</f>
        <v>0</v>
      </c>
      <c r="U331" s="212">
        <f>_xlfn.IFNA(IF(U$7="Fixed",1,IF(AND($D331="yes",U$7="Block"),INDEX($O745:$Q745,1,MATCH(U$5,$I30:$K30,0)),IF(OR(U$7="Anytime",U$7="Peak",U$7="Off-peak",U$7="Shoulder",U$7="Block"),INDEX('Stakeholder report data'!$G745:$M745,1,MATCH(IF(U$7="Block","Anytime",U$7),'Stakeholder report data'!$G$724:$M$724,0)),INDEX($W745:$AD745,1,MATCH(U$5,$W$724:$AD$724,0)))))
*U931*U$8,0)</f>
        <v>0</v>
      </c>
      <c r="V331" s="212">
        <f>_xlfn.IFNA(IF(V$7="Fixed",1,IF(AND($D331="yes",V$7="Block"),INDEX($O745:$Q745,1,MATCH(V$5,$I30:$K30,0)),IF(OR(V$7="Anytime",V$7="Peak",V$7="Off-peak",V$7="Shoulder",V$7="Block"),INDEX('Stakeholder report data'!$G745:$M745,1,MATCH(IF(V$7="Block","Anytime",V$7),'Stakeholder report data'!$G$724:$M$724,0)),INDEX($W745:$AD745,1,MATCH(V$5,$W$724:$AD$724,0)))))
*V931*V$8,0)</f>
        <v>0</v>
      </c>
      <c r="W331" s="212">
        <f>_xlfn.IFNA(IF(W$7="Fixed",1,IF(AND($D331="yes",W$7="Block"),INDEX($O745:$Q745,1,MATCH(W$5,$I30:$K30,0)),IF(OR(W$7="Anytime",W$7="Peak",W$7="Off-peak",W$7="Shoulder",W$7="Block"),INDEX('Stakeholder report data'!$G745:$M745,1,MATCH(IF(W$7="Block","Anytime",W$7),'Stakeholder report data'!$G$724:$M$724,0)),INDEX($W745:$AD745,1,MATCH(W$5,$W$724:$AD$724,0)))))
*W931*W$8,0)</f>
        <v>0</v>
      </c>
      <c r="X331" s="212">
        <f>_xlfn.IFNA(IF(X$7="Fixed",1,IF(AND($D331="yes",X$7="Block"),INDEX($O745:$Q745,1,MATCH(X$5,$I30:$K30,0)),IF(OR(X$7="Anytime",X$7="Peak",X$7="Off-peak",X$7="Shoulder",X$7="Block"),INDEX('Stakeholder report data'!$G745:$M745,1,MATCH(IF(X$7="Block","Anytime",X$7),'Stakeholder report data'!$G$724:$M$724,0)),INDEX($W745:$AD745,1,MATCH(X$5,$W$724:$AD$724,0)))))
*X931*X$8,0)</f>
        <v>0</v>
      </c>
      <c r="Y331" s="212">
        <f>_xlfn.IFNA(IF(Y$7="Fixed",1,IF(AND($D331="yes",Y$7="Block"),INDEX($O745:$Q745,1,MATCH(Y$5,$I30:$K30,0)),IF(OR(Y$7="Anytime",Y$7="Peak",Y$7="Off-peak",Y$7="Shoulder",Y$7="Block"),INDEX('Stakeholder report data'!$G745:$M745,1,MATCH(IF(Y$7="Block","Anytime",Y$7),'Stakeholder report data'!$G$724:$M$724,0)),INDEX($W745:$AD745,1,MATCH(Y$5,$W$724:$AD$724,0)))))
*Y931*Y$8,0)</f>
        <v>0</v>
      </c>
      <c r="Z331" s="212">
        <f>_xlfn.IFNA(IF(Z$7="Fixed",1,IF(AND($D331="yes",Z$7="Block"),INDEX($O745:$Q745,1,MATCH(Z$5,$I30:$K30,0)),IF(OR(Z$7="Anytime",Z$7="Peak",Z$7="Off-peak",Z$7="Shoulder",Z$7="Block"),INDEX('Stakeholder report data'!$G745:$M745,1,MATCH(IF(Z$7="Block","Anytime",Z$7),'Stakeholder report data'!$G$724:$M$724,0)),INDEX($W745:$AD745,1,MATCH(Z$5,$W$724:$AD$724,0)))))
*Z931*Z$8,0)</f>
        <v>0</v>
      </c>
      <c r="AA331" s="212">
        <f>_xlfn.IFNA(IF(AA$7="Fixed",1,IF(AND($D331="yes",AA$7="Block"),INDEX($O745:$Q745,1,MATCH(AA$5,$I30:$K30,0)),IF(OR(AA$7="Anytime",AA$7="Peak",AA$7="Off-peak",AA$7="Shoulder",AA$7="Block"),INDEX('Stakeholder report data'!$G745:$M745,1,MATCH(IF(AA$7="Block","Anytime",AA$7),'Stakeholder report data'!$G$724:$M$724,0)),INDEX($W745:$AD745,1,MATCH(AA$5,$W$724:$AD$724,0)))))
*AA931*AA$8,0)</f>
        <v>0</v>
      </c>
      <c r="AB331" s="212">
        <f>_xlfn.IFNA(IF(AB$7="Fixed",1,IF(AND($D331="yes",AB$7="Block"),INDEX($O745:$Q745,1,MATCH(AB$5,$I30:$K30,0)),IF(OR(AB$7="Anytime",AB$7="Peak",AB$7="Off-peak",AB$7="Shoulder",AB$7="Block"),INDEX('Stakeholder report data'!$G745:$M745,1,MATCH(IF(AB$7="Block","Anytime",AB$7),'Stakeholder report data'!$G$724:$M$724,0)),INDEX($W745:$AD745,1,MATCH(AB$5,$W$724:$AD$724,0)))))
*AB931*AB$8,0)</f>
        <v>0</v>
      </c>
      <c r="AC331" s="212">
        <f>_xlfn.IFNA(IF(AC$7="Fixed",1,IF(AND($D331="yes",AC$7="Block"),INDEX($O745:$Q745,1,MATCH(AC$5,$I30:$K30,0)),IF(OR(AC$7="Anytime",AC$7="Peak",AC$7="Off-peak",AC$7="Shoulder",AC$7="Block"),INDEX('Stakeholder report data'!$G745:$M745,1,MATCH(IF(AC$7="Block","Anytime",AC$7),'Stakeholder report data'!$G$724:$M$724,0)),INDEX($W745:$AD745,1,MATCH(AC$5,$W$724:$AD$724,0)))))
*AC931*AC$8,0)</f>
        <v>0</v>
      </c>
      <c r="AD331" s="212">
        <f>_xlfn.IFNA(IF(AD$7="Fixed",1,IF(AND($D331="yes",AD$7="Block"),INDEX($O745:$Q745,1,MATCH(AD$5,$I30:$K30,0)),IF(OR(AD$7="Anytime",AD$7="Peak",AD$7="Off-peak",AD$7="Shoulder",AD$7="Block"),INDEX('Stakeholder report data'!$G745:$M745,1,MATCH(IF(AD$7="Block","Anytime",AD$7),'Stakeholder report data'!$G$724:$M$724,0)),INDEX($W745:$AD745,1,MATCH(AD$5,$W$724:$AD$724,0)))))
*AD931*AD$8,0)</f>
        <v>0</v>
      </c>
      <c r="AE331" s="55"/>
      <c r="AF331" s="34"/>
      <c r="AG331" s="34"/>
      <c r="AH331" s="34"/>
    </row>
    <row r="332" spans="1:34" ht="11.25" hidden="1" outlineLevel="3" x14ac:dyDescent="0.2">
      <c r="A332" s="34"/>
      <c r="B332" s="251">
        <v>20</v>
      </c>
      <c r="C332" s="48">
        <f t="shared" si="33"/>
        <v>0</v>
      </c>
      <c r="D332" s="49">
        <f t="shared" si="33"/>
        <v>0</v>
      </c>
      <c r="E332" s="49">
        <f t="shared" si="33"/>
        <v>0</v>
      </c>
      <c r="F332" s="56"/>
      <c r="G332" s="262">
        <f t="shared" si="32"/>
        <v>0</v>
      </c>
      <c r="H332" s="56"/>
      <c r="I332" s="212">
        <f>_xlfn.IFNA(IF(I$7="Fixed",1,IF(AND($D332="yes",I$7="Block"),INDEX($O746:$Q746,1,MATCH(I$5,$I31:$K31,0)),IF(OR(I$7="Anytime",I$7="Peak",I$7="Off-peak",I$7="Shoulder",I$7="Block"),INDEX('Stakeholder report data'!$G746:$M746,1,MATCH(IF(I$7="Block","Anytime",I$7),'Stakeholder report data'!$G$724:$M$724,0)),INDEX($W746:$AD746,1,MATCH(I$5,$W$724:$AD$724,0)))))
*I932*I$8,0)</f>
        <v>0</v>
      </c>
      <c r="J332" s="212">
        <f>_xlfn.IFNA(IF(J$7="Fixed",1,IF(AND($D332="yes",J$7="Block"),INDEX($O746:$Q746,1,MATCH(J$5,$I31:$K31,0)),IF(OR(J$7="Anytime",J$7="Peak",J$7="Off-peak",J$7="Shoulder",J$7="Block"),INDEX('Stakeholder report data'!$G746:$M746,1,MATCH(IF(J$7="Block","Anytime",J$7),'Stakeholder report data'!$G$724:$M$724,0)),INDEX($W746:$AD746,1,MATCH(J$5,$W$724:$AD$724,0)))))
*J932*J$8,0)</f>
        <v>0</v>
      </c>
      <c r="K332" s="212">
        <f>_xlfn.IFNA(IF(K$7="Fixed",1,IF(AND($D332="yes",K$7="Block"),INDEX($O746:$Q746,1,MATCH(K$5,$I31:$K31,0)),IF(OR(K$7="Anytime",K$7="Peak",K$7="Off-peak",K$7="Shoulder",K$7="Block"),INDEX('Stakeholder report data'!$G746:$M746,1,MATCH(IF(K$7="Block","Anytime",K$7),'Stakeholder report data'!$G$724:$M$724,0)),INDEX($W746:$AD746,1,MATCH(K$5,$W$724:$AD$724,0)))))
*K932*K$8,0)</f>
        <v>0</v>
      </c>
      <c r="L332" s="212">
        <f>_xlfn.IFNA(IF(L$7="Fixed",1,IF(AND($D332="yes",L$7="Block"),INDEX($O746:$Q746,1,MATCH(L$5,$I31:$K31,0)),IF(OR(L$7="Anytime",L$7="Peak",L$7="Off-peak",L$7="Shoulder",L$7="Block"),INDEX('Stakeholder report data'!$G746:$M746,1,MATCH(IF(L$7="Block","Anytime",L$7),'Stakeholder report data'!$G$724:$M$724,0)),INDEX($W746:$AD746,1,MATCH(L$5,$W$724:$AD$724,0)))))
*L932*L$8,0)</f>
        <v>0</v>
      </c>
      <c r="M332" s="212">
        <f>_xlfn.IFNA(IF(M$7="Fixed",1,IF(AND($D332="yes",M$7="Block"),INDEX($O746:$Q746,1,MATCH(M$5,$I31:$K31,0)),IF(OR(M$7="Anytime",M$7="Peak",M$7="Off-peak",M$7="Shoulder",M$7="Block"),INDEX('Stakeholder report data'!$G746:$M746,1,MATCH(IF(M$7="Block","Anytime",M$7),'Stakeholder report data'!$G$724:$M$724,0)),INDEX($W746:$AD746,1,MATCH(M$5,$W$724:$AD$724,0)))))
*M932*M$8,0)</f>
        <v>0</v>
      </c>
      <c r="N332" s="212">
        <f>_xlfn.IFNA(IF(N$7="Fixed",1,IF(AND($D332="yes",N$7="Block"),INDEX($O746:$Q746,1,MATCH(N$5,$I31:$K31,0)),IF(OR(N$7="Anytime",N$7="Peak",N$7="Off-peak",N$7="Shoulder",N$7="Block"),INDEX('Stakeholder report data'!$G746:$M746,1,MATCH(IF(N$7="Block","Anytime",N$7),'Stakeholder report data'!$G$724:$M$724,0)),INDEX($W746:$AD746,1,MATCH(N$5,$W$724:$AD$724,0)))))
*N932*N$8,0)</f>
        <v>0</v>
      </c>
      <c r="O332" s="212">
        <f>_xlfn.IFNA(IF(O$7="Fixed",1,IF(AND($D332="yes",O$7="Block"),INDEX($O746:$Q746,1,MATCH(O$5,$I31:$K31,0)),IF(OR(O$7="Anytime",O$7="Peak",O$7="Off-peak",O$7="Shoulder",O$7="Block"),INDEX('Stakeholder report data'!$G746:$M746,1,MATCH(IF(O$7="Block","Anytime",O$7),'Stakeholder report data'!$G$724:$M$724,0)),INDEX($W746:$AD746,1,MATCH(O$5,$W$724:$AD$724,0)))))
*O932*O$8,0)</f>
        <v>0</v>
      </c>
      <c r="P332" s="212">
        <f>_xlfn.IFNA(IF(P$7="Fixed",1,IF(AND($D332="yes",P$7="Block"),INDEX($O746:$Q746,1,MATCH(P$5,$I31:$K31,0)),IF(OR(P$7="Anytime",P$7="Peak",P$7="Off-peak",P$7="Shoulder",P$7="Block"),INDEX('Stakeholder report data'!$G746:$M746,1,MATCH(IF(P$7="Block","Anytime",P$7),'Stakeholder report data'!$G$724:$M$724,0)),INDEX($W746:$AD746,1,MATCH(P$5,$W$724:$AD$724,0)))))
*P932*P$8,0)</f>
        <v>0</v>
      </c>
      <c r="Q332" s="212">
        <f>_xlfn.IFNA(IF(Q$7="Fixed",1,IF(AND($D332="yes",Q$7="Block"),INDEX($O746:$Q746,1,MATCH(Q$5,$I31:$K31,0)),IF(OR(Q$7="Anytime",Q$7="Peak",Q$7="Off-peak",Q$7="Shoulder",Q$7="Block"),INDEX('Stakeholder report data'!$G746:$M746,1,MATCH(IF(Q$7="Block","Anytime",Q$7),'Stakeholder report data'!$G$724:$M$724,0)),INDEX($W746:$AD746,1,MATCH(Q$5,$W$724:$AD$724,0)))))
*Q932*Q$8,0)</f>
        <v>0</v>
      </c>
      <c r="R332" s="212">
        <f>_xlfn.IFNA(IF(R$7="Fixed",1,IF(AND($D332="yes",R$7="Block"),INDEX($O746:$Q746,1,MATCH(R$5,$I31:$K31,0)),IF(OR(R$7="Anytime",R$7="Peak",R$7="Off-peak",R$7="Shoulder",R$7="Block"),INDEX('Stakeholder report data'!$G746:$M746,1,MATCH(IF(R$7="Block","Anytime",R$7),'Stakeholder report data'!$G$724:$M$724,0)),INDEX($W746:$AD746,1,MATCH(R$5,$W$724:$AD$724,0)))))
*R932*R$8,0)</f>
        <v>0</v>
      </c>
      <c r="S332" s="212">
        <f>_xlfn.IFNA(IF(S$7="Fixed",1,IF(AND($D332="yes",S$7="Block"),INDEX($O746:$Q746,1,MATCH(S$5,$I31:$K31,0)),IF(OR(S$7="Anytime",S$7="Peak",S$7="Off-peak",S$7="Shoulder",S$7="Block"),INDEX('Stakeholder report data'!$G746:$M746,1,MATCH(IF(S$7="Block","Anytime",S$7),'Stakeholder report data'!$G$724:$M$724,0)),INDEX($W746:$AD746,1,MATCH(S$5,$W$724:$AD$724,0)))))
*S932*S$8,0)</f>
        <v>0</v>
      </c>
      <c r="T332" s="212">
        <f>_xlfn.IFNA(IF(T$7="Fixed",1,IF(AND($D332="yes",T$7="Block"),INDEX($O746:$Q746,1,MATCH(T$5,$I31:$K31,0)),IF(OR(T$7="Anytime",T$7="Peak",T$7="Off-peak",T$7="Shoulder",T$7="Block"),INDEX('Stakeholder report data'!$G746:$M746,1,MATCH(IF(T$7="Block","Anytime",T$7),'Stakeholder report data'!$G$724:$M$724,0)),INDEX($W746:$AD746,1,MATCH(T$5,$W$724:$AD$724,0)))))
*T932*T$8,0)</f>
        <v>0</v>
      </c>
      <c r="U332" s="212">
        <f>_xlfn.IFNA(IF(U$7="Fixed",1,IF(AND($D332="yes",U$7="Block"),INDEX($O746:$Q746,1,MATCH(U$5,$I31:$K31,0)),IF(OR(U$7="Anytime",U$7="Peak",U$7="Off-peak",U$7="Shoulder",U$7="Block"),INDEX('Stakeholder report data'!$G746:$M746,1,MATCH(IF(U$7="Block","Anytime",U$7),'Stakeholder report data'!$G$724:$M$724,0)),INDEX($W746:$AD746,1,MATCH(U$5,$W$724:$AD$724,0)))))
*U932*U$8,0)</f>
        <v>0</v>
      </c>
      <c r="V332" s="212">
        <f>_xlfn.IFNA(IF(V$7="Fixed",1,IF(AND($D332="yes",V$7="Block"),INDEX($O746:$Q746,1,MATCH(V$5,$I31:$K31,0)),IF(OR(V$7="Anytime",V$7="Peak",V$7="Off-peak",V$7="Shoulder",V$7="Block"),INDEX('Stakeholder report data'!$G746:$M746,1,MATCH(IF(V$7="Block","Anytime",V$7),'Stakeholder report data'!$G$724:$M$724,0)),INDEX($W746:$AD746,1,MATCH(V$5,$W$724:$AD$724,0)))))
*V932*V$8,0)</f>
        <v>0</v>
      </c>
      <c r="W332" s="212">
        <f>_xlfn.IFNA(IF(W$7="Fixed",1,IF(AND($D332="yes",W$7="Block"),INDEX($O746:$Q746,1,MATCH(W$5,$I31:$K31,0)),IF(OR(W$7="Anytime",W$7="Peak",W$7="Off-peak",W$7="Shoulder",W$7="Block"),INDEX('Stakeholder report data'!$G746:$M746,1,MATCH(IF(W$7="Block","Anytime",W$7),'Stakeholder report data'!$G$724:$M$724,0)),INDEX($W746:$AD746,1,MATCH(W$5,$W$724:$AD$724,0)))))
*W932*W$8,0)</f>
        <v>0</v>
      </c>
      <c r="X332" s="212">
        <f>_xlfn.IFNA(IF(X$7="Fixed",1,IF(AND($D332="yes",X$7="Block"),INDEX($O746:$Q746,1,MATCH(X$5,$I31:$K31,0)),IF(OR(X$7="Anytime",X$7="Peak",X$7="Off-peak",X$7="Shoulder",X$7="Block"),INDEX('Stakeholder report data'!$G746:$M746,1,MATCH(IF(X$7="Block","Anytime",X$7),'Stakeholder report data'!$G$724:$M$724,0)),INDEX($W746:$AD746,1,MATCH(X$5,$W$724:$AD$724,0)))))
*X932*X$8,0)</f>
        <v>0</v>
      </c>
      <c r="Y332" s="212">
        <f>_xlfn.IFNA(IF(Y$7="Fixed",1,IF(AND($D332="yes",Y$7="Block"),INDEX($O746:$Q746,1,MATCH(Y$5,$I31:$K31,0)),IF(OR(Y$7="Anytime",Y$7="Peak",Y$7="Off-peak",Y$7="Shoulder",Y$7="Block"),INDEX('Stakeholder report data'!$G746:$M746,1,MATCH(IF(Y$7="Block","Anytime",Y$7),'Stakeholder report data'!$G$724:$M$724,0)),INDEX($W746:$AD746,1,MATCH(Y$5,$W$724:$AD$724,0)))))
*Y932*Y$8,0)</f>
        <v>0</v>
      </c>
      <c r="Z332" s="212">
        <f>_xlfn.IFNA(IF(Z$7="Fixed",1,IF(AND($D332="yes",Z$7="Block"),INDEX($O746:$Q746,1,MATCH(Z$5,$I31:$K31,0)),IF(OR(Z$7="Anytime",Z$7="Peak",Z$7="Off-peak",Z$7="Shoulder",Z$7="Block"),INDEX('Stakeholder report data'!$G746:$M746,1,MATCH(IF(Z$7="Block","Anytime",Z$7),'Stakeholder report data'!$G$724:$M$724,0)),INDEX($W746:$AD746,1,MATCH(Z$5,$W$724:$AD$724,0)))))
*Z932*Z$8,0)</f>
        <v>0</v>
      </c>
      <c r="AA332" s="212">
        <f>_xlfn.IFNA(IF(AA$7="Fixed",1,IF(AND($D332="yes",AA$7="Block"),INDEX($O746:$Q746,1,MATCH(AA$5,$I31:$K31,0)),IF(OR(AA$7="Anytime",AA$7="Peak",AA$7="Off-peak",AA$7="Shoulder",AA$7="Block"),INDEX('Stakeholder report data'!$G746:$M746,1,MATCH(IF(AA$7="Block","Anytime",AA$7),'Stakeholder report data'!$G$724:$M$724,0)),INDEX($W746:$AD746,1,MATCH(AA$5,$W$724:$AD$724,0)))))
*AA932*AA$8,0)</f>
        <v>0</v>
      </c>
      <c r="AB332" s="212">
        <f>_xlfn.IFNA(IF(AB$7="Fixed",1,IF(AND($D332="yes",AB$7="Block"),INDEX($O746:$Q746,1,MATCH(AB$5,$I31:$K31,0)),IF(OR(AB$7="Anytime",AB$7="Peak",AB$7="Off-peak",AB$7="Shoulder",AB$7="Block"),INDEX('Stakeholder report data'!$G746:$M746,1,MATCH(IF(AB$7="Block","Anytime",AB$7),'Stakeholder report data'!$G$724:$M$724,0)),INDEX($W746:$AD746,1,MATCH(AB$5,$W$724:$AD$724,0)))))
*AB932*AB$8,0)</f>
        <v>0</v>
      </c>
      <c r="AC332" s="212">
        <f>_xlfn.IFNA(IF(AC$7="Fixed",1,IF(AND($D332="yes",AC$7="Block"),INDEX($O746:$Q746,1,MATCH(AC$5,$I31:$K31,0)),IF(OR(AC$7="Anytime",AC$7="Peak",AC$7="Off-peak",AC$7="Shoulder",AC$7="Block"),INDEX('Stakeholder report data'!$G746:$M746,1,MATCH(IF(AC$7="Block","Anytime",AC$7),'Stakeholder report data'!$G$724:$M$724,0)),INDEX($W746:$AD746,1,MATCH(AC$5,$W$724:$AD$724,0)))))
*AC932*AC$8,0)</f>
        <v>0</v>
      </c>
      <c r="AD332" s="212">
        <f>_xlfn.IFNA(IF(AD$7="Fixed",1,IF(AND($D332="yes",AD$7="Block"),INDEX($O746:$Q746,1,MATCH(AD$5,$I31:$K31,0)),IF(OR(AD$7="Anytime",AD$7="Peak",AD$7="Off-peak",AD$7="Shoulder",AD$7="Block"),INDEX('Stakeholder report data'!$G746:$M746,1,MATCH(IF(AD$7="Block","Anytime",AD$7),'Stakeholder report data'!$G$724:$M$724,0)),INDEX($W746:$AD746,1,MATCH(AD$5,$W$724:$AD$724,0)))))
*AD932*AD$8,0)</f>
        <v>0</v>
      </c>
      <c r="AE332" s="55"/>
      <c r="AF332" s="34"/>
      <c r="AG332" s="34"/>
      <c r="AH332" s="34"/>
    </row>
    <row r="333" spans="1:34" ht="11.25" hidden="1" outlineLevel="3" x14ac:dyDescent="0.2">
      <c r="A333" s="34"/>
      <c r="B333" s="251">
        <v>21</v>
      </c>
      <c r="C333" s="48">
        <f t="shared" si="33"/>
        <v>0</v>
      </c>
      <c r="D333" s="49">
        <f t="shared" si="33"/>
        <v>0</v>
      </c>
      <c r="E333" s="49">
        <f t="shared" si="33"/>
        <v>0</v>
      </c>
      <c r="F333" s="56"/>
      <c r="G333" s="262">
        <f t="shared" si="32"/>
        <v>0</v>
      </c>
      <c r="H333" s="56"/>
      <c r="I333" s="212">
        <f>_xlfn.IFNA(IF(I$7="Fixed",1,IF(AND($D333="yes",I$7="Block"),INDEX($O747:$Q747,1,MATCH(I$5,$I32:$K32,0)),IF(OR(I$7="Anytime",I$7="Peak",I$7="Off-peak",I$7="Shoulder",I$7="Block"),INDEX('Stakeholder report data'!$G747:$M747,1,MATCH(IF(I$7="Block","Anytime",I$7),'Stakeholder report data'!$G$724:$M$724,0)),INDEX($W747:$AD747,1,MATCH(I$5,$W$724:$AD$724,0)))))
*I933*I$8,0)</f>
        <v>0</v>
      </c>
      <c r="J333" s="212">
        <f>_xlfn.IFNA(IF(J$7="Fixed",1,IF(AND($D333="yes",J$7="Block"),INDEX($O747:$Q747,1,MATCH(J$5,$I32:$K32,0)),IF(OR(J$7="Anytime",J$7="Peak",J$7="Off-peak",J$7="Shoulder",J$7="Block"),INDEX('Stakeholder report data'!$G747:$M747,1,MATCH(IF(J$7="Block","Anytime",J$7),'Stakeholder report data'!$G$724:$M$724,0)),INDEX($W747:$AD747,1,MATCH(J$5,$W$724:$AD$724,0)))))
*J933*J$8,0)</f>
        <v>0</v>
      </c>
      <c r="K333" s="212">
        <f>_xlfn.IFNA(IF(K$7="Fixed",1,IF(AND($D333="yes",K$7="Block"),INDEX($O747:$Q747,1,MATCH(K$5,$I32:$K32,0)),IF(OR(K$7="Anytime",K$7="Peak",K$7="Off-peak",K$7="Shoulder",K$7="Block"),INDEX('Stakeholder report data'!$G747:$M747,1,MATCH(IF(K$7="Block","Anytime",K$7),'Stakeholder report data'!$G$724:$M$724,0)),INDEX($W747:$AD747,1,MATCH(K$5,$W$724:$AD$724,0)))))
*K933*K$8,0)</f>
        <v>0</v>
      </c>
      <c r="L333" s="212">
        <f>_xlfn.IFNA(IF(L$7="Fixed",1,IF(AND($D333="yes",L$7="Block"),INDEX($O747:$Q747,1,MATCH(L$5,$I32:$K32,0)),IF(OR(L$7="Anytime",L$7="Peak",L$7="Off-peak",L$7="Shoulder",L$7="Block"),INDEX('Stakeholder report data'!$G747:$M747,1,MATCH(IF(L$7="Block","Anytime",L$7),'Stakeholder report data'!$G$724:$M$724,0)),INDEX($W747:$AD747,1,MATCH(L$5,$W$724:$AD$724,0)))))
*L933*L$8,0)</f>
        <v>0</v>
      </c>
      <c r="M333" s="212">
        <f>_xlfn.IFNA(IF(M$7="Fixed",1,IF(AND($D333="yes",M$7="Block"),INDEX($O747:$Q747,1,MATCH(M$5,$I32:$K32,0)),IF(OR(M$7="Anytime",M$7="Peak",M$7="Off-peak",M$7="Shoulder",M$7="Block"),INDEX('Stakeholder report data'!$G747:$M747,1,MATCH(IF(M$7="Block","Anytime",M$7),'Stakeholder report data'!$G$724:$M$724,0)),INDEX($W747:$AD747,1,MATCH(M$5,$W$724:$AD$724,0)))))
*M933*M$8,0)</f>
        <v>0</v>
      </c>
      <c r="N333" s="212">
        <f>_xlfn.IFNA(IF(N$7="Fixed",1,IF(AND($D333="yes",N$7="Block"),INDEX($O747:$Q747,1,MATCH(N$5,$I32:$K32,0)),IF(OR(N$7="Anytime",N$7="Peak",N$7="Off-peak",N$7="Shoulder",N$7="Block"),INDEX('Stakeholder report data'!$G747:$M747,1,MATCH(IF(N$7="Block","Anytime",N$7),'Stakeholder report data'!$G$724:$M$724,0)),INDEX($W747:$AD747,1,MATCH(N$5,$W$724:$AD$724,0)))))
*N933*N$8,0)</f>
        <v>0</v>
      </c>
      <c r="O333" s="212">
        <f>_xlfn.IFNA(IF(O$7="Fixed",1,IF(AND($D333="yes",O$7="Block"),INDEX($O747:$Q747,1,MATCH(O$5,$I32:$K32,0)),IF(OR(O$7="Anytime",O$7="Peak",O$7="Off-peak",O$7="Shoulder",O$7="Block"),INDEX('Stakeholder report data'!$G747:$M747,1,MATCH(IF(O$7="Block","Anytime",O$7),'Stakeholder report data'!$G$724:$M$724,0)),INDEX($W747:$AD747,1,MATCH(O$5,$W$724:$AD$724,0)))))
*O933*O$8,0)</f>
        <v>0</v>
      </c>
      <c r="P333" s="212">
        <f>_xlfn.IFNA(IF(P$7="Fixed",1,IF(AND($D333="yes",P$7="Block"),INDEX($O747:$Q747,1,MATCH(P$5,$I32:$K32,0)),IF(OR(P$7="Anytime",P$7="Peak",P$7="Off-peak",P$7="Shoulder",P$7="Block"),INDEX('Stakeholder report data'!$G747:$M747,1,MATCH(IF(P$7="Block","Anytime",P$7),'Stakeholder report data'!$G$724:$M$724,0)),INDEX($W747:$AD747,1,MATCH(P$5,$W$724:$AD$724,0)))))
*P933*P$8,0)</f>
        <v>0</v>
      </c>
      <c r="Q333" s="212">
        <f>_xlfn.IFNA(IF(Q$7="Fixed",1,IF(AND($D333="yes",Q$7="Block"),INDEX($O747:$Q747,1,MATCH(Q$5,$I32:$K32,0)),IF(OR(Q$7="Anytime",Q$7="Peak",Q$7="Off-peak",Q$7="Shoulder",Q$7="Block"),INDEX('Stakeholder report data'!$G747:$M747,1,MATCH(IF(Q$7="Block","Anytime",Q$7),'Stakeholder report data'!$G$724:$M$724,0)),INDEX($W747:$AD747,1,MATCH(Q$5,$W$724:$AD$724,0)))))
*Q933*Q$8,0)</f>
        <v>0</v>
      </c>
      <c r="R333" s="212">
        <f>_xlfn.IFNA(IF(R$7="Fixed",1,IF(AND($D333="yes",R$7="Block"),INDEX($O747:$Q747,1,MATCH(R$5,$I32:$K32,0)),IF(OR(R$7="Anytime",R$7="Peak",R$7="Off-peak",R$7="Shoulder",R$7="Block"),INDEX('Stakeholder report data'!$G747:$M747,1,MATCH(IF(R$7="Block","Anytime",R$7),'Stakeholder report data'!$G$724:$M$724,0)),INDEX($W747:$AD747,1,MATCH(R$5,$W$724:$AD$724,0)))))
*R933*R$8,0)</f>
        <v>0</v>
      </c>
      <c r="S333" s="212">
        <f>_xlfn.IFNA(IF(S$7="Fixed",1,IF(AND($D333="yes",S$7="Block"),INDEX($O747:$Q747,1,MATCH(S$5,$I32:$K32,0)),IF(OR(S$7="Anytime",S$7="Peak",S$7="Off-peak",S$7="Shoulder",S$7="Block"),INDEX('Stakeholder report data'!$G747:$M747,1,MATCH(IF(S$7="Block","Anytime",S$7),'Stakeholder report data'!$G$724:$M$724,0)),INDEX($W747:$AD747,1,MATCH(S$5,$W$724:$AD$724,0)))))
*S933*S$8,0)</f>
        <v>0</v>
      </c>
      <c r="T333" s="212">
        <f>_xlfn.IFNA(IF(T$7="Fixed",1,IF(AND($D333="yes",T$7="Block"),INDEX($O747:$Q747,1,MATCH(T$5,$I32:$K32,0)),IF(OR(T$7="Anytime",T$7="Peak",T$7="Off-peak",T$7="Shoulder",T$7="Block"),INDEX('Stakeholder report data'!$G747:$M747,1,MATCH(IF(T$7="Block","Anytime",T$7),'Stakeholder report data'!$G$724:$M$724,0)),INDEX($W747:$AD747,1,MATCH(T$5,$W$724:$AD$724,0)))))
*T933*T$8,0)</f>
        <v>0</v>
      </c>
      <c r="U333" s="212">
        <f>_xlfn.IFNA(IF(U$7="Fixed",1,IF(AND($D333="yes",U$7="Block"),INDEX($O747:$Q747,1,MATCH(U$5,$I32:$K32,0)),IF(OR(U$7="Anytime",U$7="Peak",U$7="Off-peak",U$7="Shoulder",U$7="Block"),INDEX('Stakeholder report data'!$G747:$M747,1,MATCH(IF(U$7="Block","Anytime",U$7),'Stakeholder report data'!$G$724:$M$724,0)),INDEX($W747:$AD747,1,MATCH(U$5,$W$724:$AD$724,0)))))
*U933*U$8,0)</f>
        <v>0</v>
      </c>
      <c r="V333" s="212">
        <f>_xlfn.IFNA(IF(V$7="Fixed",1,IF(AND($D333="yes",V$7="Block"),INDEX($O747:$Q747,1,MATCH(V$5,$I32:$K32,0)),IF(OR(V$7="Anytime",V$7="Peak",V$7="Off-peak",V$7="Shoulder",V$7="Block"),INDEX('Stakeholder report data'!$G747:$M747,1,MATCH(IF(V$7="Block","Anytime",V$7),'Stakeholder report data'!$G$724:$M$724,0)),INDEX($W747:$AD747,1,MATCH(V$5,$W$724:$AD$724,0)))))
*V933*V$8,0)</f>
        <v>0</v>
      </c>
      <c r="W333" s="212">
        <f>_xlfn.IFNA(IF(W$7="Fixed",1,IF(AND($D333="yes",W$7="Block"),INDEX($O747:$Q747,1,MATCH(W$5,$I32:$K32,0)),IF(OR(W$7="Anytime",W$7="Peak",W$7="Off-peak",W$7="Shoulder",W$7="Block"),INDEX('Stakeholder report data'!$G747:$M747,1,MATCH(IF(W$7="Block","Anytime",W$7),'Stakeholder report data'!$G$724:$M$724,0)),INDEX($W747:$AD747,1,MATCH(W$5,$W$724:$AD$724,0)))))
*W933*W$8,0)</f>
        <v>0</v>
      </c>
      <c r="X333" s="212">
        <f>_xlfn.IFNA(IF(X$7="Fixed",1,IF(AND($D333="yes",X$7="Block"),INDEX($O747:$Q747,1,MATCH(X$5,$I32:$K32,0)),IF(OR(X$7="Anytime",X$7="Peak",X$7="Off-peak",X$7="Shoulder",X$7="Block"),INDEX('Stakeholder report data'!$G747:$M747,1,MATCH(IF(X$7="Block","Anytime",X$7),'Stakeholder report data'!$G$724:$M$724,0)),INDEX($W747:$AD747,1,MATCH(X$5,$W$724:$AD$724,0)))))
*X933*X$8,0)</f>
        <v>0</v>
      </c>
      <c r="Y333" s="212">
        <f>_xlfn.IFNA(IF(Y$7="Fixed",1,IF(AND($D333="yes",Y$7="Block"),INDEX($O747:$Q747,1,MATCH(Y$5,$I32:$K32,0)),IF(OR(Y$7="Anytime",Y$7="Peak",Y$7="Off-peak",Y$7="Shoulder",Y$7="Block"),INDEX('Stakeholder report data'!$G747:$M747,1,MATCH(IF(Y$7="Block","Anytime",Y$7),'Stakeholder report data'!$G$724:$M$724,0)),INDEX($W747:$AD747,1,MATCH(Y$5,$W$724:$AD$724,0)))))
*Y933*Y$8,0)</f>
        <v>0</v>
      </c>
      <c r="Z333" s="212">
        <f>_xlfn.IFNA(IF(Z$7="Fixed",1,IF(AND($D333="yes",Z$7="Block"),INDEX($O747:$Q747,1,MATCH(Z$5,$I32:$K32,0)),IF(OR(Z$7="Anytime",Z$7="Peak",Z$7="Off-peak",Z$7="Shoulder",Z$7="Block"),INDEX('Stakeholder report data'!$G747:$M747,1,MATCH(IF(Z$7="Block","Anytime",Z$7),'Stakeholder report data'!$G$724:$M$724,0)),INDEX($W747:$AD747,1,MATCH(Z$5,$W$724:$AD$724,0)))))
*Z933*Z$8,0)</f>
        <v>0</v>
      </c>
      <c r="AA333" s="212">
        <f>_xlfn.IFNA(IF(AA$7="Fixed",1,IF(AND($D333="yes",AA$7="Block"),INDEX($O747:$Q747,1,MATCH(AA$5,$I32:$K32,0)),IF(OR(AA$7="Anytime",AA$7="Peak",AA$7="Off-peak",AA$7="Shoulder",AA$7="Block"),INDEX('Stakeholder report data'!$G747:$M747,1,MATCH(IF(AA$7="Block","Anytime",AA$7),'Stakeholder report data'!$G$724:$M$724,0)),INDEX($W747:$AD747,1,MATCH(AA$5,$W$724:$AD$724,0)))))
*AA933*AA$8,0)</f>
        <v>0</v>
      </c>
      <c r="AB333" s="212">
        <f>_xlfn.IFNA(IF(AB$7="Fixed",1,IF(AND($D333="yes",AB$7="Block"),INDEX($O747:$Q747,1,MATCH(AB$5,$I32:$K32,0)),IF(OR(AB$7="Anytime",AB$7="Peak",AB$7="Off-peak",AB$7="Shoulder",AB$7="Block"),INDEX('Stakeholder report data'!$G747:$M747,1,MATCH(IF(AB$7="Block","Anytime",AB$7),'Stakeholder report data'!$G$724:$M$724,0)),INDEX($W747:$AD747,1,MATCH(AB$5,$W$724:$AD$724,0)))))
*AB933*AB$8,0)</f>
        <v>0</v>
      </c>
      <c r="AC333" s="212">
        <f>_xlfn.IFNA(IF(AC$7="Fixed",1,IF(AND($D333="yes",AC$7="Block"),INDEX($O747:$Q747,1,MATCH(AC$5,$I32:$K32,0)),IF(OR(AC$7="Anytime",AC$7="Peak",AC$7="Off-peak",AC$7="Shoulder",AC$7="Block"),INDEX('Stakeholder report data'!$G747:$M747,1,MATCH(IF(AC$7="Block","Anytime",AC$7),'Stakeholder report data'!$G$724:$M$724,0)),INDEX($W747:$AD747,1,MATCH(AC$5,$W$724:$AD$724,0)))))
*AC933*AC$8,0)</f>
        <v>0</v>
      </c>
      <c r="AD333" s="212">
        <f>_xlfn.IFNA(IF(AD$7="Fixed",1,IF(AND($D333="yes",AD$7="Block"),INDEX($O747:$Q747,1,MATCH(AD$5,$I32:$K32,0)),IF(OR(AD$7="Anytime",AD$7="Peak",AD$7="Off-peak",AD$7="Shoulder",AD$7="Block"),INDEX('Stakeholder report data'!$G747:$M747,1,MATCH(IF(AD$7="Block","Anytime",AD$7),'Stakeholder report data'!$G$724:$M$724,0)),INDEX($W747:$AD747,1,MATCH(AD$5,$W$724:$AD$724,0)))))
*AD933*AD$8,0)</f>
        <v>0</v>
      </c>
      <c r="AE333" s="55"/>
      <c r="AF333" s="34"/>
      <c r="AG333" s="34"/>
      <c r="AH333" s="34"/>
    </row>
    <row r="334" spans="1:34" ht="11.25" hidden="1" outlineLevel="3" x14ac:dyDescent="0.2">
      <c r="A334" s="34"/>
      <c r="B334" s="251">
        <v>22</v>
      </c>
      <c r="C334" s="48">
        <f t="shared" si="33"/>
        <v>0</v>
      </c>
      <c r="D334" s="49">
        <f t="shared" si="33"/>
        <v>0</v>
      </c>
      <c r="E334" s="49">
        <f t="shared" si="33"/>
        <v>0</v>
      </c>
      <c r="F334" s="56"/>
      <c r="G334" s="262">
        <f t="shared" si="32"/>
        <v>0</v>
      </c>
      <c r="H334" s="56"/>
      <c r="I334" s="212">
        <f>_xlfn.IFNA(IF(I$7="Fixed",1,IF(AND($D334="yes",I$7="Block"),INDEX($O748:$Q748,1,MATCH(I$5,$I33:$K33,0)),IF(OR(I$7="Anytime",I$7="Peak",I$7="Off-peak",I$7="Shoulder",I$7="Block"),INDEX('Stakeholder report data'!$G748:$M748,1,MATCH(IF(I$7="Block","Anytime",I$7),'Stakeholder report data'!$G$724:$M$724,0)),INDEX($W748:$AD748,1,MATCH(I$5,$W$724:$AD$724,0)))))
*I934*I$8,0)</f>
        <v>0</v>
      </c>
      <c r="J334" s="212">
        <f>_xlfn.IFNA(IF(J$7="Fixed",1,IF(AND($D334="yes",J$7="Block"),INDEX($O748:$Q748,1,MATCH(J$5,$I33:$K33,0)),IF(OR(J$7="Anytime",J$7="Peak",J$7="Off-peak",J$7="Shoulder",J$7="Block"),INDEX('Stakeholder report data'!$G748:$M748,1,MATCH(IF(J$7="Block","Anytime",J$7),'Stakeholder report data'!$G$724:$M$724,0)),INDEX($W748:$AD748,1,MATCH(J$5,$W$724:$AD$724,0)))))
*J934*J$8,0)</f>
        <v>0</v>
      </c>
      <c r="K334" s="212">
        <f>_xlfn.IFNA(IF(K$7="Fixed",1,IF(AND($D334="yes",K$7="Block"),INDEX($O748:$Q748,1,MATCH(K$5,$I33:$K33,0)),IF(OR(K$7="Anytime",K$7="Peak",K$7="Off-peak",K$7="Shoulder",K$7="Block"),INDEX('Stakeholder report data'!$G748:$M748,1,MATCH(IF(K$7="Block","Anytime",K$7),'Stakeholder report data'!$G$724:$M$724,0)),INDEX($W748:$AD748,1,MATCH(K$5,$W$724:$AD$724,0)))))
*K934*K$8,0)</f>
        <v>0</v>
      </c>
      <c r="L334" s="212">
        <f>_xlfn.IFNA(IF(L$7="Fixed",1,IF(AND($D334="yes",L$7="Block"),INDEX($O748:$Q748,1,MATCH(L$5,$I33:$K33,0)),IF(OR(L$7="Anytime",L$7="Peak",L$7="Off-peak",L$7="Shoulder",L$7="Block"),INDEX('Stakeholder report data'!$G748:$M748,1,MATCH(IF(L$7="Block","Anytime",L$7),'Stakeholder report data'!$G$724:$M$724,0)),INDEX($W748:$AD748,1,MATCH(L$5,$W$724:$AD$724,0)))))
*L934*L$8,0)</f>
        <v>0</v>
      </c>
      <c r="M334" s="212">
        <f>_xlfn.IFNA(IF(M$7="Fixed",1,IF(AND($D334="yes",M$7="Block"),INDEX($O748:$Q748,1,MATCH(M$5,$I33:$K33,0)),IF(OR(M$7="Anytime",M$7="Peak",M$7="Off-peak",M$7="Shoulder",M$7="Block"),INDEX('Stakeholder report data'!$G748:$M748,1,MATCH(IF(M$7="Block","Anytime",M$7),'Stakeholder report data'!$G$724:$M$724,0)),INDEX($W748:$AD748,1,MATCH(M$5,$W$724:$AD$724,0)))))
*M934*M$8,0)</f>
        <v>0</v>
      </c>
      <c r="N334" s="212">
        <f>_xlfn.IFNA(IF(N$7="Fixed",1,IF(AND($D334="yes",N$7="Block"),INDEX($O748:$Q748,1,MATCH(N$5,$I33:$K33,0)),IF(OR(N$7="Anytime",N$7="Peak",N$7="Off-peak",N$7="Shoulder",N$7="Block"),INDEX('Stakeholder report data'!$G748:$M748,1,MATCH(IF(N$7="Block","Anytime",N$7),'Stakeholder report data'!$G$724:$M$724,0)),INDEX($W748:$AD748,1,MATCH(N$5,$W$724:$AD$724,0)))))
*N934*N$8,0)</f>
        <v>0</v>
      </c>
      <c r="O334" s="212">
        <f>_xlfn.IFNA(IF(O$7="Fixed",1,IF(AND($D334="yes",O$7="Block"),INDEX($O748:$Q748,1,MATCH(O$5,$I33:$K33,0)),IF(OR(O$7="Anytime",O$7="Peak",O$7="Off-peak",O$7="Shoulder",O$7="Block"),INDEX('Stakeholder report data'!$G748:$M748,1,MATCH(IF(O$7="Block","Anytime",O$7),'Stakeholder report data'!$G$724:$M$724,0)),INDEX($W748:$AD748,1,MATCH(O$5,$W$724:$AD$724,0)))))
*O934*O$8,0)</f>
        <v>0</v>
      </c>
      <c r="P334" s="212">
        <f>_xlfn.IFNA(IF(P$7="Fixed",1,IF(AND($D334="yes",P$7="Block"),INDEX($O748:$Q748,1,MATCH(P$5,$I33:$K33,0)),IF(OR(P$7="Anytime",P$7="Peak",P$7="Off-peak",P$7="Shoulder",P$7="Block"),INDEX('Stakeholder report data'!$G748:$M748,1,MATCH(IF(P$7="Block","Anytime",P$7),'Stakeholder report data'!$G$724:$M$724,0)),INDEX($W748:$AD748,1,MATCH(P$5,$W$724:$AD$724,0)))))
*P934*P$8,0)</f>
        <v>0</v>
      </c>
      <c r="Q334" s="212">
        <f>_xlfn.IFNA(IF(Q$7="Fixed",1,IF(AND($D334="yes",Q$7="Block"),INDEX($O748:$Q748,1,MATCH(Q$5,$I33:$K33,0)),IF(OR(Q$7="Anytime",Q$7="Peak",Q$7="Off-peak",Q$7="Shoulder",Q$7="Block"),INDEX('Stakeholder report data'!$G748:$M748,1,MATCH(IF(Q$7="Block","Anytime",Q$7),'Stakeholder report data'!$G$724:$M$724,0)),INDEX($W748:$AD748,1,MATCH(Q$5,$W$724:$AD$724,0)))))
*Q934*Q$8,0)</f>
        <v>0</v>
      </c>
      <c r="R334" s="212">
        <f>_xlfn.IFNA(IF(R$7="Fixed",1,IF(AND($D334="yes",R$7="Block"),INDEX($O748:$Q748,1,MATCH(R$5,$I33:$K33,0)),IF(OR(R$7="Anytime",R$7="Peak",R$7="Off-peak",R$7="Shoulder",R$7="Block"),INDEX('Stakeholder report data'!$G748:$M748,1,MATCH(IF(R$7="Block","Anytime",R$7),'Stakeholder report data'!$G$724:$M$724,0)),INDEX($W748:$AD748,1,MATCH(R$5,$W$724:$AD$724,0)))))
*R934*R$8,0)</f>
        <v>0</v>
      </c>
      <c r="S334" s="212">
        <f>_xlfn.IFNA(IF(S$7="Fixed",1,IF(AND($D334="yes",S$7="Block"),INDEX($O748:$Q748,1,MATCH(S$5,$I33:$K33,0)),IF(OR(S$7="Anytime",S$7="Peak",S$7="Off-peak",S$7="Shoulder",S$7="Block"),INDEX('Stakeholder report data'!$G748:$M748,1,MATCH(IF(S$7="Block","Anytime",S$7),'Stakeholder report data'!$G$724:$M$724,0)),INDEX($W748:$AD748,1,MATCH(S$5,$W$724:$AD$724,0)))))
*S934*S$8,0)</f>
        <v>0</v>
      </c>
      <c r="T334" s="212">
        <f>_xlfn.IFNA(IF(T$7="Fixed",1,IF(AND($D334="yes",T$7="Block"),INDEX($O748:$Q748,1,MATCH(T$5,$I33:$K33,0)),IF(OR(T$7="Anytime",T$7="Peak",T$7="Off-peak",T$7="Shoulder",T$7="Block"),INDEX('Stakeholder report data'!$G748:$M748,1,MATCH(IF(T$7="Block","Anytime",T$7),'Stakeholder report data'!$G$724:$M$724,0)),INDEX($W748:$AD748,1,MATCH(T$5,$W$724:$AD$724,0)))))
*T934*T$8,0)</f>
        <v>0</v>
      </c>
      <c r="U334" s="212">
        <f>_xlfn.IFNA(IF(U$7="Fixed",1,IF(AND($D334="yes",U$7="Block"),INDEX($O748:$Q748,1,MATCH(U$5,$I33:$K33,0)),IF(OR(U$7="Anytime",U$7="Peak",U$7="Off-peak",U$7="Shoulder",U$7="Block"),INDEX('Stakeholder report data'!$G748:$M748,1,MATCH(IF(U$7="Block","Anytime",U$7),'Stakeholder report data'!$G$724:$M$724,0)),INDEX($W748:$AD748,1,MATCH(U$5,$W$724:$AD$724,0)))))
*U934*U$8,0)</f>
        <v>0</v>
      </c>
      <c r="V334" s="212">
        <f>_xlfn.IFNA(IF(V$7="Fixed",1,IF(AND($D334="yes",V$7="Block"),INDEX($O748:$Q748,1,MATCH(V$5,$I33:$K33,0)),IF(OR(V$7="Anytime",V$7="Peak",V$7="Off-peak",V$7="Shoulder",V$7="Block"),INDEX('Stakeholder report data'!$G748:$M748,1,MATCH(IF(V$7="Block","Anytime",V$7),'Stakeholder report data'!$G$724:$M$724,0)),INDEX($W748:$AD748,1,MATCH(V$5,$W$724:$AD$724,0)))))
*V934*V$8,0)</f>
        <v>0</v>
      </c>
      <c r="W334" s="212">
        <f>_xlfn.IFNA(IF(W$7="Fixed",1,IF(AND($D334="yes",W$7="Block"),INDEX($O748:$Q748,1,MATCH(W$5,$I33:$K33,0)),IF(OR(W$7="Anytime",W$7="Peak",W$7="Off-peak",W$7="Shoulder",W$7="Block"),INDEX('Stakeholder report data'!$G748:$M748,1,MATCH(IF(W$7="Block","Anytime",W$7),'Stakeholder report data'!$G$724:$M$724,0)),INDEX($W748:$AD748,1,MATCH(W$5,$W$724:$AD$724,0)))))
*W934*W$8,0)</f>
        <v>0</v>
      </c>
      <c r="X334" s="212">
        <f>_xlfn.IFNA(IF(X$7="Fixed",1,IF(AND($D334="yes",X$7="Block"),INDEX($O748:$Q748,1,MATCH(X$5,$I33:$K33,0)),IF(OR(X$7="Anytime",X$7="Peak",X$7="Off-peak",X$7="Shoulder",X$7="Block"),INDEX('Stakeholder report data'!$G748:$M748,1,MATCH(IF(X$7="Block","Anytime",X$7),'Stakeholder report data'!$G$724:$M$724,0)),INDEX($W748:$AD748,1,MATCH(X$5,$W$724:$AD$724,0)))))
*X934*X$8,0)</f>
        <v>0</v>
      </c>
      <c r="Y334" s="212">
        <f>_xlfn.IFNA(IF(Y$7="Fixed",1,IF(AND($D334="yes",Y$7="Block"),INDEX($O748:$Q748,1,MATCH(Y$5,$I33:$K33,0)),IF(OR(Y$7="Anytime",Y$7="Peak",Y$7="Off-peak",Y$7="Shoulder",Y$7="Block"),INDEX('Stakeholder report data'!$G748:$M748,1,MATCH(IF(Y$7="Block","Anytime",Y$7),'Stakeholder report data'!$G$724:$M$724,0)),INDEX($W748:$AD748,1,MATCH(Y$5,$W$724:$AD$724,0)))))
*Y934*Y$8,0)</f>
        <v>0</v>
      </c>
      <c r="Z334" s="212">
        <f>_xlfn.IFNA(IF(Z$7="Fixed",1,IF(AND($D334="yes",Z$7="Block"),INDEX($O748:$Q748,1,MATCH(Z$5,$I33:$K33,0)),IF(OR(Z$7="Anytime",Z$7="Peak",Z$7="Off-peak",Z$7="Shoulder",Z$7="Block"),INDEX('Stakeholder report data'!$G748:$M748,1,MATCH(IF(Z$7="Block","Anytime",Z$7),'Stakeholder report data'!$G$724:$M$724,0)),INDEX($W748:$AD748,1,MATCH(Z$5,$W$724:$AD$724,0)))))
*Z934*Z$8,0)</f>
        <v>0</v>
      </c>
      <c r="AA334" s="212">
        <f>_xlfn.IFNA(IF(AA$7="Fixed",1,IF(AND($D334="yes",AA$7="Block"),INDEX($O748:$Q748,1,MATCH(AA$5,$I33:$K33,0)),IF(OR(AA$7="Anytime",AA$7="Peak",AA$7="Off-peak",AA$7="Shoulder",AA$7="Block"),INDEX('Stakeholder report data'!$G748:$M748,1,MATCH(IF(AA$7="Block","Anytime",AA$7),'Stakeholder report data'!$G$724:$M$724,0)),INDEX($W748:$AD748,1,MATCH(AA$5,$W$724:$AD$724,0)))))
*AA934*AA$8,0)</f>
        <v>0</v>
      </c>
      <c r="AB334" s="212">
        <f>_xlfn.IFNA(IF(AB$7="Fixed",1,IF(AND($D334="yes",AB$7="Block"),INDEX($O748:$Q748,1,MATCH(AB$5,$I33:$K33,0)),IF(OR(AB$7="Anytime",AB$7="Peak",AB$7="Off-peak",AB$7="Shoulder",AB$7="Block"),INDEX('Stakeholder report data'!$G748:$M748,1,MATCH(IF(AB$7="Block","Anytime",AB$7),'Stakeholder report data'!$G$724:$M$724,0)),INDEX($W748:$AD748,1,MATCH(AB$5,$W$724:$AD$724,0)))))
*AB934*AB$8,0)</f>
        <v>0</v>
      </c>
      <c r="AC334" s="212">
        <f>_xlfn.IFNA(IF(AC$7="Fixed",1,IF(AND($D334="yes",AC$7="Block"),INDEX($O748:$Q748,1,MATCH(AC$5,$I33:$K33,0)),IF(OR(AC$7="Anytime",AC$7="Peak",AC$7="Off-peak",AC$7="Shoulder",AC$7="Block"),INDEX('Stakeholder report data'!$G748:$M748,1,MATCH(IF(AC$7="Block","Anytime",AC$7),'Stakeholder report data'!$G$724:$M$724,0)),INDEX($W748:$AD748,1,MATCH(AC$5,$W$724:$AD$724,0)))))
*AC934*AC$8,0)</f>
        <v>0</v>
      </c>
      <c r="AD334" s="212">
        <f>_xlfn.IFNA(IF(AD$7="Fixed",1,IF(AND($D334="yes",AD$7="Block"),INDEX($O748:$Q748,1,MATCH(AD$5,$I33:$K33,0)),IF(OR(AD$7="Anytime",AD$7="Peak",AD$7="Off-peak",AD$7="Shoulder",AD$7="Block"),INDEX('Stakeholder report data'!$G748:$M748,1,MATCH(IF(AD$7="Block","Anytime",AD$7),'Stakeholder report data'!$G$724:$M$724,0)),INDEX($W748:$AD748,1,MATCH(AD$5,$W$724:$AD$724,0)))))
*AD934*AD$8,0)</f>
        <v>0</v>
      </c>
      <c r="AE334" s="55"/>
      <c r="AF334" s="34"/>
      <c r="AG334" s="34"/>
      <c r="AH334" s="34"/>
    </row>
    <row r="335" spans="1:34" ht="11.25" hidden="1" outlineLevel="3" x14ac:dyDescent="0.2">
      <c r="A335" s="34"/>
      <c r="B335" s="258">
        <v>23</v>
      </c>
      <c r="C335" s="48">
        <f t="shared" si="33"/>
        <v>0</v>
      </c>
      <c r="D335" s="49">
        <f t="shared" si="33"/>
        <v>0</v>
      </c>
      <c r="E335" s="49">
        <f t="shared" si="33"/>
        <v>0</v>
      </c>
      <c r="F335" s="56"/>
      <c r="G335" s="262">
        <f t="shared" si="32"/>
        <v>0</v>
      </c>
      <c r="H335" s="56"/>
      <c r="I335" s="212">
        <f>_xlfn.IFNA(IF(I$7="Fixed",1,IF(AND($D335="yes",I$7="Block"),INDEX($O749:$Q749,1,MATCH(I$5,$I34:$K34,0)),IF(OR(I$7="Anytime",I$7="Peak",I$7="Off-peak",I$7="Shoulder",I$7="Block"),INDEX('Stakeholder report data'!$G749:$M749,1,MATCH(IF(I$7="Block","Anytime",I$7),'Stakeholder report data'!$G$724:$M$724,0)),INDEX($W749:$AD749,1,MATCH(I$5,$W$724:$AD$724,0)))))
*I935*I$8,0)</f>
        <v>0</v>
      </c>
      <c r="J335" s="212">
        <f>_xlfn.IFNA(IF(J$7="Fixed",1,IF(AND($D335="yes",J$7="Block"),INDEX($O749:$Q749,1,MATCH(J$5,$I34:$K34,0)),IF(OR(J$7="Anytime",J$7="Peak",J$7="Off-peak",J$7="Shoulder",J$7="Block"),INDEX('Stakeholder report data'!$G749:$M749,1,MATCH(IF(J$7="Block","Anytime",J$7),'Stakeholder report data'!$G$724:$M$724,0)),INDEX($W749:$AD749,1,MATCH(J$5,$W$724:$AD$724,0)))))
*J935*J$8,0)</f>
        <v>0</v>
      </c>
      <c r="K335" s="212">
        <f>_xlfn.IFNA(IF(K$7="Fixed",1,IF(AND($D335="yes",K$7="Block"),INDEX($O749:$Q749,1,MATCH(K$5,$I34:$K34,0)),IF(OR(K$7="Anytime",K$7="Peak",K$7="Off-peak",K$7="Shoulder",K$7="Block"),INDEX('Stakeholder report data'!$G749:$M749,1,MATCH(IF(K$7="Block","Anytime",K$7),'Stakeholder report data'!$G$724:$M$724,0)),INDEX($W749:$AD749,1,MATCH(K$5,$W$724:$AD$724,0)))))
*K935*K$8,0)</f>
        <v>0</v>
      </c>
      <c r="L335" s="212">
        <f>_xlfn.IFNA(IF(L$7="Fixed",1,IF(AND($D335="yes",L$7="Block"),INDEX($O749:$Q749,1,MATCH(L$5,$I34:$K34,0)),IF(OR(L$7="Anytime",L$7="Peak",L$7="Off-peak",L$7="Shoulder",L$7="Block"),INDEX('Stakeholder report data'!$G749:$M749,1,MATCH(IF(L$7="Block","Anytime",L$7),'Stakeholder report data'!$G$724:$M$724,0)),INDEX($W749:$AD749,1,MATCH(L$5,$W$724:$AD$724,0)))))
*L935*L$8,0)</f>
        <v>0</v>
      </c>
      <c r="M335" s="212">
        <f>_xlfn.IFNA(IF(M$7="Fixed",1,IF(AND($D335="yes",M$7="Block"),INDEX($O749:$Q749,1,MATCH(M$5,$I34:$K34,0)),IF(OR(M$7="Anytime",M$7="Peak",M$7="Off-peak",M$7="Shoulder",M$7="Block"),INDEX('Stakeholder report data'!$G749:$M749,1,MATCH(IF(M$7="Block","Anytime",M$7),'Stakeholder report data'!$G$724:$M$724,0)),INDEX($W749:$AD749,1,MATCH(M$5,$W$724:$AD$724,0)))))
*M935*M$8,0)</f>
        <v>0</v>
      </c>
      <c r="N335" s="212">
        <f>_xlfn.IFNA(IF(N$7="Fixed",1,IF(AND($D335="yes",N$7="Block"),INDEX($O749:$Q749,1,MATCH(N$5,$I34:$K34,0)),IF(OR(N$7="Anytime",N$7="Peak",N$7="Off-peak",N$7="Shoulder",N$7="Block"),INDEX('Stakeholder report data'!$G749:$M749,1,MATCH(IF(N$7="Block","Anytime",N$7),'Stakeholder report data'!$G$724:$M$724,0)),INDEX($W749:$AD749,1,MATCH(N$5,$W$724:$AD$724,0)))))
*N935*N$8,0)</f>
        <v>0</v>
      </c>
      <c r="O335" s="212">
        <f>_xlfn.IFNA(IF(O$7="Fixed",1,IF(AND($D335="yes",O$7="Block"),INDEX($O749:$Q749,1,MATCH(O$5,$I34:$K34,0)),IF(OR(O$7="Anytime",O$7="Peak",O$7="Off-peak",O$7="Shoulder",O$7="Block"),INDEX('Stakeholder report data'!$G749:$M749,1,MATCH(IF(O$7="Block","Anytime",O$7),'Stakeholder report data'!$G$724:$M$724,0)),INDEX($W749:$AD749,1,MATCH(O$5,$W$724:$AD$724,0)))))
*O935*O$8,0)</f>
        <v>0</v>
      </c>
      <c r="P335" s="212">
        <f>_xlfn.IFNA(IF(P$7="Fixed",1,IF(AND($D335="yes",P$7="Block"),INDEX($O749:$Q749,1,MATCH(P$5,$I34:$K34,0)),IF(OR(P$7="Anytime",P$7="Peak",P$7="Off-peak",P$7="Shoulder",P$7="Block"),INDEX('Stakeholder report data'!$G749:$M749,1,MATCH(IF(P$7="Block","Anytime",P$7),'Stakeholder report data'!$G$724:$M$724,0)),INDEX($W749:$AD749,1,MATCH(P$5,$W$724:$AD$724,0)))))
*P935*P$8,0)</f>
        <v>0</v>
      </c>
      <c r="Q335" s="212">
        <f>_xlfn.IFNA(IF(Q$7="Fixed",1,IF(AND($D335="yes",Q$7="Block"),INDEX($O749:$Q749,1,MATCH(Q$5,$I34:$K34,0)),IF(OR(Q$7="Anytime",Q$7="Peak",Q$7="Off-peak",Q$7="Shoulder",Q$7="Block"),INDEX('Stakeholder report data'!$G749:$M749,1,MATCH(IF(Q$7="Block","Anytime",Q$7),'Stakeholder report data'!$G$724:$M$724,0)),INDEX($W749:$AD749,1,MATCH(Q$5,$W$724:$AD$724,0)))))
*Q935*Q$8,0)</f>
        <v>0</v>
      </c>
      <c r="R335" s="212">
        <f>_xlfn.IFNA(IF(R$7="Fixed",1,IF(AND($D335="yes",R$7="Block"),INDEX($O749:$Q749,1,MATCH(R$5,$I34:$K34,0)),IF(OR(R$7="Anytime",R$7="Peak",R$7="Off-peak",R$7="Shoulder",R$7="Block"),INDEX('Stakeholder report data'!$G749:$M749,1,MATCH(IF(R$7="Block","Anytime",R$7),'Stakeholder report data'!$G$724:$M$724,0)),INDEX($W749:$AD749,1,MATCH(R$5,$W$724:$AD$724,0)))))
*R935*R$8,0)</f>
        <v>0</v>
      </c>
      <c r="S335" s="212">
        <f>_xlfn.IFNA(IF(S$7="Fixed",1,IF(AND($D335="yes",S$7="Block"),INDEX($O749:$Q749,1,MATCH(S$5,$I34:$K34,0)),IF(OR(S$7="Anytime",S$7="Peak",S$7="Off-peak",S$7="Shoulder",S$7="Block"),INDEX('Stakeholder report data'!$G749:$M749,1,MATCH(IF(S$7="Block","Anytime",S$7),'Stakeholder report data'!$G$724:$M$724,0)),INDEX($W749:$AD749,1,MATCH(S$5,$W$724:$AD$724,0)))))
*S935*S$8,0)</f>
        <v>0</v>
      </c>
      <c r="T335" s="212">
        <f>_xlfn.IFNA(IF(T$7="Fixed",1,IF(AND($D335="yes",T$7="Block"),INDEX($O749:$Q749,1,MATCH(T$5,$I34:$K34,0)),IF(OR(T$7="Anytime",T$7="Peak",T$7="Off-peak",T$7="Shoulder",T$7="Block"),INDEX('Stakeholder report data'!$G749:$M749,1,MATCH(IF(T$7="Block","Anytime",T$7),'Stakeholder report data'!$G$724:$M$724,0)),INDEX($W749:$AD749,1,MATCH(T$5,$W$724:$AD$724,0)))))
*T935*T$8,0)</f>
        <v>0</v>
      </c>
      <c r="U335" s="212">
        <f>_xlfn.IFNA(IF(U$7="Fixed",1,IF(AND($D335="yes",U$7="Block"),INDEX($O749:$Q749,1,MATCH(U$5,$I34:$K34,0)),IF(OR(U$7="Anytime",U$7="Peak",U$7="Off-peak",U$7="Shoulder",U$7="Block"),INDEX('Stakeholder report data'!$G749:$M749,1,MATCH(IF(U$7="Block","Anytime",U$7),'Stakeholder report data'!$G$724:$M$724,0)),INDEX($W749:$AD749,1,MATCH(U$5,$W$724:$AD$724,0)))))
*U935*U$8,0)</f>
        <v>0</v>
      </c>
      <c r="V335" s="212">
        <f>_xlfn.IFNA(IF(V$7="Fixed",1,IF(AND($D335="yes",V$7="Block"),INDEX($O749:$Q749,1,MATCH(V$5,$I34:$K34,0)),IF(OR(V$7="Anytime",V$7="Peak",V$7="Off-peak",V$7="Shoulder",V$7="Block"),INDEX('Stakeholder report data'!$G749:$M749,1,MATCH(IF(V$7="Block","Anytime",V$7),'Stakeholder report data'!$G$724:$M$724,0)),INDEX($W749:$AD749,1,MATCH(V$5,$W$724:$AD$724,0)))))
*V935*V$8,0)</f>
        <v>0</v>
      </c>
      <c r="W335" s="212">
        <f>_xlfn.IFNA(IF(W$7="Fixed",1,IF(AND($D335="yes",W$7="Block"),INDEX($O749:$Q749,1,MATCH(W$5,$I34:$K34,0)),IF(OR(W$7="Anytime",W$7="Peak",W$7="Off-peak",W$7="Shoulder",W$7="Block"),INDEX('Stakeholder report data'!$G749:$M749,1,MATCH(IF(W$7="Block","Anytime",W$7),'Stakeholder report data'!$G$724:$M$724,0)),INDEX($W749:$AD749,1,MATCH(W$5,$W$724:$AD$724,0)))))
*W935*W$8,0)</f>
        <v>0</v>
      </c>
      <c r="X335" s="212">
        <f>_xlfn.IFNA(IF(X$7="Fixed",1,IF(AND($D335="yes",X$7="Block"),INDEX($O749:$Q749,1,MATCH(X$5,$I34:$K34,0)),IF(OR(X$7="Anytime",X$7="Peak",X$7="Off-peak",X$7="Shoulder",X$7="Block"),INDEX('Stakeholder report data'!$G749:$M749,1,MATCH(IF(X$7="Block","Anytime",X$7),'Stakeholder report data'!$G$724:$M$724,0)),INDEX($W749:$AD749,1,MATCH(X$5,$W$724:$AD$724,0)))))
*X935*X$8,0)</f>
        <v>0</v>
      </c>
      <c r="Y335" s="212">
        <f>_xlfn.IFNA(IF(Y$7="Fixed",1,IF(AND($D335="yes",Y$7="Block"),INDEX($O749:$Q749,1,MATCH(Y$5,$I34:$K34,0)),IF(OR(Y$7="Anytime",Y$7="Peak",Y$7="Off-peak",Y$7="Shoulder",Y$7="Block"),INDEX('Stakeholder report data'!$G749:$M749,1,MATCH(IF(Y$7="Block","Anytime",Y$7),'Stakeholder report data'!$G$724:$M$724,0)),INDEX($W749:$AD749,1,MATCH(Y$5,$W$724:$AD$724,0)))))
*Y935*Y$8,0)</f>
        <v>0</v>
      </c>
      <c r="Z335" s="212">
        <f>_xlfn.IFNA(IF(Z$7="Fixed",1,IF(AND($D335="yes",Z$7="Block"),INDEX($O749:$Q749,1,MATCH(Z$5,$I34:$K34,0)),IF(OR(Z$7="Anytime",Z$7="Peak",Z$7="Off-peak",Z$7="Shoulder",Z$7="Block"),INDEX('Stakeholder report data'!$G749:$M749,1,MATCH(IF(Z$7="Block","Anytime",Z$7),'Stakeholder report data'!$G$724:$M$724,0)),INDEX($W749:$AD749,1,MATCH(Z$5,$W$724:$AD$724,0)))))
*Z935*Z$8,0)</f>
        <v>0</v>
      </c>
      <c r="AA335" s="212">
        <f>_xlfn.IFNA(IF(AA$7="Fixed",1,IF(AND($D335="yes",AA$7="Block"),INDEX($O749:$Q749,1,MATCH(AA$5,$I34:$K34,0)),IF(OR(AA$7="Anytime",AA$7="Peak",AA$7="Off-peak",AA$7="Shoulder",AA$7="Block"),INDEX('Stakeholder report data'!$G749:$M749,1,MATCH(IF(AA$7="Block","Anytime",AA$7),'Stakeholder report data'!$G$724:$M$724,0)),INDEX($W749:$AD749,1,MATCH(AA$5,$W$724:$AD$724,0)))))
*AA935*AA$8,0)</f>
        <v>0</v>
      </c>
      <c r="AB335" s="212">
        <f>_xlfn.IFNA(IF(AB$7="Fixed",1,IF(AND($D335="yes",AB$7="Block"),INDEX($O749:$Q749,1,MATCH(AB$5,$I34:$K34,0)),IF(OR(AB$7="Anytime",AB$7="Peak",AB$7="Off-peak",AB$7="Shoulder",AB$7="Block"),INDEX('Stakeholder report data'!$G749:$M749,1,MATCH(IF(AB$7="Block","Anytime",AB$7),'Stakeholder report data'!$G$724:$M$724,0)),INDEX($W749:$AD749,1,MATCH(AB$5,$W$724:$AD$724,0)))))
*AB935*AB$8,0)</f>
        <v>0</v>
      </c>
      <c r="AC335" s="212">
        <f>_xlfn.IFNA(IF(AC$7="Fixed",1,IF(AND($D335="yes",AC$7="Block"),INDEX($O749:$Q749,1,MATCH(AC$5,$I34:$K34,0)),IF(OR(AC$7="Anytime",AC$7="Peak",AC$7="Off-peak",AC$7="Shoulder",AC$7="Block"),INDEX('Stakeholder report data'!$G749:$M749,1,MATCH(IF(AC$7="Block","Anytime",AC$7),'Stakeholder report data'!$G$724:$M$724,0)),INDEX($W749:$AD749,1,MATCH(AC$5,$W$724:$AD$724,0)))))
*AC935*AC$8,0)</f>
        <v>0</v>
      </c>
      <c r="AD335" s="212">
        <f>_xlfn.IFNA(IF(AD$7="Fixed",1,IF(AND($D335="yes",AD$7="Block"),INDEX($O749:$Q749,1,MATCH(AD$5,$I34:$K34,0)),IF(OR(AD$7="Anytime",AD$7="Peak",AD$7="Off-peak",AD$7="Shoulder",AD$7="Block"),INDEX('Stakeholder report data'!$G749:$M749,1,MATCH(IF(AD$7="Block","Anytime",AD$7),'Stakeholder report data'!$G$724:$M$724,0)),INDEX($W749:$AD749,1,MATCH(AD$5,$W$724:$AD$724,0)))))
*AD935*AD$8,0)</f>
        <v>0</v>
      </c>
      <c r="AE335" s="55"/>
      <c r="AF335" s="34"/>
      <c r="AG335" s="34"/>
      <c r="AH335" s="34"/>
    </row>
    <row r="336" spans="1:34" ht="11.25" hidden="1" outlineLevel="3" x14ac:dyDescent="0.2">
      <c r="A336" s="34"/>
      <c r="B336" s="251">
        <v>24</v>
      </c>
      <c r="C336" s="48">
        <f t="shared" si="33"/>
        <v>0</v>
      </c>
      <c r="D336" s="49">
        <f t="shared" si="33"/>
        <v>0</v>
      </c>
      <c r="E336" s="49">
        <f t="shared" si="33"/>
        <v>0</v>
      </c>
      <c r="F336" s="56"/>
      <c r="G336" s="262">
        <f t="shared" si="32"/>
        <v>0</v>
      </c>
      <c r="H336" s="56"/>
      <c r="I336" s="212">
        <f>_xlfn.IFNA(IF(I$7="Fixed",1,IF(AND($D336="yes",I$7="Block"),INDEX($O750:$Q750,1,MATCH(I$5,$I35:$K35,0)),IF(OR(I$7="Anytime",I$7="Peak",I$7="Off-peak",I$7="Shoulder",I$7="Block"),INDEX('Stakeholder report data'!$G750:$M750,1,MATCH(IF(I$7="Block","Anytime",I$7),'Stakeholder report data'!$G$724:$M$724,0)),INDEX($W750:$AD750,1,MATCH(I$5,$W$724:$AD$724,0)))))
*I936*I$8,0)</f>
        <v>0</v>
      </c>
      <c r="J336" s="212">
        <f>_xlfn.IFNA(IF(J$7="Fixed",1,IF(AND($D336="yes",J$7="Block"),INDEX($O750:$Q750,1,MATCH(J$5,$I35:$K35,0)),IF(OR(J$7="Anytime",J$7="Peak",J$7="Off-peak",J$7="Shoulder",J$7="Block"),INDEX('Stakeholder report data'!$G750:$M750,1,MATCH(IF(J$7="Block","Anytime",J$7),'Stakeholder report data'!$G$724:$M$724,0)),INDEX($W750:$AD750,1,MATCH(J$5,$W$724:$AD$724,0)))))
*J936*J$8,0)</f>
        <v>0</v>
      </c>
      <c r="K336" s="212">
        <f>_xlfn.IFNA(IF(K$7="Fixed",1,IF(AND($D336="yes",K$7="Block"),INDEX($O750:$Q750,1,MATCH(K$5,$I35:$K35,0)),IF(OR(K$7="Anytime",K$7="Peak",K$7="Off-peak",K$7="Shoulder",K$7="Block"),INDEX('Stakeholder report data'!$G750:$M750,1,MATCH(IF(K$7="Block","Anytime",K$7),'Stakeholder report data'!$G$724:$M$724,0)),INDEX($W750:$AD750,1,MATCH(K$5,$W$724:$AD$724,0)))))
*K936*K$8,0)</f>
        <v>0</v>
      </c>
      <c r="L336" s="212">
        <f>_xlfn.IFNA(IF(L$7="Fixed",1,IF(AND($D336="yes",L$7="Block"),INDEX($O750:$Q750,1,MATCH(L$5,$I35:$K35,0)),IF(OR(L$7="Anytime",L$7="Peak",L$7="Off-peak",L$7="Shoulder",L$7="Block"),INDEX('Stakeholder report data'!$G750:$M750,1,MATCH(IF(L$7="Block","Anytime",L$7),'Stakeholder report data'!$G$724:$M$724,0)),INDEX($W750:$AD750,1,MATCH(L$5,$W$724:$AD$724,0)))))
*L936*L$8,0)</f>
        <v>0</v>
      </c>
      <c r="M336" s="212">
        <f>_xlfn.IFNA(IF(M$7="Fixed",1,IF(AND($D336="yes",M$7="Block"),INDEX($O750:$Q750,1,MATCH(M$5,$I35:$K35,0)),IF(OR(M$7="Anytime",M$7="Peak",M$7="Off-peak",M$7="Shoulder",M$7="Block"),INDEX('Stakeholder report data'!$G750:$M750,1,MATCH(IF(M$7="Block","Anytime",M$7),'Stakeholder report data'!$G$724:$M$724,0)),INDEX($W750:$AD750,1,MATCH(M$5,$W$724:$AD$724,0)))))
*M936*M$8,0)</f>
        <v>0</v>
      </c>
      <c r="N336" s="212">
        <f>_xlfn.IFNA(IF(N$7="Fixed",1,IF(AND($D336="yes",N$7="Block"),INDEX($O750:$Q750,1,MATCH(N$5,$I35:$K35,0)),IF(OR(N$7="Anytime",N$7="Peak",N$7="Off-peak",N$7="Shoulder",N$7="Block"),INDEX('Stakeholder report data'!$G750:$M750,1,MATCH(IF(N$7="Block","Anytime",N$7),'Stakeholder report data'!$G$724:$M$724,0)),INDEX($W750:$AD750,1,MATCH(N$5,$W$724:$AD$724,0)))))
*N936*N$8,0)</f>
        <v>0</v>
      </c>
      <c r="O336" s="212">
        <f>_xlfn.IFNA(IF(O$7="Fixed",1,IF(AND($D336="yes",O$7="Block"),INDEX($O750:$Q750,1,MATCH(O$5,$I35:$K35,0)),IF(OR(O$7="Anytime",O$7="Peak",O$7="Off-peak",O$7="Shoulder",O$7="Block"),INDEX('Stakeholder report data'!$G750:$M750,1,MATCH(IF(O$7="Block","Anytime",O$7),'Stakeholder report data'!$G$724:$M$724,0)),INDEX($W750:$AD750,1,MATCH(O$5,$W$724:$AD$724,0)))))
*O936*O$8,0)</f>
        <v>0</v>
      </c>
      <c r="P336" s="212">
        <f>_xlfn.IFNA(IF(P$7="Fixed",1,IF(AND($D336="yes",P$7="Block"),INDEX($O750:$Q750,1,MATCH(P$5,$I35:$K35,0)),IF(OR(P$7="Anytime",P$7="Peak",P$7="Off-peak",P$7="Shoulder",P$7="Block"),INDEX('Stakeholder report data'!$G750:$M750,1,MATCH(IF(P$7="Block","Anytime",P$7),'Stakeholder report data'!$G$724:$M$724,0)),INDEX($W750:$AD750,1,MATCH(P$5,$W$724:$AD$724,0)))))
*P936*P$8,0)</f>
        <v>0</v>
      </c>
      <c r="Q336" s="212">
        <f>_xlfn.IFNA(IF(Q$7="Fixed",1,IF(AND($D336="yes",Q$7="Block"),INDEX($O750:$Q750,1,MATCH(Q$5,$I35:$K35,0)),IF(OR(Q$7="Anytime",Q$7="Peak",Q$7="Off-peak",Q$7="Shoulder",Q$7="Block"),INDEX('Stakeholder report data'!$G750:$M750,1,MATCH(IF(Q$7="Block","Anytime",Q$7),'Stakeholder report data'!$G$724:$M$724,0)),INDEX($W750:$AD750,1,MATCH(Q$5,$W$724:$AD$724,0)))))
*Q936*Q$8,0)</f>
        <v>0</v>
      </c>
      <c r="R336" s="212">
        <f>_xlfn.IFNA(IF(R$7="Fixed",1,IF(AND($D336="yes",R$7="Block"),INDEX($O750:$Q750,1,MATCH(R$5,$I35:$K35,0)),IF(OR(R$7="Anytime",R$7="Peak",R$7="Off-peak",R$7="Shoulder",R$7="Block"),INDEX('Stakeholder report data'!$G750:$M750,1,MATCH(IF(R$7="Block","Anytime",R$7),'Stakeholder report data'!$G$724:$M$724,0)),INDEX($W750:$AD750,1,MATCH(R$5,$W$724:$AD$724,0)))))
*R936*R$8,0)</f>
        <v>0</v>
      </c>
      <c r="S336" s="212">
        <f>_xlfn.IFNA(IF(S$7="Fixed",1,IF(AND($D336="yes",S$7="Block"),INDEX($O750:$Q750,1,MATCH(S$5,$I35:$K35,0)),IF(OR(S$7="Anytime",S$7="Peak",S$7="Off-peak",S$7="Shoulder",S$7="Block"),INDEX('Stakeholder report data'!$G750:$M750,1,MATCH(IF(S$7="Block","Anytime",S$7),'Stakeholder report data'!$G$724:$M$724,0)),INDEX($W750:$AD750,1,MATCH(S$5,$W$724:$AD$724,0)))))
*S936*S$8,0)</f>
        <v>0</v>
      </c>
      <c r="T336" s="212">
        <f>_xlfn.IFNA(IF(T$7="Fixed",1,IF(AND($D336="yes",T$7="Block"),INDEX($O750:$Q750,1,MATCH(T$5,$I35:$K35,0)),IF(OR(T$7="Anytime",T$7="Peak",T$7="Off-peak",T$7="Shoulder",T$7="Block"),INDEX('Stakeholder report data'!$G750:$M750,1,MATCH(IF(T$7="Block","Anytime",T$7),'Stakeholder report data'!$G$724:$M$724,0)),INDEX($W750:$AD750,1,MATCH(T$5,$W$724:$AD$724,0)))))
*T936*T$8,0)</f>
        <v>0</v>
      </c>
      <c r="U336" s="212">
        <f>_xlfn.IFNA(IF(U$7="Fixed",1,IF(AND($D336="yes",U$7="Block"),INDEX($O750:$Q750,1,MATCH(U$5,$I35:$K35,0)),IF(OR(U$7="Anytime",U$7="Peak",U$7="Off-peak",U$7="Shoulder",U$7="Block"),INDEX('Stakeholder report data'!$G750:$M750,1,MATCH(IF(U$7="Block","Anytime",U$7),'Stakeholder report data'!$G$724:$M$724,0)),INDEX($W750:$AD750,1,MATCH(U$5,$W$724:$AD$724,0)))))
*U936*U$8,0)</f>
        <v>0</v>
      </c>
      <c r="V336" s="212">
        <f>_xlfn.IFNA(IF(V$7="Fixed",1,IF(AND($D336="yes",V$7="Block"),INDEX($O750:$Q750,1,MATCH(V$5,$I35:$K35,0)),IF(OR(V$7="Anytime",V$7="Peak",V$7="Off-peak",V$7="Shoulder",V$7="Block"),INDEX('Stakeholder report data'!$G750:$M750,1,MATCH(IF(V$7="Block","Anytime",V$7),'Stakeholder report data'!$G$724:$M$724,0)),INDEX($W750:$AD750,1,MATCH(V$5,$W$724:$AD$724,0)))))
*V936*V$8,0)</f>
        <v>0</v>
      </c>
      <c r="W336" s="212">
        <f>_xlfn.IFNA(IF(W$7="Fixed",1,IF(AND($D336="yes",W$7="Block"),INDEX($O750:$Q750,1,MATCH(W$5,$I35:$K35,0)),IF(OR(W$7="Anytime",W$7="Peak",W$7="Off-peak",W$7="Shoulder",W$7="Block"),INDEX('Stakeholder report data'!$G750:$M750,1,MATCH(IF(W$7="Block","Anytime",W$7),'Stakeholder report data'!$G$724:$M$724,0)),INDEX($W750:$AD750,1,MATCH(W$5,$W$724:$AD$724,0)))))
*W936*W$8,0)</f>
        <v>0</v>
      </c>
      <c r="X336" s="212">
        <f>_xlfn.IFNA(IF(X$7="Fixed",1,IF(AND($D336="yes",X$7="Block"),INDEX($O750:$Q750,1,MATCH(X$5,$I35:$K35,0)),IF(OR(X$7="Anytime",X$7="Peak",X$7="Off-peak",X$7="Shoulder",X$7="Block"),INDEX('Stakeholder report data'!$G750:$M750,1,MATCH(IF(X$7="Block","Anytime",X$7),'Stakeholder report data'!$G$724:$M$724,0)),INDEX($W750:$AD750,1,MATCH(X$5,$W$724:$AD$724,0)))))
*X936*X$8,0)</f>
        <v>0</v>
      </c>
      <c r="Y336" s="212">
        <f>_xlfn.IFNA(IF(Y$7="Fixed",1,IF(AND($D336="yes",Y$7="Block"),INDEX($O750:$Q750,1,MATCH(Y$5,$I35:$K35,0)),IF(OR(Y$7="Anytime",Y$7="Peak",Y$7="Off-peak",Y$7="Shoulder",Y$7="Block"),INDEX('Stakeholder report data'!$G750:$M750,1,MATCH(IF(Y$7="Block","Anytime",Y$7),'Stakeholder report data'!$G$724:$M$724,0)),INDEX($W750:$AD750,1,MATCH(Y$5,$W$724:$AD$724,0)))))
*Y936*Y$8,0)</f>
        <v>0</v>
      </c>
      <c r="Z336" s="212">
        <f>_xlfn.IFNA(IF(Z$7="Fixed",1,IF(AND($D336="yes",Z$7="Block"),INDEX($O750:$Q750,1,MATCH(Z$5,$I35:$K35,0)),IF(OR(Z$7="Anytime",Z$7="Peak",Z$7="Off-peak",Z$7="Shoulder",Z$7="Block"),INDEX('Stakeholder report data'!$G750:$M750,1,MATCH(IF(Z$7="Block","Anytime",Z$7),'Stakeholder report data'!$G$724:$M$724,0)),INDEX($W750:$AD750,1,MATCH(Z$5,$W$724:$AD$724,0)))))
*Z936*Z$8,0)</f>
        <v>0</v>
      </c>
      <c r="AA336" s="212">
        <f>_xlfn.IFNA(IF(AA$7="Fixed",1,IF(AND($D336="yes",AA$7="Block"),INDEX($O750:$Q750,1,MATCH(AA$5,$I35:$K35,0)),IF(OR(AA$7="Anytime",AA$7="Peak",AA$7="Off-peak",AA$7="Shoulder",AA$7="Block"),INDEX('Stakeholder report data'!$G750:$M750,1,MATCH(IF(AA$7="Block","Anytime",AA$7),'Stakeholder report data'!$G$724:$M$724,0)),INDEX($W750:$AD750,1,MATCH(AA$5,$W$724:$AD$724,0)))))
*AA936*AA$8,0)</f>
        <v>0</v>
      </c>
      <c r="AB336" s="212">
        <f>_xlfn.IFNA(IF(AB$7="Fixed",1,IF(AND($D336="yes",AB$7="Block"),INDEX($O750:$Q750,1,MATCH(AB$5,$I35:$K35,0)),IF(OR(AB$7="Anytime",AB$7="Peak",AB$7="Off-peak",AB$7="Shoulder",AB$7="Block"),INDEX('Stakeholder report data'!$G750:$M750,1,MATCH(IF(AB$7="Block","Anytime",AB$7),'Stakeholder report data'!$G$724:$M$724,0)),INDEX($W750:$AD750,1,MATCH(AB$5,$W$724:$AD$724,0)))))
*AB936*AB$8,0)</f>
        <v>0</v>
      </c>
      <c r="AC336" s="212">
        <f>_xlfn.IFNA(IF(AC$7="Fixed",1,IF(AND($D336="yes",AC$7="Block"),INDEX($O750:$Q750,1,MATCH(AC$5,$I35:$K35,0)),IF(OR(AC$7="Anytime",AC$7="Peak",AC$7="Off-peak",AC$7="Shoulder",AC$7="Block"),INDEX('Stakeholder report data'!$G750:$M750,1,MATCH(IF(AC$7="Block","Anytime",AC$7),'Stakeholder report data'!$G$724:$M$724,0)),INDEX($W750:$AD750,1,MATCH(AC$5,$W$724:$AD$724,0)))))
*AC936*AC$8,0)</f>
        <v>0</v>
      </c>
      <c r="AD336" s="212">
        <f>_xlfn.IFNA(IF(AD$7="Fixed",1,IF(AND($D336="yes",AD$7="Block"),INDEX($O750:$Q750,1,MATCH(AD$5,$I35:$K35,0)),IF(OR(AD$7="Anytime",AD$7="Peak",AD$7="Off-peak",AD$7="Shoulder",AD$7="Block"),INDEX('Stakeholder report data'!$G750:$M750,1,MATCH(IF(AD$7="Block","Anytime",AD$7),'Stakeholder report data'!$G$724:$M$724,0)),INDEX($W750:$AD750,1,MATCH(AD$5,$W$724:$AD$724,0)))))
*AD936*AD$8,0)</f>
        <v>0</v>
      </c>
      <c r="AE336" s="55"/>
      <c r="AF336" s="34"/>
      <c r="AG336" s="34"/>
      <c r="AH336" s="34"/>
    </row>
    <row r="337" spans="1:34" ht="11.25" hidden="1" outlineLevel="3" x14ac:dyDescent="0.2">
      <c r="A337" s="34"/>
      <c r="B337" s="251">
        <v>25</v>
      </c>
      <c r="C337" s="48">
        <f t="shared" si="33"/>
        <v>0</v>
      </c>
      <c r="D337" s="49">
        <f t="shared" si="33"/>
        <v>0</v>
      </c>
      <c r="E337" s="49">
        <f t="shared" si="33"/>
        <v>0</v>
      </c>
      <c r="F337" s="56"/>
      <c r="G337" s="262">
        <f t="shared" si="32"/>
        <v>0</v>
      </c>
      <c r="H337" s="56"/>
      <c r="I337" s="212">
        <f>_xlfn.IFNA(IF(I$7="Fixed",1,IF(AND($D337="yes",I$7="Block"),INDEX($O751:$Q751,1,MATCH(I$5,$I36:$K36,0)),IF(OR(I$7="Anytime",I$7="Peak",I$7="Off-peak",I$7="Shoulder",I$7="Block"),INDEX('Stakeholder report data'!$G751:$M751,1,MATCH(IF(I$7="Block","Anytime",I$7),'Stakeholder report data'!$G$724:$M$724,0)),INDEX($W751:$AD751,1,MATCH(I$5,$W$724:$AD$724,0)))))
*I937*I$8,0)</f>
        <v>0</v>
      </c>
      <c r="J337" s="212">
        <f>_xlfn.IFNA(IF(J$7="Fixed",1,IF(AND($D337="yes",J$7="Block"),INDEX($O751:$Q751,1,MATCH(J$5,$I36:$K36,0)),IF(OR(J$7="Anytime",J$7="Peak",J$7="Off-peak",J$7="Shoulder",J$7="Block"),INDEX('Stakeholder report data'!$G751:$M751,1,MATCH(IF(J$7="Block","Anytime",J$7),'Stakeholder report data'!$G$724:$M$724,0)),INDEX($W751:$AD751,1,MATCH(J$5,$W$724:$AD$724,0)))))
*J937*J$8,0)</f>
        <v>0</v>
      </c>
      <c r="K337" s="212">
        <f>_xlfn.IFNA(IF(K$7="Fixed",1,IF(AND($D337="yes",K$7="Block"),INDEX($O751:$Q751,1,MATCH(K$5,$I36:$K36,0)),IF(OR(K$7="Anytime",K$7="Peak",K$7="Off-peak",K$7="Shoulder",K$7="Block"),INDEX('Stakeholder report data'!$G751:$M751,1,MATCH(IF(K$7="Block","Anytime",K$7),'Stakeholder report data'!$G$724:$M$724,0)),INDEX($W751:$AD751,1,MATCH(K$5,$W$724:$AD$724,0)))))
*K937*K$8,0)</f>
        <v>0</v>
      </c>
      <c r="L337" s="212">
        <f>_xlfn.IFNA(IF(L$7="Fixed",1,IF(AND($D337="yes",L$7="Block"),INDEX($O751:$Q751,1,MATCH(L$5,$I36:$K36,0)),IF(OR(L$7="Anytime",L$7="Peak",L$7="Off-peak",L$7="Shoulder",L$7="Block"),INDEX('Stakeholder report data'!$G751:$M751,1,MATCH(IF(L$7="Block","Anytime",L$7),'Stakeholder report data'!$G$724:$M$724,0)),INDEX($W751:$AD751,1,MATCH(L$5,$W$724:$AD$724,0)))))
*L937*L$8,0)</f>
        <v>0</v>
      </c>
      <c r="M337" s="212">
        <f>_xlfn.IFNA(IF(M$7="Fixed",1,IF(AND($D337="yes",M$7="Block"),INDEX($O751:$Q751,1,MATCH(M$5,$I36:$K36,0)),IF(OR(M$7="Anytime",M$7="Peak",M$7="Off-peak",M$7="Shoulder",M$7="Block"),INDEX('Stakeholder report data'!$G751:$M751,1,MATCH(IF(M$7="Block","Anytime",M$7),'Stakeholder report data'!$G$724:$M$724,0)),INDEX($W751:$AD751,1,MATCH(M$5,$W$724:$AD$724,0)))))
*M937*M$8,0)</f>
        <v>0</v>
      </c>
      <c r="N337" s="212">
        <f>_xlfn.IFNA(IF(N$7="Fixed",1,IF(AND($D337="yes",N$7="Block"),INDEX($O751:$Q751,1,MATCH(N$5,$I36:$K36,0)),IF(OR(N$7="Anytime",N$7="Peak",N$7="Off-peak",N$7="Shoulder",N$7="Block"),INDEX('Stakeholder report data'!$G751:$M751,1,MATCH(IF(N$7="Block","Anytime",N$7),'Stakeholder report data'!$G$724:$M$724,0)),INDEX($W751:$AD751,1,MATCH(N$5,$W$724:$AD$724,0)))))
*N937*N$8,0)</f>
        <v>0</v>
      </c>
      <c r="O337" s="212">
        <f>_xlfn.IFNA(IF(O$7="Fixed",1,IF(AND($D337="yes",O$7="Block"),INDEX($O751:$Q751,1,MATCH(O$5,$I36:$K36,0)),IF(OR(O$7="Anytime",O$7="Peak",O$7="Off-peak",O$7="Shoulder",O$7="Block"),INDEX('Stakeholder report data'!$G751:$M751,1,MATCH(IF(O$7="Block","Anytime",O$7),'Stakeholder report data'!$G$724:$M$724,0)),INDEX($W751:$AD751,1,MATCH(O$5,$W$724:$AD$724,0)))))
*O937*O$8,0)</f>
        <v>0</v>
      </c>
      <c r="P337" s="212">
        <f>_xlfn.IFNA(IF(P$7="Fixed",1,IF(AND($D337="yes",P$7="Block"),INDEX($O751:$Q751,1,MATCH(P$5,$I36:$K36,0)),IF(OR(P$7="Anytime",P$7="Peak",P$7="Off-peak",P$7="Shoulder",P$7="Block"),INDEX('Stakeholder report data'!$G751:$M751,1,MATCH(IF(P$7="Block","Anytime",P$7),'Stakeholder report data'!$G$724:$M$724,0)),INDEX($W751:$AD751,1,MATCH(P$5,$W$724:$AD$724,0)))))
*P937*P$8,0)</f>
        <v>0</v>
      </c>
      <c r="Q337" s="212">
        <f>_xlfn.IFNA(IF(Q$7="Fixed",1,IF(AND($D337="yes",Q$7="Block"),INDEX($O751:$Q751,1,MATCH(Q$5,$I36:$K36,0)),IF(OR(Q$7="Anytime",Q$7="Peak",Q$7="Off-peak",Q$7="Shoulder",Q$7="Block"),INDEX('Stakeholder report data'!$G751:$M751,1,MATCH(IF(Q$7="Block","Anytime",Q$7),'Stakeholder report data'!$G$724:$M$724,0)),INDEX($W751:$AD751,1,MATCH(Q$5,$W$724:$AD$724,0)))))
*Q937*Q$8,0)</f>
        <v>0</v>
      </c>
      <c r="R337" s="212">
        <f>_xlfn.IFNA(IF(R$7="Fixed",1,IF(AND($D337="yes",R$7="Block"),INDEX($O751:$Q751,1,MATCH(R$5,$I36:$K36,0)),IF(OR(R$7="Anytime",R$7="Peak",R$7="Off-peak",R$7="Shoulder",R$7="Block"),INDEX('Stakeholder report data'!$G751:$M751,1,MATCH(IF(R$7="Block","Anytime",R$7),'Stakeholder report data'!$G$724:$M$724,0)),INDEX($W751:$AD751,1,MATCH(R$5,$W$724:$AD$724,0)))))
*R937*R$8,0)</f>
        <v>0</v>
      </c>
      <c r="S337" s="212">
        <f>_xlfn.IFNA(IF(S$7="Fixed",1,IF(AND($D337="yes",S$7="Block"),INDEX($O751:$Q751,1,MATCH(S$5,$I36:$K36,0)),IF(OR(S$7="Anytime",S$7="Peak",S$7="Off-peak",S$7="Shoulder",S$7="Block"),INDEX('Stakeholder report data'!$G751:$M751,1,MATCH(IF(S$7="Block","Anytime",S$7),'Stakeholder report data'!$G$724:$M$724,0)),INDEX($W751:$AD751,1,MATCH(S$5,$W$724:$AD$724,0)))))
*S937*S$8,0)</f>
        <v>0</v>
      </c>
      <c r="T337" s="212">
        <f>_xlfn.IFNA(IF(T$7="Fixed",1,IF(AND($D337="yes",T$7="Block"),INDEX($O751:$Q751,1,MATCH(T$5,$I36:$K36,0)),IF(OR(T$7="Anytime",T$7="Peak",T$7="Off-peak",T$7="Shoulder",T$7="Block"),INDEX('Stakeholder report data'!$G751:$M751,1,MATCH(IF(T$7="Block","Anytime",T$7),'Stakeholder report data'!$G$724:$M$724,0)),INDEX($W751:$AD751,1,MATCH(T$5,$W$724:$AD$724,0)))))
*T937*T$8,0)</f>
        <v>0</v>
      </c>
      <c r="U337" s="212">
        <f>_xlfn.IFNA(IF(U$7="Fixed",1,IF(AND($D337="yes",U$7="Block"),INDEX($O751:$Q751,1,MATCH(U$5,$I36:$K36,0)),IF(OR(U$7="Anytime",U$7="Peak",U$7="Off-peak",U$7="Shoulder",U$7="Block"),INDEX('Stakeholder report data'!$G751:$M751,1,MATCH(IF(U$7="Block","Anytime",U$7),'Stakeholder report data'!$G$724:$M$724,0)),INDEX($W751:$AD751,1,MATCH(U$5,$W$724:$AD$724,0)))))
*U937*U$8,0)</f>
        <v>0</v>
      </c>
      <c r="V337" s="212">
        <f>_xlfn.IFNA(IF(V$7="Fixed",1,IF(AND($D337="yes",V$7="Block"),INDEX($O751:$Q751,1,MATCH(V$5,$I36:$K36,0)),IF(OR(V$7="Anytime",V$7="Peak",V$7="Off-peak",V$7="Shoulder",V$7="Block"),INDEX('Stakeholder report data'!$G751:$M751,1,MATCH(IF(V$7="Block","Anytime",V$7),'Stakeholder report data'!$G$724:$M$724,0)),INDEX($W751:$AD751,1,MATCH(V$5,$W$724:$AD$724,0)))))
*V937*V$8,0)</f>
        <v>0</v>
      </c>
      <c r="W337" s="212">
        <f>_xlfn.IFNA(IF(W$7="Fixed",1,IF(AND($D337="yes",W$7="Block"),INDEX($O751:$Q751,1,MATCH(W$5,$I36:$K36,0)),IF(OR(W$7="Anytime",W$7="Peak",W$7="Off-peak",W$7="Shoulder",W$7="Block"),INDEX('Stakeholder report data'!$G751:$M751,1,MATCH(IF(W$7="Block","Anytime",W$7),'Stakeholder report data'!$G$724:$M$724,0)),INDEX($W751:$AD751,1,MATCH(W$5,$W$724:$AD$724,0)))))
*W937*W$8,0)</f>
        <v>0</v>
      </c>
      <c r="X337" s="212">
        <f>_xlfn.IFNA(IF(X$7="Fixed",1,IF(AND($D337="yes",X$7="Block"),INDEX($O751:$Q751,1,MATCH(X$5,$I36:$K36,0)),IF(OR(X$7="Anytime",X$7="Peak",X$7="Off-peak",X$7="Shoulder",X$7="Block"),INDEX('Stakeholder report data'!$G751:$M751,1,MATCH(IF(X$7="Block","Anytime",X$7),'Stakeholder report data'!$G$724:$M$724,0)),INDEX($W751:$AD751,1,MATCH(X$5,$W$724:$AD$724,0)))))
*X937*X$8,0)</f>
        <v>0</v>
      </c>
      <c r="Y337" s="212">
        <f>_xlfn.IFNA(IF(Y$7="Fixed",1,IF(AND($D337="yes",Y$7="Block"),INDEX($O751:$Q751,1,MATCH(Y$5,$I36:$K36,0)),IF(OR(Y$7="Anytime",Y$7="Peak",Y$7="Off-peak",Y$7="Shoulder",Y$7="Block"),INDEX('Stakeholder report data'!$G751:$M751,1,MATCH(IF(Y$7="Block","Anytime",Y$7),'Stakeholder report data'!$G$724:$M$724,0)),INDEX($W751:$AD751,1,MATCH(Y$5,$W$724:$AD$724,0)))))
*Y937*Y$8,0)</f>
        <v>0</v>
      </c>
      <c r="Z337" s="212">
        <f>_xlfn.IFNA(IF(Z$7="Fixed",1,IF(AND($D337="yes",Z$7="Block"),INDEX($O751:$Q751,1,MATCH(Z$5,$I36:$K36,0)),IF(OR(Z$7="Anytime",Z$7="Peak",Z$7="Off-peak",Z$7="Shoulder",Z$7="Block"),INDEX('Stakeholder report data'!$G751:$M751,1,MATCH(IF(Z$7="Block","Anytime",Z$7),'Stakeholder report data'!$G$724:$M$724,0)),INDEX($W751:$AD751,1,MATCH(Z$5,$W$724:$AD$724,0)))))
*Z937*Z$8,0)</f>
        <v>0</v>
      </c>
      <c r="AA337" s="212">
        <f>_xlfn.IFNA(IF(AA$7="Fixed",1,IF(AND($D337="yes",AA$7="Block"),INDEX($O751:$Q751,1,MATCH(AA$5,$I36:$K36,0)),IF(OR(AA$7="Anytime",AA$7="Peak",AA$7="Off-peak",AA$7="Shoulder",AA$7="Block"),INDEX('Stakeholder report data'!$G751:$M751,1,MATCH(IF(AA$7="Block","Anytime",AA$7),'Stakeholder report data'!$G$724:$M$724,0)),INDEX($W751:$AD751,1,MATCH(AA$5,$W$724:$AD$724,0)))))
*AA937*AA$8,0)</f>
        <v>0</v>
      </c>
      <c r="AB337" s="212">
        <f>_xlfn.IFNA(IF(AB$7="Fixed",1,IF(AND($D337="yes",AB$7="Block"),INDEX($O751:$Q751,1,MATCH(AB$5,$I36:$K36,0)),IF(OR(AB$7="Anytime",AB$7="Peak",AB$7="Off-peak",AB$7="Shoulder",AB$7="Block"),INDEX('Stakeholder report data'!$G751:$M751,1,MATCH(IF(AB$7="Block","Anytime",AB$7),'Stakeholder report data'!$G$724:$M$724,0)),INDEX($W751:$AD751,1,MATCH(AB$5,$W$724:$AD$724,0)))))
*AB937*AB$8,0)</f>
        <v>0</v>
      </c>
      <c r="AC337" s="212">
        <f>_xlfn.IFNA(IF(AC$7="Fixed",1,IF(AND($D337="yes",AC$7="Block"),INDEX($O751:$Q751,1,MATCH(AC$5,$I36:$K36,0)),IF(OR(AC$7="Anytime",AC$7="Peak",AC$7="Off-peak",AC$7="Shoulder",AC$7="Block"),INDEX('Stakeholder report data'!$G751:$M751,1,MATCH(IF(AC$7="Block","Anytime",AC$7),'Stakeholder report data'!$G$724:$M$724,0)),INDEX($W751:$AD751,1,MATCH(AC$5,$W$724:$AD$724,0)))))
*AC937*AC$8,0)</f>
        <v>0</v>
      </c>
      <c r="AD337" s="212">
        <f>_xlfn.IFNA(IF(AD$7="Fixed",1,IF(AND($D337="yes",AD$7="Block"),INDEX($O751:$Q751,1,MATCH(AD$5,$I36:$K36,0)),IF(OR(AD$7="Anytime",AD$7="Peak",AD$7="Off-peak",AD$7="Shoulder",AD$7="Block"),INDEX('Stakeholder report data'!$G751:$M751,1,MATCH(IF(AD$7="Block","Anytime",AD$7),'Stakeholder report data'!$G$724:$M$724,0)),INDEX($W751:$AD751,1,MATCH(AD$5,$W$724:$AD$724,0)))))
*AD937*AD$8,0)</f>
        <v>0</v>
      </c>
      <c r="AE337" s="55"/>
      <c r="AF337" s="34"/>
      <c r="AG337" s="34"/>
      <c r="AH337" s="34"/>
    </row>
    <row r="338" spans="1:34" ht="11.25" hidden="1" outlineLevel="3" x14ac:dyDescent="0.2">
      <c r="A338" s="34"/>
      <c r="B338" s="251">
        <v>26</v>
      </c>
      <c r="C338" s="48">
        <f t="shared" si="33"/>
        <v>0</v>
      </c>
      <c r="D338" s="49">
        <f t="shared" si="33"/>
        <v>0</v>
      </c>
      <c r="E338" s="49">
        <f t="shared" si="33"/>
        <v>0</v>
      </c>
      <c r="F338" s="56"/>
      <c r="G338" s="262">
        <f t="shared" si="32"/>
        <v>0</v>
      </c>
      <c r="H338" s="56"/>
      <c r="I338" s="212">
        <f>_xlfn.IFNA(IF(I$7="Fixed",1,IF(AND($D338="yes",I$7="Block"),INDEX($O752:$Q752,1,MATCH(I$5,$I37:$K37,0)),IF(OR(I$7="Anytime",I$7="Peak",I$7="Off-peak",I$7="Shoulder",I$7="Block"),INDEX('Stakeholder report data'!$G752:$M752,1,MATCH(IF(I$7="Block","Anytime",I$7),'Stakeholder report data'!$G$724:$M$724,0)),INDEX($W752:$AD752,1,MATCH(I$5,$W$724:$AD$724,0)))))
*I938*I$8,0)</f>
        <v>0</v>
      </c>
      <c r="J338" s="212">
        <f>_xlfn.IFNA(IF(J$7="Fixed",1,IF(AND($D338="yes",J$7="Block"),INDEX($O752:$Q752,1,MATCH(J$5,$I37:$K37,0)),IF(OR(J$7="Anytime",J$7="Peak",J$7="Off-peak",J$7="Shoulder",J$7="Block"),INDEX('Stakeholder report data'!$G752:$M752,1,MATCH(IF(J$7="Block","Anytime",J$7),'Stakeholder report data'!$G$724:$M$724,0)),INDEX($W752:$AD752,1,MATCH(J$5,$W$724:$AD$724,0)))))
*J938*J$8,0)</f>
        <v>0</v>
      </c>
      <c r="K338" s="212">
        <f>_xlfn.IFNA(IF(K$7="Fixed",1,IF(AND($D338="yes",K$7="Block"),INDEX($O752:$Q752,1,MATCH(K$5,$I37:$K37,0)),IF(OR(K$7="Anytime",K$7="Peak",K$7="Off-peak",K$7="Shoulder",K$7="Block"),INDEX('Stakeholder report data'!$G752:$M752,1,MATCH(IF(K$7="Block","Anytime",K$7),'Stakeholder report data'!$G$724:$M$724,0)),INDEX($W752:$AD752,1,MATCH(K$5,$W$724:$AD$724,0)))))
*K938*K$8,0)</f>
        <v>0</v>
      </c>
      <c r="L338" s="212">
        <f>_xlfn.IFNA(IF(L$7="Fixed",1,IF(AND($D338="yes",L$7="Block"),INDEX($O752:$Q752,1,MATCH(L$5,$I37:$K37,0)),IF(OR(L$7="Anytime",L$7="Peak",L$7="Off-peak",L$7="Shoulder",L$7="Block"),INDEX('Stakeholder report data'!$G752:$M752,1,MATCH(IF(L$7="Block","Anytime",L$7),'Stakeholder report data'!$G$724:$M$724,0)),INDEX($W752:$AD752,1,MATCH(L$5,$W$724:$AD$724,0)))))
*L938*L$8,0)</f>
        <v>0</v>
      </c>
      <c r="M338" s="212">
        <f>_xlfn.IFNA(IF(M$7="Fixed",1,IF(AND($D338="yes",M$7="Block"),INDEX($O752:$Q752,1,MATCH(M$5,$I37:$K37,0)),IF(OR(M$7="Anytime",M$7="Peak",M$7="Off-peak",M$7="Shoulder",M$7="Block"),INDEX('Stakeholder report data'!$G752:$M752,1,MATCH(IF(M$7="Block","Anytime",M$7),'Stakeholder report data'!$G$724:$M$724,0)),INDEX($W752:$AD752,1,MATCH(M$5,$W$724:$AD$724,0)))))
*M938*M$8,0)</f>
        <v>0</v>
      </c>
      <c r="N338" s="212">
        <f>_xlfn.IFNA(IF(N$7="Fixed",1,IF(AND($D338="yes",N$7="Block"),INDEX($O752:$Q752,1,MATCH(N$5,$I37:$K37,0)),IF(OR(N$7="Anytime",N$7="Peak",N$7="Off-peak",N$7="Shoulder",N$7="Block"),INDEX('Stakeholder report data'!$G752:$M752,1,MATCH(IF(N$7="Block","Anytime",N$7),'Stakeholder report data'!$G$724:$M$724,0)),INDEX($W752:$AD752,1,MATCH(N$5,$W$724:$AD$724,0)))))
*N938*N$8,0)</f>
        <v>0</v>
      </c>
      <c r="O338" s="212">
        <f>_xlfn.IFNA(IF(O$7="Fixed",1,IF(AND($D338="yes",O$7="Block"),INDEX($O752:$Q752,1,MATCH(O$5,$I37:$K37,0)),IF(OR(O$7="Anytime",O$7="Peak",O$7="Off-peak",O$7="Shoulder",O$7="Block"),INDEX('Stakeholder report data'!$G752:$M752,1,MATCH(IF(O$7="Block","Anytime",O$7),'Stakeholder report data'!$G$724:$M$724,0)),INDEX($W752:$AD752,1,MATCH(O$5,$W$724:$AD$724,0)))))
*O938*O$8,0)</f>
        <v>0</v>
      </c>
      <c r="P338" s="212">
        <f>_xlfn.IFNA(IF(P$7="Fixed",1,IF(AND($D338="yes",P$7="Block"),INDEX($O752:$Q752,1,MATCH(P$5,$I37:$K37,0)),IF(OR(P$7="Anytime",P$7="Peak",P$7="Off-peak",P$7="Shoulder",P$7="Block"),INDEX('Stakeholder report data'!$G752:$M752,1,MATCH(IF(P$7="Block","Anytime",P$7),'Stakeholder report data'!$G$724:$M$724,0)),INDEX($W752:$AD752,1,MATCH(P$5,$W$724:$AD$724,0)))))
*P938*P$8,0)</f>
        <v>0</v>
      </c>
      <c r="Q338" s="212">
        <f>_xlfn.IFNA(IF(Q$7="Fixed",1,IF(AND($D338="yes",Q$7="Block"),INDEX($O752:$Q752,1,MATCH(Q$5,$I37:$K37,0)),IF(OR(Q$7="Anytime",Q$7="Peak",Q$7="Off-peak",Q$7="Shoulder",Q$7="Block"),INDEX('Stakeholder report data'!$G752:$M752,1,MATCH(IF(Q$7="Block","Anytime",Q$7),'Stakeholder report data'!$G$724:$M$724,0)),INDEX($W752:$AD752,1,MATCH(Q$5,$W$724:$AD$724,0)))))
*Q938*Q$8,0)</f>
        <v>0</v>
      </c>
      <c r="R338" s="212">
        <f>_xlfn.IFNA(IF(R$7="Fixed",1,IF(AND($D338="yes",R$7="Block"),INDEX($O752:$Q752,1,MATCH(R$5,$I37:$K37,0)),IF(OR(R$7="Anytime",R$7="Peak",R$7="Off-peak",R$7="Shoulder",R$7="Block"),INDEX('Stakeholder report data'!$G752:$M752,1,MATCH(IF(R$7="Block","Anytime",R$7),'Stakeholder report data'!$G$724:$M$724,0)),INDEX($W752:$AD752,1,MATCH(R$5,$W$724:$AD$724,0)))))
*R938*R$8,0)</f>
        <v>0</v>
      </c>
      <c r="S338" s="212">
        <f>_xlfn.IFNA(IF(S$7="Fixed",1,IF(AND($D338="yes",S$7="Block"),INDEX($O752:$Q752,1,MATCH(S$5,$I37:$K37,0)),IF(OR(S$7="Anytime",S$7="Peak",S$7="Off-peak",S$7="Shoulder",S$7="Block"),INDEX('Stakeholder report data'!$G752:$M752,1,MATCH(IF(S$7="Block","Anytime",S$7),'Stakeholder report data'!$G$724:$M$724,0)),INDEX($W752:$AD752,1,MATCH(S$5,$W$724:$AD$724,0)))))
*S938*S$8,0)</f>
        <v>0</v>
      </c>
      <c r="T338" s="212">
        <f>_xlfn.IFNA(IF(T$7="Fixed",1,IF(AND($D338="yes",T$7="Block"),INDEX($O752:$Q752,1,MATCH(T$5,$I37:$K37,0)),IF(OR(T$7="Anytime",T$7="Peak",T$7="Off-peak",T$7="Shoulder",T$7="Block"),INDEX('Stakeholder report data'!$G752:$M752,1,MATCH(IF(T$7="Block","Anytime",T$7),'Stakeholder report data'!$G$724:$M$724,0)),INDEX($W752:$AD752,1,MATCH(T$5,$W$724:$AD$724,0)))))
*T938*T$8,0)</f>
        <v>0</v>
      </c>
      <c r="U338" s="212">
        <f>_xlfn.IFNA(IF(U$7="Fixed",1,IF(AND($D338="yes",U$7="Block"),INDEX($O752:$Q752,1,MATCH(U$5,$I37:$K37,0)),IF(OR(U$7="Anytime",U$7="Peak",U$7="Off-peak",U$7="Shoulder",U$7="Block"),INDEX('Stakeholder report data'!$G752:$M752,1,MATCH(IF(U$7="Block","Anytime",U$7),'Stakeholder report data'!$G$724:$M$724,0)),INDEX($W752:$AD752,1,MATCH(U$5,$W$724:$AD$724,0)))))
*U938*U$8,0)</f>
        <v>0</v>
      </c>
      <c r="V338" s="212">
        <f>_xlfn.IFNA(IF(V$7="Fixed",1,IF(AND($D338="yes",V$7="Block"),INDEX($O752:$Q752,1,MATCH(V$5,$I37:$K37,0)),IF(OR(V$7="Anytime",V$7="Peak",V$7="Off-peak",V$7="Shoulder",V$7="Block"),INDEX('Stakeholder report data'!$G752:$M752,1,MATCH(IF(V$7="Block","Anytime",V$7),'Stakeholder report data'!$G$724:$M$724,0)),INDEX($W752:$AD752,1,MATCH(V$5,$W$724:$AD$724,0)))))
*V938*V$8,0)</f>
        <v>0</v>
      </c>
      <c r="W338" s="212">
        <f>_xlfn.IFNA(IF(W$7="Fixed",1,IF(AND($D338="yes",W$7="Block"),INDEX($O752:$Q752,1,MATCH(W$5,$I37:$K37,0)),IF(OR(W$7="Anytime",W$7="Peak",W$7="Off-peak",W$7="Shoulder",W$7="Block"),INDEX('Stakeholder report data'!$G752:$M752,1,MATCH(IF(W$7="Block","Anytime",W$7),'Stakeholder report data'!$G$724:$M$724,0)),INDEX($W752:$AD752,1,MATCH(W$5,$W$724:$AD$724,0)))))
*W938*W$8,0)</f>
        <v>0</v>
      </c>
      <c r="X338" s="212">
        <f>_xlfn.IFNA(IF(X$7="Fixed",1,IF(AND($D338="yes",X$7="Block"),INDEX($O752:$Q752,1,MATCH(X$5,$I37:$K37,0)),IF(OR(X$7="Anytime",X$7="Peak",X$7="Off-peak",X$7="Shoulder",X$7="Block"),INDEX('Stakeholder report data'!$G752:$M752,1,MATCH(IF(X$7="Block","Anytime",X$7),'Stakeholder report data'!$G$724:$M$724,0)),INDEX($W752:$AD752,1,MATCH(X$5,$W$724:$AD$724,0)))))
*X938*X$8,0)</f>
        <v>0</v>
      </c>
      <c r="Y338" s="212">
        <f>_xlfn.IFNA(IF(Y$7="Fixed",1,IF(AND($D338="yes",Y$7="Block"),INDEX($O752:$Q752,1,MATCH(Y$5,$I37:$K37,0)),IF(OR(Y$7="Anytime",Y$7="Peak",Y$7="Off-peak",Y$7="Shoulder",Y$7="Block"),INDEX('Stakeholder report data'!$G752:$M752,1,MATCH(IF(Y$7="Block","Anytime",Y$7),'Stakeholder report data'!$G$724:$M$724,0)),INDEX($W752:$AD752,1,MATCH(Y$5,$W$724:$AD$724,0)))))
*Y938*Y$8,0)</f>
        <v>0</v>
      </c>
      <c r="Z338" s="212">
        <f>_xlfn.IFNA(IF(Z$7="Fixed",1,IF(AND($D338="yes",Z$7="Block"),INDEX($O752:$Q752,1,MATCH(Z$5,$I37:$K37,0)),IF(OR(Z$7="Anytime",Z$7="Peak",Z$7="Off-peak",Z$7="Shoulder",Z$7="Block"),INDEX('Stakeholder report data'!$G752:$M752,1,MATCH(IF(Z$7="Block","Anytime",Z$7),'Stakeholder report data'!$G$724:$M$724,0)),INDEX($W752:$AD752,1,MATCH(Z$5,$W$724:$AD$724,0)))))
*Z938*Z$8,0)</f>
        <v>0</v>
      </c>
      <c r="AA338" s="212">
        <f>_xlfn.IFNA(IF(AA$7="Fixed",1,IF(AND($D338="yes",AA$7="Block"),INDEX($O752:$Q752,1,MATCH(AA$5,$I37:$K37,0)),IF(OR(AA$7="Anytime",AA$7="Peak",AA$7="Off-peak",AA$7="Shoulder",AA$7="Block"),INDEX('Stakeholder report data'!$G752:$M752,1,MATCH(IF(AA$7="Block","Anytime",AA$7),'Stakeholder report data'!$G$724:$M$724,0)),INDEX($W752:$AD752,1,MATCH(AA$5,$W$724:$AD$724,0)))))
*AA938*AA$8,0)</f>
        <v>0</v>
      </c>
      <c r="AB338" s="212">
        <f>_xlfn.IFNA(IF(AB$7="Fixed",1,IF(AND($D338="yes",AB$7="Block"),INDEX($O752:$Q752,1,MATCH(AB$5,$I37:$K37,0)),IF(OR(AB$7="Anytime",AB$7="Peak",AB$7="Off-peak",AB$7="Shoulder",AB$7="Block"),INDEX('Stakeholder report data'!$G752:$M752,1,MATCH(IF(AB$7="Block","Anytime",AB$7),'Stakeholder report data'!$G$724:$M$724,0)),INDEX($W752:$AD752,1,MATCH(AB$5,$W$724:$AD$724,0)))))
*AB938*AB$8,0)</f>
        <v>0</v>
      </c>
      <c r="AC338" s="212">
        <f>_xlfn.IFNA(IF(AC$7="Fixed",1,IF(AND($D338="yes",AC$7="Block"),INDEX($O752:$Q752,1,MATCH(AC$5,$I37:$K37,0)),IF(OR(AC$7="Anytime",AC$7="Peak",AC$7="Off-peak",AC$7="Shoulder",AC$7="Block"),INDEX('Stakeholder report data'!$G752:$M752,1,MATCH(IF(AC$7="Block","Anytime",AC$7),'Stakeholder report data'!$G$724:$M$724,0)),INDEX($W752:$AD752,1,MATCH(AC$5,$W$724:$AD$724,0)))))
*AC938*AC$8,0)</f>
        <v>0</v>
      </c>
      <c r="AD338" s="212">
        <f>_xlfn.IFNA(IF(AD$7="Fixed",1,IF(AND($D338="yes",AD$7="Block"),INDEX($O752:$Q752,1,MATCH(AD$5,$I37:$K37,0)),IF(OR(AD$7="Anytime",AD$7="Peak",AD$7="Off-peak",AD$7="Shoulder",AD$7="Block"),INDEX('Stakeholder report data'!$G752:$M752,1,MATCH(IF(AD$7="Block","Anytime",AD$7),'Stakeholder report data'!$G$724:$M$724,0)),INDEX($W752:$AD752,1,MATCH(AD$5,$W$724:$AD$724,0)))))
*AD938*AD$8,0)</f>
        <v>0</v>
      </c>
      <c r="AE338" s="55"/>
      <c r="AF338" s="34"/>
      <c r="AG338" s="34"/>
      <c r="AH338" s="34"/>
    </row>
    <row r="339" spans="1:34" ht="11.25" hidden="1" outlineLevel="3" x14ac:dyDescent="0.2">
      <c r="A339" s="34"/>
      <c r="B339" s="251">
        <v>27</v>
      </c>
      <c r="C339" s="48">
        <f t="shared" si="33"/>
        <v>0</v>
      </c>
      <c r="D339" s="49">
        <f t="shared" si="33"/>
        <v>0</v>
      </c>
      <c r="E339" s="49">
        <f t="shared" si="33"/>
        <v>0</v>
      </c>
      <c r="F339" s="56"/>
      <c r="G339" s="262">
        <f t="shared" si="32"/>
        <v>0</v>
      </c>
      <c r="H339" s="56"/>
      <c r="I339" s="212">
        <f>_xlfn.IFNA(IF(I$7="Fixed",1,IF(AND($D339="yes",I$7="Block"),INDEX($O753:$Q753,1,MATCH(I$5,$I38:$K38,0)),IF(OR(I$7="Anytime",I$7="Peak",I$7="Off-peak",I$7="Shoulder",I$7="Block"),INDEX('Stakeholder report data'!$G753:$M753,1,MATCH(IF(I$7="Block","Anytime",I$7),'Stakeholder report data'!$G$724:$M$724,0)),INDEX($W753:$AD753,1,MATCH(I$5,$W$724:$AD$724,0)))))
*I939*I$8,0)</f>
        <v>0</v>
      </c>
      <c r="J339" s="212">
        <f>_xlfn.IFNA(IF(J$7="Fixed",1,IF(AND($D339="yes",J$7="Block"),INDEX($O753:$Q753,1,MATCH(J$5,$I38:$K38,0)),IF(OR(J$7="Anytime",J$7="Peak",J$7="Off-peak",J$7="Shoulder",J$7="Block"),INDEX('Stakeholder report data'!$G753:$M753,1,MATCH(IF(J$7="Block","Anytime",J$7),'Stakeholder report data'!$G$724:$M$724,0)),INDEX($W753:$AD753,1,MATCH(J$5,$W$724:$AD$724,0)))))
*J939*J$8,0)</f>
        <v>0</v>
      </c>
      <c r="K339" s="212">
        <f>_xlfn.IFNA(IF(K$7="Fixed",1,IF(AND($D339="yes",K$7="Block"),INDEX($O753:$Q753,1,MATCH(K$5,$I38:$K38,0)),IF(OR(K$7="Anytime",K$7="Peak",K$7="Off-peak",K$7="Shoulder",K$7="Block"),INDEX('Stakeholder report data'!$G753:$M753,1,MATCH(IF(K$7="Block","Anytime",K$7),'Stakeholder report data'!$G$724:$M$724,0)),INDEX($W753:$AD753,1,MATCH(K$5,$W$724:$AD$724,0)))))
*K939*K$8,0)</f>
        <v>0</v>
      </c>
      <c r="L339" s="212">
        <f>_xlfn.IFNA(IF(L$7="Fixed",1,IF(AND($D339="yes",L$7="Block"),INDEX($O753:$Q753,1,MATCH(L$5,$I38:$K38,0)),IF(OR(L$7="Anytime",L$7="Peak",L$7="Off-peak",L$7="Shoulder",L$7="Block"),INDEX('Stakeholder report data'!$G753:$M753,1,MATCH(IF(L$7="Block","Anytime",L$7),'Stakeholder report data'!$G$724:$M$724,0)),INDEX($W753:$AD753,1,MATCH(L$5,$W$724:$AD$724,0)))))
*L939*L$8,0)</f>
        <v>0</v>
      </c>
      <c r="M339" s="212">
        <f>_xlfn.IFNA(IF(M$7="Fixed",1,IF(AND($D339="yes",M$7="Block"),INDEX($O753:$Q753,1,MATCH(M$5,$I38:$K38,0)),IF(OR(M$7="Anytime",M$7="Peak",M$7="Off-peak",M$7="Shoulder",M$7="Block"),INDEX('Stakeholder report data'!$G753:$M753,1,MATCH(IF(M$7="Block","Anytime",M$7),'Stakeholder report data'!$G$724:$M$724,0)),INDEX($W753:$AD753,1,MATCH(M$5,$W$724:$AD$724,0)))))
*M939*M$8,0)</f>
        <v>0</v>
      </c>
      <c r="N339" s="212">
        <f>_xlfn.IFNA(IF(N$7="Fixed",1,IF(AND($D339="yes",N$7="Block"),INDEX($O753:$Q753,1,MATCH(N$5,$I38:$K38,0)),IF(OR(N$7="Anytime",N$7="Peak",N$7="Off-peak",N$7="Shoulder",N$7="Block"),INDEX('Stakeholder report data'!$G753:$M753,1,MATCH(IF(N$7="Block","Anytime",N$7),'Stakeholder report data'!$G$724:$M$724,0)),INDEX($W753:$AD753,1,MATCH(N$5,$W$724:$AD$724,0)))))
*N939*N$8,0)</f>
        <v>0</v>
      </c>
      <c r="O339" s="212">
        <f>_xlfn.IFNA(IF(O$7="Fixed",1,IF(AND($D339="yes",O$7="Block"),INDEX($O753:$Q753,1,MATCH(O$5,$I38:$K38,0)),IF(OR(O$7="Anytime",O$7="Peak",O$7="Off-peak",O$7="Shoulder",O$7="Block"),INDEX('Stakeholder report data'!$G753:$M753,1,MATCH(IF(O$7="Block","Anytime",O$7),'Stakeholder report data'!$G$724:$M$724,0)),INDEX($W753:$AD753,1,MATCH(O$5,$W$724:$AD$724,0)))))
*O939*O$8,0)</f>
        <v>0</v>
      </c>
      <c r="P339" s="212">
        <f>_xlfn.IFNA(IF(P$7="Fixed",1,IF(AND($D339="yes",P$7="Block"),INDEX($O753:$Q753,1,MATCH(P$5,$I38:$K38,0)),IF(OR(P$7="Anytime",P$7="Peak",P$7="Off-peak",P$7="Shoulder",P$7="Block"),INDEX('Stakeholder report data'!$G753:$M753,1,MATCH(IF(P$7="Block","Anytime",P$7),'Stakeholder report data'!$G$724:$M$724,0)),INDEX($W753:$AD753,1,MATCH(P$5,$W$724:$AD$724,0)))))
*P939*P$8,0)</f>
        <v>0</v>
      </c>
      <c r="Q339" s="212">
        <f>_xlfn.IFNA(IF(Q$7="Fixed",1,IF(AND($D339="yes",Q$7="Block"),INDEX($O753:$Q753,1,MATCH(Q$5,$I38:$K38,0)),IF(OR(Q$7="Anytime",Q$7="Peak",Q$7="Off-peak",Q$7="Shoulder",Q$7="Block"),INDEX('Stakeholder report data'!$G753:$M753,1,MATCH(IF(Q$7="Block","Anytime",Q$7),'Stakeholder report data'!$G$724:$M$724,0)),INDEX($W753:$AD753,1,MATCH(Q$5,$W$724:$AD$724,0)))))
*Q939*Q$8,0)</f>
        <v>0</v>
      </c>
      <c r="R339" s="212">
        <f>_xlfn.IFNA(IF(R$7="Fixed",1,IF(AND($D339="yes",R$7="Block"),INDEX($O753:$Q753,1,MATCH(R$5,$I38:$K38,0)),IF(OR(R$7="Anytime",R$7="Peak",R$7="Off-peak",R$7="Shoulder",R$7="Block"),INDEX('Stakeholder report data'!$G753:$M753,1,MATCH(IF(R$7="Block","Anytime",R$7),'Stakeholder report data'!$G$724:$M$724,0)),INDEX($W753:$AD753,1,MATCH(R$5,$W$724:$AD$724,0)))))
*R939*R$8,0)</f>
        <v>0</v>
      </c>
      <c r="S339" s="212">
        <f>_xlfn.IFNA(IF(S$7="Fixed",1,IF(AND($D339="yes",S$7="Block"),INDEX($O753:$Q753,1,MATCH(S$5,$I38:$K38,0)),IF(OR(S$7="Anytime",S$7="Peak",S$7="Off-peak",S$7="Shoulder",S$7="Block"),INDEX('Stakeholder report data'!$G753:$M753,1,MATCH(IF(S$7="Block","Anytime",S$7),'Stakeholder report data'!$G$724:$M$724,0)),INDEX($W753:$AD753,1,MATCH(S$5,$W$724:$AD$724,0)))))
*S939*S$8,0)</f>
        <v>0</v>
      </c>
      <c r="T339" s="212">
        <f>_xlfn.IFNA(IF(T$7="Fixed",1,IF(AND($D339="yes",T$7="Block"),INDEX($O753:$Q753,1,MATCH(T$5,$I38:$K38,0)),IF(OR(T$7="Anytime",T$7="Peak",T$7="Off-peak",T$7="Shoulder",T$7="Block"),INDEX('Stakeholder report data'!$G753:$M753,1,MATCH(IF(T$7="Block","Anytime",T$7),'Stakeholder report data'!$G$724:$M$724,0)),INDEX($W753:$AD753,1,MATCH(T$5,$W$724:$AD$724,0)))))
*T939*T$8,0)</f>
        <v>0</v>
      </c>
      <c r="U339" s="212">
        <f>_xlfn.IFNA(IF(U$7="Fixed",1,IF(AND($D339="yes",U$7="Block"),INDEX($O753:$Q753,1,MATCH(U$5,$I38:$K38,0)),IF(OR(U$7="Anytime",U$7="Peak",U$7="Off-peak",U$7="Shoulder",U$7="Block"),INDEX('Stakeholder report data'!$G753:$M753,1,MATCH(IF(U$7="Block","Anytime",U$7),'Stakeholder report data'!$G$724:$M$724,0)),INDEX($W753:$AD753,1,MATCH(U$5,$W$724:$AD$724,0)))))
*U939*U$8,0)</f>
        <v>0</v>
      </c>
      <c r="V339" s="212">
        <f>_xlfn.IFNA(IF(V$7="Fixed",1,IF(AND($D339="yes",V$7="Block"),INDEX($O753:$Q753,1,MATCH(V$5,$I38:$K38,0)),IF(OR(V$7="Anytime",V$7="Peak",V$7="Off-peak",V$7="Shoulder",V$7="Block"),INDEX('Stakeholder report data'!$G753:$M753,1,MATCH(IF(V$7="Block","Anytime",V$7),'Stakeholder report data'!$G$724:$M$724,0)),INDEX($W753:$AD753,1,MATCH(V$5,$W$724:$AD$724,0)))))
*V939*V$8,0)</f>
        <v>0</v>
      </c>
      <c r="W339" s="212">
        <f>_xlfn.IFNA(IF(W$7="Fixed",1,IF(AND($D339="yes",W$7="Block"),INDEX($O753:$Q753,1,MATCH(W$5,$I38:$K38,0)),IF(OR(W$7="Anytime",W$7="Peak",W$7="Off-peak",W$7="Shoulder",W$7="Block"),INDEX('Stakeholder report data'!$G753:$M753,1,MATCH(IF(W$7="Block","Anytime",W$7),'Stakeholder report data'!$G$724:$M$724,0)),INDEX($W753:$AD753,1,MATCH(W$5,$W$724:$AD$724,0)))))
*W939*W$8,0)</f>
        <v>0</v>
      </c>
      <c r="X339" s="212">
        <f>_xlfn.IFNA(IF(X$7="Fixed",1,IF(AND($D339="yes",X$7="Block"),INDEX($O753:$Q753,1,MATCH(X$5,$I38:$K38,0)),IF(OR(X$7="Anytime",X$7="Peak",X$7="Off-peak",X$7="Shoulder",X$7="Block"),INDEX('Stakeholder report data'!$G753:$M753,1,MATCH(IF(X$7="Block","Anytime",X$7),'Stakeholder report data'!$G$724:$M$724,0)),INDEX($W753:$AD753,1,MATCH(X$5,$W$724:$AD$724,0)))))
*X939*X$8,0)</f>
        <v>0</v>
      </c>
      <c r="Y339" s="212">
        <f>_xlfn.IFNA(IF(Y$7="Fixed",1,IF(AND($D339="yes",Y$7="Block"),INDEX($O753:$Q753,1,MATCH(Y$5,$I38:$K38,0)),IF(OR(Y$7="Anytime",Y$7="Peak",Y$7="Off-peak",Y$7="Shoulder",Y$7="Block"),INDEX('Stakeholder report data'!$G753:$M753,1,MATCH(IF(Y$7="Block","Anytime",Y$7),'Stakeholder report data'!$G$724:$M$724,0)),INDEX($W753:$AD753,1,MATCH(Y$5,$W$724:$AD$724,0)))))
*Y939*Y$8,0)</f>
        <v>0</v>
      </c>
      <c r="Z339" s="212">
        <f>_xlfn.IFNA(IF(Z$7="Fixed",1,IF(AND($D339="yes",Z$7="Block"),INDEX($O753:$Q753,1,MATCH(Z$5,$I38:$K38,0)),IF(OR(Z$7="Anytime",Z$7="Peak",Z$7="Off-peak",Z$7="Shoulder",Z$7="Block"),INDEX('Stakeholder report data'!$G753:$M753,1,MATCH(IF(Z$7="Block","Anytime",Z$7),'Stakeholder report data'!$G$724:$M$724,0)),INDEX($W753:$AD753,1,MATCH(Z$5,$W$724:$AD$724,0)))))
*Z939*Z$8,0)</f>
        <v>0</v>
      </c>
      <c r="AA339" s="212">
        <f>_xlfn.IFNA(IF(AA$7="Fixed",1,IF(AND($D339="yes",AA$7="Block"),INDEX($O753:$Q753,1,MATCH(AA$5,$I38:$K38,0)),IF(OR(AA$7="Anytime",AA$7="Peak",AA$7="Off-peak",AA$7="Shoulder",AA$7="Block"),INDEX('Stakeholder report data'!$G753:$M753,1,MATCH(IF(AA$7="Block","Anytime",AA$7),'Stakeholder report data'!$G$724:$M$724,0)),INDEX($W753:$AD753,1,MATCH(AA$5,$W$724:$AD$724,0)))))
*AA939*AA$8,0)</f>
        <v>0</v>
      </c>
      <c r="AB339" s="212">
        <f>_xlfn.IFNA(IF(AB$7="Fixed",1,IF(AND($D339="yes",AB$7="Block"),INDEX($O753:$Q753,1,MATCH(AB$5,$I38:$K38,0)),IF(OR(AB$7="Anytime",AB$7="Peak",AB$7="Off-peak",AB$7="Shoulder",AB$7="Block"),INDEX('Stakeholder report data'!$G753:$M753,1,MATCH(IF(AB$7="Block","Anytime",AB$7),'Stakeholder report data'!$G$724:$M$724,0)),INDEX($W753:$AD753,1,MATCH(AB$5,$W$724:$AD$724,0)))))
*AB939*AB$8,0)</f>
        <v>0</v>
      </c>
      <c r="AC339" s="212">
        <f>_xlfn.IFNA(IF(AC$7="Fixed",1,IF(AND($D339="yes",AC$7="Block"),INDEX($O753:$Q753,1,MATCH(AC$5,$I38:$K38,0)),IF(OR(AC$7="Anytime",AC$7="Peak",AC$7="Off-peak",AC$7="Shoulder",AC$7="Block"),INDEX('Stakeholder report data'!$G753:$M753,1,MATCH(IF(AC$7="Block","Anytime",AC$7),'Stakeholder report data'!$G$724:$M$724,0)),INDEX($W753:$AD753,1,MATCH(AC$5,$W$724:$AD$724,0)))))
*AC939*AC$8,0)</f>
        <v>0</v>
      </c>
      <c r="AD339" s="212">
        <f>_xlfn.IFNA(IF(AD$7="Fixed",1,IF(AND($D339="yes",AD$7="Block"),INDEX($O753:$Q753,1,MATCH(AD$5,$I38:$K38,0)),IF(OR(AD$7="Anytime",AD$7="Peak",AD$7="Off-peak",AD$7="Shoulder",AD$7="Block"),INDEX('Stakeholder report data'!$G753:$M753,1,MATCH(IF(AD$7="Block","Anytime",AD$7),'Stakeholder report data'!$G$724:$M$724,0)),INDEX($W753:$AD753,1,MATCH(AD$5,$W$724:$AD$724,0)))))
*AD939*AD$8,0)</f>
        <v>0</v>
      </c>
      <c r="AE339" s="55"/>
      <c r="AF339" s="34"/>
      <c r="AG339" s="34"/>
      <c r="AH339" s="34"/>
    </row>
    <row r="340" spans="1:34" ht="11.25" hidden="1" outlineLevel="3" x14ac:dyDescent="0.2">
      <c r="A340" s="34"/>
      <c r="B340" s="251">
        <v>28</v>
      </c>
      <c r="C340" s="48">
        <f t="shared" si="33"/>
        <v>0</v>
      </c>
      <c r="D340" s="49">
        <f t="shared" si="33"/>
        <v>0</v>
      </c>
      <c r="E340" s="49">
        <f t="shared" si="33"/>
        <v>0</v>
      </c>
      <c r="F340" s="56"/>
      <c r="G340" s="262">
        <f t="shared" si="32"/>
        <v>0</v>
      </c>
      <c r="H340" s="56"/>
      <c r="I340" s="212">
        <f>_xlfn.IFNA(IF(I$7="Fixed",1,IF(AND($D340="yes",I$7="Block"),INDEX($O754:$Q754,1,MATCH(I$5,$I39:$K39,0)),IF(OR(I$7="Anytime",I$7="Peak",I$7="Off-peak",I$7="Shoulder",I$7="Block"),INDEX('Stakeholder report data'!$G754:$M754,1,MATCH(IF(I$7="Block","Anytime",I$7),'Stakeholder report data'!$G$724:$M$724,0)),INDEX($W754:$AD754,1,MATCH(I$5,$W$724:$AD$724,0)))))
*I940*I$8,0)</f>
        <v>0</v>
      </c>
      <c r="J340" s="212">
        <f>_xlfn.IFNA(IF(J$7="Fixed",1,IF(AND($D340="yes",J$7="Block"),INDEX($O754:$Q754,1,MATCH(J$5,$I39:$K39,0)),IF(OR(J$7="Anytime",J$7="Peak",J$7="Off-peak",J$7="Shoulder",J$7="Block"),INDEX('Stakeholder report data'!$G754:$M754,1,MATCH(IF(J$7="Block","Anytime",J$7),'Stakeholder report data'!$G$724:$M$724,0)),INDEX($W754:$AD754,1,MATCH(J$5,$W$724:$AD$724,0)))))
*J940*J$8,0)</f>
        <v>0</v>
      </c>
      <c r="K340" s="212">
        <f>_xlfn.IFNA(IF(K$7="Fixed",1,IF(AND($D340="yes",K$7="Block"),INDEX($O754:$Q754,1,MATCH(K$5,$I39:$K39,0)),IF(OR(K$7="Anytime",K$7="Peak",K$7="Off-peak",K$7="Shoulder",K$7="Block"),INDEX('Stakeholder report data'!$G754:$M754,1,MATCH(IF(K$7="Block","Anytime",K$7),'Stakeholder report data'!$G$724:$M$724,0)),INDEX($W754:$AD754,1,MATCH(K$5,$W$724:$AD$724,0)))))
*K940*K$8,0)</f>
        <v>0</v>
      </c>
      <c r="L340" s="212">
        <f>_xlfn.IFNA(IF(L$7="Fixed",1,IF(AND($D340="yes",L$7="Block"),INDEX($O754:$Q754,1,MATCH(L$5,$I39:$K39,0)),IF(OR(L$7="Anytime",L$7="Peak",L$7="Off-peak",L$7="Shoulder",L$7="Block"),INDEX('Stakeholder report data'!$G754:$M754,1,MATCH(IF(L$7="Block","Anytime",L$7),'Stakeholder report data'!$G$724:$M$724,0)),INDEX($W754:$AD754,1,MATCH(L$5,$W$724:$AD$724,0)))))
*L940*L$8,0)</f>
        <v>0</v>
      </c>
      <c r="M340" s="212">
        <f>_xlfn.IFNA(IF(M$7="Fixed",1,IF(AND($D340="yes",M$7="Block"),INDEX($O754:$Q754,1,MATCH(M$5,$I39:$K39,0)),IF(OR(M$7="Anytime",M$7="Peak",M$7="Off-peak",M$7="Shoulder",M$7="Block"),INDEX('Stakeholder report data'!$G754:$M754,1,MATCH(IF(M$7="Block","Anytime",M$7),'Stakeholder report data'!$G$724:$M$724,0)),INDEX($W754:$AD754,1,MATCH(M$5,$W$724:$AD$724,0)))))
*M940*M$8,0)</f>
        <v>0</v>
      </c>
      <c r="N340" s="212">
        <f>_xlfn.IFNA(IF(N$7="Fixed",1,IF(AND($D340="yes",N$7="Block"),INDEX($O754:$Q754,1,MATCH(N$5,$I39:$K39,0)),IF(OR(N$7="Anytime",N$7="Peak",N$7="Off-peak",N$7="Shoulder",N$7="Block"),INDEX('Stakeholder report data'!$G754:$M754,1,MATCH(IF(N$7="Block","Anytime",N$7),'Stakeholder report data'!$G$724:$M$724,0)),INDEX($W754:$AD754,1,MATCH(N$5,$W$724:$AD$724,0)))))
*N940*N$8,0)</f>
        <v>0</v>
      </c>
      <c r="O340" s="212">
        <f>_xlfn.IFNA(IF(O$7="Fixed",1,IF(AND($D340="yes",O$7="Block"),INDEX($O754:$Q754,1,MATCH(O$5,$I39:$K39,0)),IF(OR(O$7="Anytime",O$7="Peak",O$7="Off-peak",O$7="Shoulder",O$7="Block"),INDEX('Stakeholder report data'!$G754:$M754,1,MATCH(IF(O$7="Block","Anytime",O$7),'Stakeholder report data'!$G$724:$M$724,0)),INDEX($W754:$AD754,1,MATCH(O$5,$W$724:$AD$724,0)))))
*O940*O$8,0)</f>
        <v>0</v>
      </c>
      <c r="P340" s="212">
        <f>_xlfn.IFNA(IF(P$7="Fixed",1,IF(AND($D340="yes",P$7="Block"),INDEX($O754:$Q754,1,MATCH(P$5,$I39:$K39,0)),IF(OR(P$7="Anytime",P$7="Peak",P$7="Off-peak",P$7="Shoulder",P$7="Block"),INDEX('Stakeholder report data'!$G754:$M754,1,MATCH(IF(P$7="Block","Anytime",P$7),'Stakeholder report data'!$G$724:$M$724,0)),INDEX($W754:$AD754,1,MATCH(P$5,$W$724:$AD$724,0)))))
*P940*P$8,0)</f>
        <v>0</v>
      </c>
      <c r="Q340" s="212">
        <f>_xlfn.IFNA(IF(Q$7="Fixed",1,IF(AND($D340="yes",Q$7="Block"),INDEX($O754:$Q754,1,MATCH(Q$5,$I39:$K39,0)),IF(OR(Q$7="Anytime",Q$7="Peak",Q$7="Off-peak",Q$7="Shoulder",Q$7="Block"),INDEX('Stakeholder report data'!$G754:$M754,1,MATCH(IF(Q$7="Block","Anytime",Q$7),'Stakeholder report data'!$G$724:$M$724,0)),INDEX($W754:$AD754,1,MATCH(Q$5,$W$724:$AD$724,0)))))
*Q940*Q$8,0)</f>
        <v>0</v>
      </c>
      <c r="R340" s="212">
        <f>_xlfn.IFNA(IF(R$7="Fixed",1,IF(AND($D340="yes",R$7="Block"),INDEX($O754:$Q754,1,MATCH(R$5,$I39:$K39,0)),IF(OR(R$7="Anytime",R$7="Peak",R$7="Off-peak",R$7="Shoulder",R$7="Block"),INDEX('Stakeholder report data'!$G754:$M754,1,MATCH(IF(R$7="Block","Anytime",R$7),'Stakeholder report data'!$G$724:$M$724,0)),INDEX($W754:$AD754,1,MATCH(R$5,$W$724:$AD$724,0)))))
*R940*R$8,0)</f>
        <v>0</v>
      </c>
      <c r="S340" s="212">
        <f>_xlfn.IFNA(IF(S$7="Fixed",1,IF(AND($D340="yes",S$7="Block"),INDEX($O754:$Q754,1,MATCH(S$5,$I39:$K39,0)),IF(OR(S$7="Anytime",S$7="Peak",S$7="Off-peak",S$7="Shoulder",S$7="Block"),INDEX('Stakeholder report data'!$G754:$M754,1,MATCH(IF(S$7="Block","Anytime",S$7),'Stakeholder report data'!$G$724:$M$724,0)),INDEX($W754:$AD754,1,MATCH(S$5,$W$724:$AD$724,0)))))
*S940*S$8,0)</f>
        <v>0</v>
      </c>
      <c r="T340" s="212">
        <f>_xlfn.IFNA(IF(T$7="Fixed",1,IF(AND($D340="yes",T$7="Block"),INDEX($O754:$Q754,1,MATCH(T$5,$I39:$K39,0)),IF(OR(T$7="Anytime",T$7="Peak",T$7="Off-peak",T$7="Shoulder",T$7="Block"),INDEX('Stakeholder report data'!$G754:$M754,1,MATCH(IF(T$7="Block","Anytime",T$7),'Stakeholder report data'!$G$724:$M$724,0)),INDEX($W754:$AD754,1,MATCH(T$5,$W$724:$AD$724,0)))))
*T940*T$8,0)</f>
        <v>0</v>
      </c>
      <c r="U340" s="212">
        <f>_xlfn.IFNA(IF(U$7="Fixed",1,IF(AND($D340="yes",U$7="Block"),INDEX($O754:$Q754,1,MATCH(U$5,$I39:$K39,0)),IF(OR(U$7="Anytime",U$7="Peak",U$7="Off-peak",U$7="Shoulder",U$7="Block"),INDEX('Stakeholder report data'!$G754:$M754,1,MATCH(IF(U$7="Block","Anytime",U$7),'Stakeholder report data'!$G$724:$M$724,0)),INDEX($W754:$AD754,1,MATCH(U$5,$W$724:$AD$724,0)))))
*U940*U$8,0)</f>
        <v>0</v>
      </c>
      <c r="V340" s="212">
        <f>_xlfn.IFNA(IF(V$7="Fixed",1,IF(AND($D340="yes",V$7="Block"),INDEX($O754:$Q754,1,MATCH(V$5,$I39:$K39,0)),IF(OR(V$7="Anytime",V$7="Peak",V$7="Off-peak",V$7="Shoulder",V$7="Block"),INDEX('Stakeholder report data'!$G754:$M754,1,MATCH(IF(V$7="Block","Anytime",V$7),'Stakeholder report data'!$G$724:$M$724,0)),INDEX($W754:$AD754,1,MATCH(V$5,$W$724:$AD$724,0)))))
*V940*V$8,0)</f>
        <v>0</v>
      </c>
      <c r="W340" s="212">
        <f>_xlfn.IFNA(IF(W$7="Fixed",1,IF(AND($D340="yes",W$7="Block"),INDEX($O754:$Q754,1,MATCH(W$5,$I39:$K39,0)),IF(OR(W$7="Anytime",W$7="Peak",W$7="Off-peak",W$7="Shoulder",W$7="Block"),INDEX('Stakeholder report data'!$G754:$M754,1,MATCH(IF(W$7="Block","Anytime",W$7),'Stakeholder report data'!$G$724:$M$724,0)),INDEX($W754:$AD754,1,MATCH(W$5,$W$724:$AD$724,0)))))
*W940*W$8,0)</f>
        <v>0</v>
      </c>
      <c r="X340" s="212">
        <f>_xlfn.IFNA(IF(X$7="Fixed",1,IF(AND($D340="yes",X$7="Block"),INDEX($O754:$Q754,1,MATCH(X$5,$I39:$K39,0)),IF(OR(X$7="Anytime",X$7="Peak",X$7="Off-peak",X$7="Shoulder",X$7="Block"),INDEX('Stakeholder report data'!$G754:$M754,1,MATCH(IF(X$7="Block","Anytime",X$7),'Stakeholder report data'!$G$724:$M$724,0)),INDEX($W754:$AD754,1,MATCH(X$5,$W$724:$AD$724,0)))))
*X940*X$8,0)</f>
        <v>0</v>
      </c>
      <c r="Y340" s="212">
        <f>_xlfn.IFNA(IF(Y$7="Fixed",1,IF(AND($D340="yes",Y$7="Block"),INDEX($O754:$Q754,1,MATCH(Y$5,$I39:$K39,0)),IF(OR(Y$7="Anytime",Y$7="Peak",Y$7="Off-peak",Y$7="Shoulder",Y$7="Block"),INDEX('Stakeholder report data'!$G754:$M754,1,MATCH(IF(Y$7="Block","Anytime",Y$7),'Stakeholder report data'!$G$724:$M$724,0)),INDEX($W754:$AD754,1,MATCH(Y$5,$W$724:$AD$724,0)))))
*Y940*Y$8,0)</f>
        <v>0</v>
      </c>
      <c r="Z340" s="212">
        <f>_xlfn.IFNA(IF(Z$7="Fixed",1,IF(AND($D340="yes",Z$7="Block"),INDEX($O754:$Q754,1,MATCH(Z$5,$I39:$K39,0)),IF(OR(Z$7="Anytime",Z$7="Peak",Z$7="Off-peak",Z$7="Shoulder",Z$7="Block"),INDEX('Stakeholder report data'!$G754:$M754,1,MATCH(IF(Z$7="Block","Anytime",Z$7),'Stakeholder report data'!$G$724:$M$724,0)),INDEX($W754:$AD754,1,MATCH(Z$5,$W$724:$AD$724,0)))))
*Z940*Z$8,0)</f>
        <v>0</v>
      </c>
      <c r="AA340" s="212">
        <f>_xlfn.IFNA(IF(AA$7="Fixed",1,IF(AND($D340="yes",AA$7="Block"),INDEX($O754:$Q754,1,MATCH(AA$5,$I39:$K39,0)),IF(OR(AA$7="Anytime",AA$7="Peak",AA$7="Off-peak",AA$7="Shoulder",AA$7="Block"),INDEX('Stakeholder report data'!$G754:$M754,1,MATCH(IF(AA$7="Block","Anytime",AA$7),'Stakeholder report data'!$G$724:$M$724,0)),INDEX($W754:$AD754,1,MATCH(AA$5,$W$724:$AD$724,0)))))
*AA940*AA$8,0)</f>
        <v>0</v>
      </c>
      <c r="AB340" s="212">
        <f>_xlfn.IFNA(IF(AB$7="Fixed",1,IF(AND($D340="yes",AB$7="Block"),INDEX($O754:$Q754,1,MATCH(AB$5,$I39:$K39,0)),IF(OR(AB$7="Anytime",AB$7="Peak",AB$7="Off-peak",AB$7="Shoulder",AB$7="Block"),INDEX('Stakeholder report data'!$G754:$M754,1,MATCH(IF(AB$7="Block","Anytime",AB$7),'Stakeholder report data'!$G$724:$M$724,0)),INDEX($W754:$AD754,1,MATCH(AB$5,$W$724:$AD$724,0)))))
*AB940*AB$8,0)</f>
        <v>0</v>
      </c>
      <c r="AC340" s="212">
        <f>_xlfn.IFNA(IF(AC$7="Fixed",1,IF(AND($D340="yes",AC$7="Block"),INDEX($O754:$Q754,1,MATCH(AC$5,$I39:$K39,0)),IF(OR(AC$7="Anytime",AC$7="Peak",AC$7="Off-peak",AC$7="Shoulder",AC$7="Block"),INDEX('Stakeholder report data'!$G754:$M754,1,MATCH(IF(AC$7="Block","Anytime",AC$7),'Stakeholder report data'!$G$724:$M$724,0)),INDEX($W754:$AD754,1,MATCH(AC$5,$W$724:$AD$724,0)))))
*AC940*AC$8,0)</f>
        <v>0</v>
      </c>
      <c r="AD340" s="212">
        <f>_xlfn.IFNA(IF(AD$7="Fixed",1,IF(AND($D340="yes",AD$7="Block"),INDEX($O754:$Q754,1,MATCH(AD$5,$I39:$K39,0)),IF(OR(AD$7="Anytime",AD$7="Peak",AD$7="Off-peak",AD$7="Shoulder",AD$7="Block"),INDEX('Stakeholder report data'!$G754:$M754,1,MATCH(IF(AD$7="Block","Anytime",AD$7),'Stakeholder report data'!$G$724:$M$724,0)),INDEX($W754:$AD754,1,MATCH(AD$5,$W$724:$AD$724,0)))))
*AD940*AD$8,0)</f>
        <v>0</v>
      </c>
      <c r="AE340" s="55"/>
      <c r="AF340" s="34"/>
      <c r="AG340" s="34"/>
      <c r="AH340" s="34"/>
    </row>
    <row r="341" spans="1:34" ht="11.25" hidden="1" outlineLevel="3" x14ac:dyDescent="0.2">
      <c r="A341" s="34"/>
      <c r="B341" s="251">
        <v>29</v>
      </c>
      <c r="C341" s="48">
        <f t="shared" si="33"/>
        <v>0</v>
      </c>
      <c r="D341" s="49">
        <f t="shared" si="33"/>
        <v>0</v>
      </c>
      <c r="E341" s="49">
        <f t="shared" si="33"/>
        <v>0</v>
      </c>
      <c r="F341" s="56"/>
      <c r="G341" s="262">
        <f t="shared" si="32"/>
        <v>0</v>
      </c>
      <c r="H341" s="56"/>
      <c r="I341" s="212">
        <f>_xlfn.IFNA(IF(I$7="Fixed",1,IF(AND($D341="yes",I$7="Block"),INDEX($O755:$Q755,1,MATCH(I$5,$I40:$K40,0)),IF(OR(I$7="Anytime",I$7="Peak",I$7="Off-peak",I$7="Shoulder",I$7="Block"),INDEX('Stakeholder report data'!$G755:$M755,1,MATCH(IF(I$7="Block","Anytime",I$7),'Stakeholder report data'!$G$724:$M$724,0)),INDEX($W755:$AD755,1,MATCH(I$5,$W$724:$AD$724,0)))))
*I941*I$8,0)</f>
        <v>0</v>
      </c>
      <c r="J341" s="212">
        <f>_xlfn.IFNA(IF(J$7="Fixed",1,IF(AND($D341="yes",J$7="Block"),INDEX($O755:$Q755,1,MATCH(J$5,$I40:$K40,0)),IF(OR(J$7="Anytime",J$7="Peak",J$7="Off-peak",J$7="Shoulder",J$7="Block"),INDEX('Stakeholder report data'!$G755:$M755,1,MATCH(IF(J$7="Block","Anytime",J$7),'Stakeholder report data'!$G$724:$M$724,0)),INDEX($W755:$AD755,1,MATCH(J$5,$W$724:$AD$724,0)))))
*J941*J$8,0)</f>
        <v>0</v>
      </c>
      <c r="K341" s="212">
        <f>_xlfn.IFNA(IF(K$7="Fixed",1,IF(AND($D341="yes",K$7="Block"),INDEX($O755:$Q755,1,MATCH(K$5,$I40:$K40,0)),IF(OR(K$7="Anytime",K$7="Peak",K$7="Off-peak",K$7="Shoulder",K$7="Block"),INDEX('Stakeholder report data'!$G755:$M755,1,MATCH(IF(K$7="Block","Anytime",K$7),'Stakeholder report data'!$G$724:$M$724,0)),INDEX($W755:$AD755,1,MATCH(K$5,$W$724:$AD$724,0)))))
*K941*K$8,0)</f>
        <v>0</v>
      </c>
      <c r="L341" s="212">
        <f>_xlfn.IFNA(IF(L$7="Fixed",1,IF(AND($D341="yes",L$7="Block"),INDEX($O755:$Q755,1,MATCH(L$5,$I40:$K40,0)),IF(OR(L$7="Anytime",L$7="Peak",L$7="Off-peak",L$7="Shoulder",L$7="Block"),INDEX('Stakeholder report data'!$G755:$M755,1,MATCH(IF(L$7="Block","Anytime",L$7),'Stakeholder report data'!$G$724:$M$724,0)),INDEX($W755:$AD755,1,MATCH(L$5,$W$724:$AD$724,0)))))
*L941*L$8,0)</f>
        <v>0</v>
      </c>
      <c r="M341" s="212">
        <f>_xlfn.IFNA(IF(M$7="Fixed",1,IF(AND($D341="yes",M$7="Block"),INDEX($O755:$Q755,1,MATCH(M$5,$I40:$K40,0)),IF(OR(M$7="Anytime",M$7="Peak",M$7="Off-peak",M$7="Shoulder",M$7="Block"),INDEX('Stakeholder report data'!$G755:$M755,1,MATCH(IF(M$7="Block","Anytime",M$7),'Stakeholder report data'!$G$724:$M$724,0)),INDEX($W755:$AD755,1,MATCH(M$5,$W$724:$AD$724,0)))))
*M941*M$8,0)</f>
        <v>0</v>
      </c>
      <c r="N341" s="212">
        <f>_xlfn.IFNA(IF(N$7="Fixed",1,IF(AND($D341="yes",N$7="Block"),INDEX($O755:$Q755,1,MATCH(N$5,$I40:$K40,0)),IF(OR(N$7="Anytime",N$7="Peak",N$7="Off-peak",N$7="Shoulder",N$7="Block"),INDEX('Stakeholder report data'!$G755:$M755,1,MATCH(IF(N$7="Block","Anytime",N$7),'Stakeholder report data'!$G$724:$M$724,0)),INDEX($W755:$AD755,1,MATCH(N$5,$W$724:$AD$724,0)))))
*N941*N$8,0)</f>
        <v>0</v>
      </c>
      <c r="O341" s="212">
        <f>_xlfn.IFNA(IF(O$7="Fixed",1,IF(AND($D341="yes",O$7="Block"),INDEX($O755:$Q755,1,MATCH(O$5,$I40:$K40,0)),IF(OR(O$7="Anytime",O$7="Peak",O$7="Off-peak",O$7="Shoulder",O$7="Block"),INDEX('Stakeholder report data'!$G755:$M755,1,MATCH(IF(O$7="Block","Anytime",O$7),'Stakeholder report data'!$G$724:$M$724,0)),INDEX($W755:$AD755,1,MATCH(O$5,$W$724:$AD$724,0)))))
*O941*O$8,0)</f>
        <v>0</v>
      </c>
      <c r="P341" s="212">
        <f>_xlfn.IFNA(IF(P$7="Fixed",1,IF(AND($D341="yes",P$7="Block"),INDEX($O755:$Q755,1,MATCH(P$5,$I40:$K40,0)),IF(OR(P$7="Anytime",P$7="Peak",P$7="Off-peak",P$7="Shoulder",P$7="Block"),INDEX('Stakeholder report data'!$G755:$M755,1,MATCH(IF(P$7="Block","Anytime",P$7),'Stakeholder report data'!$G$724:$M$724,0)),INDEX($W755:$AD755,1,MATCH(P$5,$W$724:$AD$724,0)))))
*P941*P$8,0)</f>
        <v>0</v>
      </c>
      <c r="Q341" s="212">
        <f>_xlfn.IFNA(IF(Q$7="Fixed",1,IF(AND($D341="yes",Q$7="Block"),INDEX($O755:$Q755,1,MATCH(Q$5,$I40:$K40,0)),IF(OR(Q$7="Anytime",Q$7="Peak",Q$7="Off-peak",Q$7="Shoulder",Q$7="Block"),INDEX('Stakeholder report data'!$G755:$M755,1,MATCH(IF(Q$7="Block","Anytime",Q$7),'Stakeholder report data'!$G$724:$M$724,0)),INDEX($W755:$AD755,1,MATCH(Q$5,$W$724:$AD$724,0)))))
*Q941*Q$8,0)</f>
        <v>0</v>
      </c>
      <c r="R341" s="212">
        <f>_xlfn.IFNA(IF(R$7="Fixed",1,IF(AND($D341="yes",R$7="Block"),INDEX($O755:$Q755,1,MATCH(R$5,$I40:$K40,0)),IF(OR(R$7="Anytime",R$7="Peak",R$7="Off-peak",R$7="Shoulder",R$7="Block"),INDEX('Stakeholder report data'!$G755:$M755,1,MATCH(IF(R$7="Block","Anytime",R$7),'Stakeholder report data'!$G$724:$M$724,0)),INDEX($W755:$AD755,1,MATCH(R$5,$W$724:$AD$724,0)))))
*R941*R$8,0)</f>
        <v>0</v>
      </c>
      <c r="S341" s="212">
        <f>_xlfn.IFNA(IF(S$7="Fixed",1,IF(AND($D341="yes",S$7="Block"),INDEX($O755:$Q755,1,MATCH(S$5,$I40:$K40,0)),IF(OR(S$7="Anytime",S$7="Peak",S$7="Off-peak",S$7="Shoulder",S$7="Block"),INDEX('Stakeholder report data'!$G755:$M755,1,MATCH(IF(S$7="Block","Anytime",S$7),'Stakeholder report data'!$G$724:$M$724,0)),INDEX($W755:$AD755,1,MATCH(S$5,$W$724:$AD$724,0)))))
*S941*S$8,0)</f>
        <v>0</v>
      </c>
      <c r="T341" s="212">
        <f>_xlfn.IFNA(IF(T$7="Fixed",1,IF(AND($D341="yes",T$7="Block"),INDEX($O755:$Q755,1,MATCH(T$5,$I40:$K40,0)),IF(OR(T$7="Anytime",T$7="Peak",T$7="Off-peak",T$7="Shoulder",T$7="Block"),INDEX('Stakeholder report data'!$G755:$M755,1,MATCH(IF(T$7="Block","Anytime",T$7),'Stakeholder report data'!$G$724:$M$724,0)),INDEX($W755:$AD755,1,MATCH(T$5,$W$724:$AD$724,0)))))
*T941*T$8,0)</f>
        <v>0</v>
      </c>
      <c r="U341" s="212">
        <f>_xlfn.IFNA(IF(U$7="Fixed",1,IF(AND($D341="yes",U$7="Block"),INDEX($O755:$Q755,1,MATCH(U$5,$I40:$K40,0)),IF(OR(U$7="Anytime",U$7="Peak",U$7="Off-peak",U$7="Shoulder",U$7="Block"),INDEX('Stakeholder report data'!$G755:$M755,1,MATCH(IF(U$7="Block","Anytime",U$7),'Stakeholder report data'!$G$724:$M$724,0)),INDEX($W755:$AD755,1,MATCH(U$5,$W$724:$AD$724,0)))))
*U941*U$8,0)</f>
        <v>0</v>
      </c>
      <c r="V341" s="212">
        <f>_xlfn.IFNA(IF(V$7="Fixed",1,IF(AND($D341="yes",V$7="Block"),INDEX($O755:$Q755,1,MATCH(V$5,$I40:$K40,0)),IF(OR(V$7="Anytime",V$7="Peak",V$7="Off-peak",V$7="Shoulder",V$7="Block"),INDEX('Stakeholder report data'!$G755:$M755,1,MATCH(IF(V$7="Block","Anytime",V$7),'Stakeholder report data'!$G$724:$M$724,0)),INDEX($W755:$AD755,1,MATCH(V$5,$W$724:$AD$724,0)))))
*V941*V$8,0)</f>
        <v>0</v>
      </c>
      <c r="W341" s="212">
        <f>_xlfn.IFNA(IF(W$7="Fixed",1,IF(AND($D341="yes",W$7="Block"),INDEX($O755:$Q755,1,MATCH(W$5,$I40:$K40,0)),IF(OR(W$7="Anytime",W$7="Peak",W$7="Off-peak",W$7="Shoulder",W$7="Block"),INDEX('Stakeholder report data'!$G755:$M755,1,MATCH(IF(W$7="Block","Anytime",W$7),'Stakeholder report data'!$G$724:$M$724,0)),INDEX($W755:$AD755,1,MATCH(W$5,$W$724:$AD$724,0)))))
*W941*W$8,0)</f>
        <v>0</v>
      </c>
      <c r="X341" s="212">
        <f>_xlfn.IFNA(IF(X$7="Fixed",1,IF(AND($D341="yes",X$7="Block"),INDEX($O755:$Q755,1,MATCH(X$5,$I40:$K40,0)),IF(OR(X$7="Anytime",X$7="Peak",X$7="Off-peak",X$7="Shoulder",X$7="Block"),INDEX('Stakeholder report data'!$G755:$M755,1,MATCH(IF(X$7="Block","Anytime",X$7),'Stakeholder report data'!$G$724:$M$724,0)),INDEX($W755:$AD755,1,MATCH(X$5,$W$724:$AD$724,0)))))
*X941*X$8,0)</f>
        <v>0</v>
      </c>
      <c r="Y341" s="212">
        <f>_xlfn.IFNA(IF(Y$7="Fixed",1,IF(AND($D341="yes",Y$7="Block"),INDEX($O755:$Q755,1,MATCH(Y$5,$I40:$K40,0)),IF(OR(Y$7="Anytime",Y$7="Peak",Y$7="Off-peak",Y$7="Shoulder",Y$7="Block"),INDEX('Stakeholder report data'!$G755:$M755,1,MATCH(IF(Y$7="Block","Anytime",Y$7),'Stakeholder report data'!$G$724:$M$724,0)),INDEX($W755:$AD755,1,MATCH(Y$5,$W$724:$AD$724,0)))))
*Y941*Y$8,0)</f>
        <v>0</v>
      </c>
      <c r="Z341" s="212">
        <f>_xlfn.IFNA(IF(Z$7="Fixed",1,IF(AND($D341="yes",Z$7="Block"),INDEX($O755:$Q755,1,MATCH(Z$5,$I40:$K40,0)),IF(OR(Z$7="Anytime",Z$7="Peak",Z$7="Off-peak",Z$7="Shoulder",Z$7="Block"),INDEX('Stakeholder report data'!$G755:$M755,1,MATCH(IF(Z$7="Block","Anytime",Z$7),'Stakeholder report data'!$G$724:$M$724,0)),INDEX($W755:$AD755,1,MATCH(Z$5,$W$724:$AD$724,0)))))
*Z941*Z$8,0)</f>
        <v>0</v>
      </c>
      <c r="AA341" s="212">
        <f>_xlfn.IFNA(IF(AA$7="Fixed",1,IF(AND($D341="yes",AA$7="Block"),INDEX($O755:$Q755,1,MATCH(AA$5,$I40:$K40,0)),IF(OR(AA$7="Anytime",AA$7="Peak",AA$7="Off-peak",AA$7="Shoulder",AA$7="Block"),INDEX('Stakeholder report data'!$G755:$M755,1,MATCH(IF(AA$7="Block","Anytime",AA$7),'Stakeholder report data'!$G$724:$M$724,0)),INDEX($W755:$AD755,1,MATCH(AA$5,$W$724:$AD$724,0)))))
*AA941*AA$8,0)</f>
        <v>0</v>
      </c>
      <c r="AB341" s="212">
        <f>_xlfn.IFNA(IF(AB$7="Fixed",1,IF(AND($D341="yes",AB$7="Block"),INDEX($O755:$Q755,1,MATCH(AB$5,$I40:$K40,0)),IF(OR(AB$7="Anytime",AB$7="Peak",AB$7="Off-peak",AB$7="Shoulder",AB$7="Block"),INDEX('Stakeholder report data'!$G755:$M755,1,MATCH(IF(AB$7="Block","Anytime",AB$7),'Stakeholder report data'!$G$724:$M$724,0)),INDEX($W755:$AD755,1,MATCH(AB$5,$W$724:$AD$724,0)))))
*AB941*AB$8,0)</f>
        <v>0</v>
      </c>
      <c r="AC341" s="212">
        <f>_xlfn.IFNA(IF(AC$7="Fixed",1,IF(AND($D341="yes",AC$7="Block"),INDEX($O755:$Q755,1,MATCH(AC$5,$I40:$K40,0)),IF(OR(AC$7="Anytime",AC$7="Peak",AC$7="Off-peak",AC$7="Shoulder",AC$7="Block"),INDEX('Stakeholder report data'!$G755:$M755,1,MATCH(IF(AC$7="Block","Anytime",AC$7),'Stakeholder report data'!$G$724:$M$724,0)),INDEX($W755:$AD755,1,MATCH(AC$5,$W$724:$AD$724,0)))))
*AC941*AC$8,0)</f>
        <v>0</v>
      </c>
      <c r="AD341" s="212">
        <f>_xlfn.IFNA(IF(AD$7="Fixed",1,IF(AND($D341="yes",AD$7="Block"),INDEX($O755:$Q755,1,MATCH(AD$5,$I40:$K40,0)),IF(OR(AD$7="Anytime",AD$7="Peak",AD$7="Off-peak",AD$7="Shoulder",AD$7="Block"),INDEX('Stakeholder report data'!$G755:$M755,1,MATCH(IF(AD$7="Block","Anytime",AD$7),'Stakeholder report data'!$G$724:$M$724,0)),INDEX($W755:$AD755,1,MATCH(AD$5,$W$724:$AD$724,0)))))
*AD941*AD$8,0)</f>
        <v>0</v>
      </c>
      <c r="AE341" s="55"/>
      <c r="AF341" s="34"/>
      <c r="AG341" s="34"/>
      <c r="AH341" s="34"/>
    </row>
    <row r="342" spans="1:34" ht="11.25" hidden="1" outlineLevel="3" x14ac:dyDescent="0.2">
      <c r="A342" s="34"/>
      <c r="B342" s="258">
        <v>30</v>
      </c>
      <c r="C342" s="48">
        <f t="shared" si="33"/>
        <v>0</v>
      </c>
      <c r="D342" s="49">
        <f t="shared" si="33"/>
        <v>0</v>
      </c>
      <c r="E342" s="49">
        <f t="shared" si="33"/>
        <v>0</v>
      </c>
      <c r="F342" s="56"/>
      <c r="G342" s="262">
        <f t="shared" si="32"/>
        <v>0</v>
      </c>
      <c r="H342" s="56"/>
      <c r="I342" s="212">
        <f>_xlfn.IFNA(IF(I$7="Fixed",1,IF(AND($D342="yes",I$7="Block"),INDEX($O756:$Q756,1,MATCH(I$5,$I41:$K41,0)),IF(OR(I$7="Anytime",I$7="Peak",I$7="Off-peak",I$7="Shoulder",I$7="Block"),INDEX('Stakeholder report data'!$G756:$M756,1,MATCH(IF(I$7="Block","Anytime",I$7),'Stakeholder report data'!$G$724:$M$724,0)),INDEX($W756:$AD756,1,MATCH(I$5,$W$724:$AD$724,0)))))
*I942*I$8,0)</f>
        <v>0</v>
      </c>
      <c r="J342" s="212">
        <f>_xlfn.IFNA(IF(J$7="Fixed",1,IF(AND($D342="yes",J$7="Block"),INDEX($O756:$Q756,1,MATCH(J$5,$I41:$K41,0)),IF(OR(J$7="Anytime",J$7="Peak",J$7="Off-peak",J$7="Shoulder",J$7="Block"),INDEX('Stakeholder report data'!$G756:$M756,1,MATCH(IF(J$7="Block","Anytime",J$7),'Stakeholder report data'!$G$724:$M$724,0)),INDEX($W756:$AD756,1,MATCH(J$5,$W$724:$AD$724,0)))))
*J942*J$8,0)</f>
        <v>0</v>
      </c>
      <c r="K342" s="212">
        <f>_xlfn.IFNA(IF(K$7="Fixed",1,IF(AND($D342="yes",K$7="Block"),INDEX($O756:$Q756,1,MATCH(K$5,$I41:$K41,0)),IF(OR(K$7="Anytime",K$7="Peak",K$7="Off-peak",K$7="Shoulder",K$7="Block"),INDEX('Stakeholder report data'!$G756:$M756,1,MATCH(IF(K$7="Block","Anytime",K$7),'Stakeholder report data'!$G$724:$M$724,0)),INDEX($W756:$AD756,1,MATCH(K$5,$W$724:$AD$724,0)))))
*K942*K$8,0)</f>
        <v>0</v>
      </c>
      <c r="L342" s="212">
        <f>_xlfn.IFNA(IF(L$7="Fixed",1,IF(AND($D342="yes",L$7="Block"),INDEX($O756:$Q756,1,MATCH(L$5,$I41:$K41,0)),IF(OR(L$7="Anytime",L$7="Peak",L$7="Off-peak",L$7="Shoulder",L$7="Block"),INDEX('Stakeholder report data'!$G756:$M756,1,MATCH(IF(L$7="Block","Anytime",L$7),'Stakeholder report data'!$G$724:$M$724,0)),INDEX($W756:$AD756,1,MATCH(L$5,$W$724:$AD$724,0)))))
*L942*L$8,0)</f>
        <v>0</v>
      </c>
      <c r="M342" s="212">
        <f>_xlfn.IFNA(IF(M$7="Fixed",1,IF(AND($D342="yes",M$7="Block"),INDEX($O756:$Q756,1,MATCH(M$5,$I41:$K41,0)),IF(OR(M$7="Anytime",M$7="Peak",M$7="Off-peak",M$7="Shoulder",M$7="Block"),INDEX('Stakeholder report data'!$G756:$M756,1,MATCH(IF(M$7="Block","Anytime",M$7),'Stakeholder report data'!$G$724:$M$724,0)),INDEX($W756:$AD756,1,MATCH(M$5,$W$724:$AD$724,0)))))
*M942*M$8,0)</f>
        <v>0</v>
      </c>
      <c r="N342" s="212">
        <f>_xlfn.IFNA(IF(N$7="Fixed",1,IF(AND($D342="yes",N$7="Block"),INDEX($O756:$Q756,1,MATCH(N$5,$I41:$K41,0)),IF(OR(N$7="Anytime",N$7="Peak",N$7="Off-peak",N$7="Shoulder",N$7="Block"),INDEX('Stakeholder report data'!$G756:$M756,1,MATCH(IF(N$7="Block","Anytime",N$7),'Stakeholder report data'!$G$724:$M$724,0)),INDEX($W756:$AD756,1,MATCH(N$5,$W$724:$AD$724,0)))))
*N942*N$8,0)</f>
        <v>0</v>
      </c>
      <c r="O342" s="212">
        <f>_xlfn.IFNA(IF(O$7="Fixed",1,IF(AND($D342="yes",O$7="Block"),INDEX($O756:$Q756,1,MATCH(O$5,$I41:$K41,0)),IF(OR(O$7="Anytime",O$7="Peak",O$7="Off-peak",O$7="Shoulder",O$7="Block"),INDEX('Stakeholder report data'!$G756:$M756,1,MATCH(IF(O$7="Block","Anytime",O$7),'Stakeholder report data'!$G$724:$M$724,0)),INDEX($W756:$AD756,1,MATCH(O$5,$W$724:$AD$724,0)))))
*O942*O$8,0)</f>
        <v>0</v>
      </c>
      <c r="P342" s="212">
        <f>_xlfn.IFNA(IF(P$7="Fixed",1,IF(AND($D342="yes",P$7="Block"),INDEX($O756:$Q756,1,MATCH(P$5,$I41:$K41,0)),IF(OR(P$7="Anytime",P$7="Peak",P$7="Off-peak",P$7="Shoulder",P$7="Block"),INDEX('Stakeholder report data'!$G756:$M756,1,MATCH(IF(P$7="Block","Anytime",P$7),'Stakeholder report data'!$G$724:$M$724,0)),INDEX($W756:$AD756,1,MATCH(P$5,$W$724:$AD$724,0)))))
*P942*P$8,0)</f>
        <v>0</v>
      </c>
      <c r="Q342" s="212">
        <f>_xlfn.IFNA(IF(Q$7="Fixed",1,IF(AND($D342="yes",Q$7="Block"),INDEX($O756:$Q756,1,MATCH(Q$5,$I41:$K41,0)),IF(OR(Q$7="Anytime",Q$7="Peak",Q$7="Off-peak",Q$7="Shoulder",Q$7="Block"),INDEX('Stakeholder report data'!$G756:$M756,1,MATCH(IF(Q$7="Block","Anytime",Q$7),'Stakeholder report data'!$G$724:$M$724,0)),INDEX($W756:$AD756,1,MATCH(Q$5,$W$724:$AD$724,0)))))
*Q942*Q$8,0)</f>
        <v>0</v>
      </c>
      <c r="R342" s="212">
        <f>_xlfn.IFNA(IF(R$7="Fixed",1,IF(AND($D342="yes",R$7="Block"),INDEX($O756:$Q756,1,MATCH(R$5,$I41:$K41,0)),IF(OR(R$7="Anytime",R$7="Peak",R$7="Off-peak",R$7="Shoulder",R$7="Block"),INDEX('Stakeholder report data'!$G756:$M756,1,MATCH(IF(R$7="Block","Anytime",R$7),'Stakeholder report data'!$G$724:$M$724,0)),INDEX($W756:$AD756,1,MATCH(R$5,$W$724:$AD$724,0)))))
*R942*R$8,0)</f>
        <v>0</v>
      </c>
      <c r="S342" s="212">
        <f>_xlfn.IFNA(IF(S$7="Fixed",1,IF(AND($D342="yes",S$7="Block"),INDEX($O756:$Q756,1,MATCH(S$5,$I41:$K41,0)),IF(OR(S$7="Anytime",S$7="Peak",S$7="Off-peak",S$7="Shoulder",S$7="Block"),INDEX('Stakeholder report data'!$G756:$M756,1,MATCH(IF(S$7="Block","Anytime",S$7),'Stakeholder report data'!$G$724:$M$724,0)),INDEX($W756:$AD756,1,MATCH(S$5,$W$724:$AD$724,0)))))
*S942*S$8,0)</f>
        <v>0</v>
      </c>
      <c r="T342" s="212">
        <f>_xlfn.IFNA(IF(T$7="Fixed",1,IF(AND($D342="yes",T$7="Block"),INDEX($O756:$Q756,1,MATCH(T$5,$I41:$K41,0)),IF(OR(T$7="Anytime",T$7="Peak",T$7="Off-peak",T$7="Shoulder",T$7="Block"),INDEX('Stakeholder report data'!$G756:$M756,1,MATCH(IF(T$7="Block","Anytime",T$7),'Stakeholder report data'!$G$724:$M$724,0)),INDEX($W756:$AD756,1,MATCH(T$5,$W$724:$AD$724,0)))))
*T942*T$8,0)</f>
        <v>0</v>
      </c>
      <c r="U342" s="212">
        <f>_xlfn.IFNA(IF(U$7="Fixed",1,IF(AND($D342="yes",U$7="Block"),INDEX($O756:$Q756,1,MATCH(U$5,$I41:$K41,0)),IF(OR(U$7="Anytime",U$7="Peak",U$7="Off-peak",U$7="Shoulder",U$7="Block"),INDEX('Stakeholder report data'!$G756:$M756,1,MATCH(IF(U$7="Block","Anytime",U$7),'Stakeholder report data'!$G$724:$M$724,0)),INDEX($W756:$AD756,1,MATCH(U$5,$W$724:$AD$724,0)))))
*U942*U$8,0)</f>
        <v>0</v>
      </c>
      <c r="V342" s="212">
        <f>_xlfn.IFNA(IF(V$7="Fixed",1,IF(AND($D342="yes",V$7="Block"),INDEX($O756:$Q756,1,MATCH(V$5,$I41:$K41,0)),IF(OR(V$7="Anytime",V$7="Peak",V$7="Off-peak",V$7="Shoulder",V$7="Block"),INDEX('Stakeholder report data'!$G756:$M756,1,MATCH(IF(V$7="Block","Anytime",V$7),'Stakeholder report data'!$G$724:$M$724,0)),INDEX($W756:$AD756,1,MATCH(V$5,$W$724:$AD$724,0)))))
*V942*V$8,0)</f>
        <v>0</v>
      </c>
      <c r="W342" s="212">
        <f>_xlfn.IFNA(IF(W$7="Fixed",1,IF(AND($D342="yes",W$7="Block"),INDEX($O756:$Q756,1,MATCH(W$5,$I41:$K41,0)),IF(OR(W$7="Anytime",W$7="Peak",W$7="Off-peak",W$7="Shoulder",W$7="Block"),INDEX('Stakeholder report data'!$G756:$M756,1,MATCH(IF(W$7="Block","Anytime",W$7),'Stakeholder report data'!$G$724:$M$724,0)),INDEX($W756:$AD756,1,MATCH(W$5,$W$724:$AD$724,0)))))
*W942*W$8,0)</f>
        <v>0</v>
      </c>
      <c r="X342" s="212">
        <f>_xlfn.IFNA(IF(X$7="Fixed",1,IF(AND($D342="yes",X$7="Block"),INDEX($O756:$Q756,1,MATCH(X$5,$I41:$K41,0)),IF(OR(X$7="Anytime",X$7="Peak",X$7="Off-peak",X$7="Shoulder",X$7="Block"),INDEX('Stakeholder report data'!$G756:$M756,1,MATCH(IF(X$7="Block","Anytime",X$7),'Stakeholder report data'!$G$724:$M$724,0)),INDEX($W756:$AD756,1,MATCH(X$5,$W$724:$AD$724,0)))))
*X942*X$8,0)</f>
        <v>0</v>
      </c>
      <c r="Y342" s="212">
        <f>_xlfn.IFNA(IF(Y$7="Fixed",1,IF(AND($D342="yes",Y$7="Block"),INDEX($O756:$Q756,1,MATCH(Y$5,$I41:$K41,0)),IF(OR(Y$7="Anytime",Y$7="Peak",Y$7="Off-peak",Y$7="Shoulder",Y$7="Block"),INDEX('Stakeholder report data'!$G756:$M756,1,MATCH(IF(Y$7="Block","Anytime",Y$7),'Stakeholder report data'!$G$724:$M$724,0)),INDEX($W756:$AD756,1,MATCH(Y$5,$W$724:$AD$724,0)))))
*Y942*Y$8,0)</f>
        <v>0</v>
      </c>
      <c r="Z342" s="212">
        <f>_xlfn.IFNA(IF(Z$7="Fixed",1,IF(AND($D342="yes",Z$7="Block"),INDEX($O756:$Q756,1,MATCH(Z$5,$I41:$K41,0)),IF(OR(Z$7="Anytime",Z$7="Peak",Z$7="Off-peak",Z$7="Shoulder",Z$7="Block"),INDEX('Stakeholder report data'!$G756:$M756,1,MATCH(IF(Z$7="Block","Anytime",Z$7),'Stakeholder report data'!$G$724:$M$724,0)),INDEX($W756:$AD756,1,MATCH(Z$5,$W$724:$AD$724,0)))))
*Z942*Z$8,0)</f>
        <v>0</v>
      </c>
      <c r="AA342" s="212">
        <f>_xlfn.IFNA(IF(AA$7="Fixed",1,IF(AND($D342="yes",AA$7="Block"),INDEX($O756:$Q756,1,MATCH(AA$5,$I41:$K41,0)),IF(OR(AA$7="Anytime",AA$7="Peak",AA$7="Off-peak",AA$7="Shoulder",AA$7="Block"),INDEX('Stakeholder report data'!$G756:$M756,1,MATCH(IF(AA$7="Block","Anytime",AA$7),'Stakeholder report data'!$G$724:$M$724,0)),INDEX($W756:$AD756,1,MATCH(AA$5,$W$724:$AD$724,0)))))
*AA942*AA$8,0)</f>
        <v>0</v>
      </c>
      <c r="AB342" s="212">
        <f>_xlfn.IFNA(IF(AB$7="Fixed",1,IF(AND($D342="yes",AB$7="Block"),INDEX($O756:$Q756,1,MATCH(AB$5,$I41:$K41,0)),IF(OR(AB$7="Anytime",AB$7="Peak",AB$7="Off-peak",AB$7="Shoulder",AB$7="Block"),INDEX('Stakeholder report data'!$G756:$M756,1,MATCH(IF(AB$7="Block","Anytime",AB$7),'Stakeholder report data'!$G$724:$M$724,0)),INDEX($W756:$AD756,1,MATCH(AB$5,$W$724:$AD$724,0)))))
*AB942*AB$8,0)</f>
        <v>0</v>
      </c>
      <c r="AC342" s="212">
        <f>_xlfn.IFNA(IF(AC$7="Fixed",1,IF(AND($D342="yes",AC$7="Block"),INDEX($O756:$Q756,1,MATCH(AC$5,$I41:$K41,0)),IF(OR(AC$7="Anytime",AC$7="Peak",AC$7="Off-peak",AC$7="Shoulder",AC$7="Block"),INDEX('Stakeholder report data'!$G756:$M756,1,MATCH(IF(AC$7="Block","Anytime",AC$7),'Stakeholder report data'!$G$724:$M$724,0)),INDEX($W756:$AD756,1,MATCH(AC$5,$W$724:$AD$724,0)))))
*AC942*AC$8,0)</f>
        <v>0</v>
      </c>
      <c r="AD342" s="212">
        <f>_xlfn.IFNA(IF(AD$7="Fixed",1,IF(AND($D342="yes",AD$7="Block"),INDEX($O756:$Q756,1,MATCH(AD$5,$I41:$K41,0)),IF(OR(AD$7="Anytime",AD$7="Peak",AD$7="Off-peak",AD$7="Shoulder",AD$7="Block"),INDEX('Stakeholder report data'!$G756:$M756,1,MATCH(IF(AD$7="Block","Anytime",AD$7),'Stakeholder report data'!$G$724:$M$724,0)),INDEX($W756:$AD756,1,MATCH(AD$5,$W$724:$AD$724,0)))))
*AD942*AD$8,0)</f>
        <v>0</v>
      </c>
      <c r="AE342" s="55"/>
      <c r="AF342" s="34"/>
      <c r="AG342" s="34"/>
      <c r="AH342" s="34"/>
    </row>
    <row r="343" spans="1:34" ht="11.25" outlineLevel="2" collapsed="1" x14ac:dyDescent="0.2">
      <c r="A343" s="34"/>
      <c r="B343" s="258"/>
      <c r="C343" s="48" t="str">
        <f t="shared" si="33"/>
        <v>Residential Dedicated Circuit</v>
      </c>
      <c r="D343" s="49" t="str">
        <f t="shared" si="33"/>
        <v>no</v>
      </c>
      <c r="E343" s="49" t="str">
        <f t="shared" si="33"/>
        <v>yes</v>
      </c>
      <c r="F343" s="56"/>
      <c r="G343" s="262">
        <f>SUM(I343:AB343)</f>
        <v>5.3293564928989392</v>
      </c>
      <c r="H343" s="56"/>
      <c r="I343" s="212">
        <f>_xlfn.IFNA(IF(I$7="Fixed",1,IF(AND($D343="yes",I$7="Block"),INDEX($O757:$Q757,1,MATCH(I$5,$I42:$K42,0)),IF(OR(I$7="Anytime",I$7="Peak",I$7="Off-peak",I$7="Shoulder",I$7="Block"),INDEX('Stakeholder report data'!$G757:$M757,1,MATCH(IF(I$7="Block","Anytime",I$7),'Stakeholder report data'!$G$724:$M$724,0)),INDEX($W757:$AD757,1,MATCH(I$5,$W$724:$AD$724,0)))))
*I943*I$8,0)</f>
        <v>0</v>
      </c>
      <c r="J343" s="212">
        <f>_xlfn.IFNA(IF(J$7="Fixed",1,IF(AND($D343="yes",J$7="Block"),INDEX($O757:$Q757,1,MATCH(J$5,$I42:$K42,0)),IF(OR(J$7="Anytime",J$7="Peak",J$7="Off-peak",J$7="Shoulder",J$7="Block"),INDEX('Stakeholder report data'!$G757:$M757,1,MATCH(IF(J$7="Block","Anytime",J$7),'Stakeholder report data'!$G$724:$M$724,0)),INDEX($W757:$AD757,1,MATCH(J$5,$W$724:$AD$724,0)))))
*J943*J$8,0)</f>
        <v>0</v>
      </c>
      <c r="K343" s="212">
        <f>_xlfn.IFNA(IF(K$7="Fixed",1,IF(AND($D343="yes",K$7="Block"),INDEX($O757:$Q757,1,MATCH(K$5,$I42:$K42,0)),IF(OR(K$7="Anytime",K$7="Peak",K$7="Off-peak",K$7="Shoulder",K$7="Block"),INDEX('Stakeholder report data'!$G757:$M757,1,MATCH(IF(K$7="Block","Anytime",K$7),'Stakeholder report data'!$G$724:$M$724,0)),INDEX($W757:$AD757,1,MATCH(K$5,$W$724:$AD$724,0)))))
*K943*K$8,0)</f>
        <v>0</v>
      </c>
      <c r="L343" s="212">
        <f>_xlfn.IFNA(IF(L$7="Fixed",1,IF(AND($D343="yes",L$7="Block"),INDEX($O757:$Q757,1,MATCH(L$5,$I42:$K42,0)),IF(OR(L$7="Anytime",L$7="Peak",L$7="Off-peak",L$7="Shoulder",L$7="Block"),INDEX('Stakeholder report data'!$G757:$M757,1,MATCH(IF(L$7="Block","Anytime",L$7),'Stakeholder report data'!$G$724:$M$724,0)),INDEX($W757:$AD757,1,MATCH(L$5,$W$724:$AD$724,0)))))
*L943*L$8,0)</f>
        <v>5.3293564928989392</v>
      </c>
      <c r="M343" s="212">
        <f>_xlfn.IFNA(IF(M$7="Fixed",1,IF(AND($D343="yes",M$7="Block"),INDEX($O757:$Q757,1,MATCH(M$5,$I42:$K42,0)),IF(OR(M$7="Anytime",M$7="Peak",M$7="Off-peak",M$7="Shoulder",M$7="Block"),INDEX('Stakeholder report data'!$G757:$M757,1,MATCH(IF(M$7="Block","Anytime",M$7),'Stakeholder report data'!$G$724:$M$724,0)),INDEX($W757:$AD757,1,MATCH(M$5,$W$724:$AD$724,0)))))
*M943*M$8,0)</f>
        <v>0</v>
      </c>
      <c r="N343" s="212">
        <f>_xlfn.IFNA(IF(N$7="Fixed",1,IF(AND($D343="yes",N$7="Block"),INDEX($O757:$Q757,1,MATCH(N$5,$I42:$K42,0)),IF(OR(N$7="Anytime",N$7="Peak",N$7="Off-peak",N$7="Shoulder",N$7="Block"),INDEX('Stakeholder report data'!$G757:$M757,1,MATCH(IF(N$7="Block","Anytime",N$7),'Stakeholder report data'!$G$724:$M$724,0)),INDEX($W757:$AD757,1,MATCH(N$5,$W$724:$AD$724,0)))))
*N943*N$8,0)</f>
        <v>0</v>
      </c>
      <c r="O343" s="212">
        <f>_xlfn.IFNA(IF(O$7="Fixed",1,IF(AND($D343="yes",O$7="Block"),INDEX($O757:$Q757,1,MATCH(O$5,$I42:$K42,0)),IF(OR(O$7="Anytime",O$7="Peak",O$7="Off-peak",O$7="Shoulder",O$7="Block"),INDEX('Stakeholder report data'!$G757:$M757,1,MATCH(IF(O$7="Block","Anytime",O$7),'Stakeholder report data'!$G$724:$M$724,0)),INDEX($W757:$AD757,1,MATCH(O$5,$W$724:$AD$724,0)))))
*O943*O$8,0)</f>
        <v>0</v>
      </c>
      <c r="P343" s="212">
        <f>_xlfn.IFNA(IF(P$7="Fixed",1,IF(AND($D343="yes",P$7="Block"),INDEX($O757:$Q757,1,MATCH(P$5,$I42:$K42,0)),IF(OR(P$7="Anytime",P$7="Peak",P$7="Off-peak",P$7="Shoulder",P$7="Block"),INDEX('Stakeholder report data'!$G757:$M757,1,MATCH(IF(P$7="Block","Anytime",P$7),'Stakeholder report data'!$G$724:$M$724,0)),INDEX($W757:$AD757,1,MATCH(P$5,$W$724:$AD$724,0)))))
*P943*P$8,0)</f>
        <v>0</v>
      </c>
      <c r="Q343" s="212">
        <f>_xlfn.IFNA(IF(Q$7="Fixed",1,IF(AND($D343="yes",Q$7="Block"),INDEX($O757:$Q757,1,MATCH(Q$5,$I42:$K42,0)),IF(OR(Q$7="Anytime",Q$7="Peak",Q$7="Off-peak",Q$7="Shoulder",Q$7="Block"),INDEX('Stakeholder report data'!$G757:$M757,1,MATCH(IF(Q$7="Block","Anytime",Q$7),'Stakeholder report data'!$G$724:$M$724,0)),INDEX($W757:$AD757,1,MATCH(Q$5,$W$724:$AD$724,0)))))
*Q943*Q$8,0)</f>
        <v>0</v>
      </c>
      <c r="R343" s="212">
        <f>_xlfn.IFNA(IF(R$7="Fixed",1,IF(AND($D343="yes",R$7="Block"),INDEX($O757:$Q757,1,MATCH(R$5,$I42:$K42,0)),IF(OR(R$7="Anytime",R$7="Peak",R$7="Off-peak",R$7="Shoulder",R$7="Block"),INDEX('Stakeholder report data'!$G757:$M757,1,MATCH(IF(R$7="Block","Anytime",R$7),'Stakeholder report data'!$G$724:$M$724,0)),INDEX($W757:$AD757,1,MATCH(R$5,$W$724:$AD$724,0)))))
*R943*R$8,0)</f>
        <v>0</v>
      </c>
      <c r="S343" s="212">
        <f>_xlfn.IFNA(IF(S$7="Fixed",1,IF(AND($D343="yes",S$7="Block"),INDEX($O757:$Q757,1,MATCH(S$5,$I42:$K42,0)),IF(OR(S$7="Anytime",S$7="Peak",S$7="Off-peak",S$7="Shoulder",S$7="Block"),INDEX('Stakeholder report data'!$G757:$M757,1,MATCH(IF(S$7="Block","Anytime",S$7),'Stakeholder report data'!$G$724:$M$724,0)),INDEX($W757:$AD757,1,MATCH(S$5,$W$724:$AD$724,0)))))
*S943*S$8,0)</f>
        <v>0</v>
      </c>
      <c r="T343" s="212">
        <f>_xlfn.IFNA(IF(T$7="Fixed",1,IF(AND($D343="yes",T$7="Block"),INDEX($O757:$Q757,1,MATCH(T$5,$I42:$K42,0)),IF(OR(T$7="Anytime",T$7="Peak",T$7="Off-peak",T$7="Shoulder",T$7="Block"),INDEX('Stakeholder report data'!$G757:$M757,1,MATCH(IF(T$7="Block","Anytime",T$7),'Stakeholder report data'!$G$724:$M$724,0)),INDEX($W757:$AD757,1,MATCH(T$5,$W$724:$AD$724,0)))))
*T943*T$8,0)</f>
        <v>0</v>
      </c>
      <c r="U343" s="212">
        <f>_xlfn.IFNA(IF(U$7="Fixed",1,IF(AND($D343="yes",U$7="Block"),INDEX($O757:$Q757,1,MATCH(U$5,$I42:$K42,0)),IF(OR(U$7="Anytime",U$7="Peak",U$7="Off-peak",U$7="Shoulder",U$7="Block"),INDEX('Stakeholder report data'!$G757:$M757,1,MATCH(IF(U$7="Block","Anytime",U$7),'Stakeholder report data'!$G$724:$M$724,0)),INDEX($W757:$AD757,1,MATCH(U$5,$W$724:$AD$724,0)))))
*U943*U$8,0)</f>
        <v>0</v>
      </c>
      <c r="V343" s="212">
        <f>_xlfn.IFNA(IF(V$7="Fixed",1,IF(AND($D343="yes",V$7="Block"),INDEX($O757:$Q757,1,MATCH(V$5,$I42:$K42,0)),IF(OR(V$7="Anytime",V$7="Peak",V$7="Off-peak",V$7="Shoulder",V$7="Block"),INDEX('Stakeholder report data'!$G757:$M757,1,MATCH(IF(V$7="Block","Anytime",V$7),'Stakeholder report data'!$G$724:$M$724,0)),INDEX($W757:$AD757,1,MATCH(V$5,$W$724:$AD$724,0)))))
*V943*V$8,0)</f>
        <v>0</v>
      </c>
      <c r="W343" s="212">
        <f>_xlfn.IFNA(IF(W$7="Fixed",1,IF(AND($D343="yes",W$7="Block"),INDEX($O757:$Q757,1,MATCH(W$5,$I42:$K42,0)),IF(OR(W$7="Anytime",W$7="Peak",W$7="Off-peak",W$7="Shoulder",W$7="Block"),INDEX('Stakeholder report data'!$G757:$M757,1,MATCH(IF(W$7="Block","Anytime",W$7),'Stakeholder report data'!$G$724:$M$724,0)),INDEX($W757:$AD757,1,MATCH(W$5,$W$724:$AD$724,0)))))
*W943*W$8,0)</f>
        <v>0</v>
      </c>
      <c r="X343" s="212">
        <f>_xlfn.IFNA(IF(X$7="Fixed",1,IF(AND($D343="yes",X$7="Block"),INDEX($O757:$Q757,1,MATCH(X$5,$I42:$K42,0)),IF(OR(X$7="Anytime",X$7="Peak",X$7="Off-peak",X$7="Shoulder",X$7="Block"),INDEX('Stakeholder report data'!$G757:$M757,1,MATCH(IF(X$7="Block","Anytime",X$7),'Stakeholder report data'!$G$724:$M$724,0)),INDEX($W757:$AD757,1,MATCH(X$5,$W$724:$AD$724,0)))))
*X943*X$8,0)</f>
        <v>0</v>
      </c>
      <c r="Y343" s="212">
        <f>_xlfn.IFNA(IF(Y$7="Fixed",1,IF(AND($D343="yes",Y$7="Block"),INDEX($O757:$Q757,1,MATCH(Y$5,$I42:$K42,0)),IF(OR(Y$7="Anytime",Y$7="Peak",Y$7="Off-peak",Y$7="Shoulder",Y$7="Block"),INDEX('Stakeholder report data'!$G757:$M757,1,MATCH(IF(Y$7="Block","Anytime",Y$7),'Stakeholder report data'!$G$724:$M$724,0)),INDEX($W757:$AD757,1,MATCH(Y$5,$W$724:$AD$724,0)))))
*Y943*Y$8,0)</f>
        <v>0</v>
      </c>
      <c r="Z343" s="212">
        <f>_xlfn.IFNA(IF(Z$7="Fixed",1,IF(AND($D343="yes",Z$7="Block"),INDEX($O757:$Q757,1,MATCH(Z$5,$I42:$K42,0)),IF(OR(Z$7="Anytime",Z$7="Peak",Z$7="Off-peak",Z$7="Shoulder",Z$7="Block"),INDEX('Stakeholder report data'!$G757:$M757,1,MATCH(IF(Z$7="Block","Anytime",Z$7),'Stakeholder report data'!$G$724:$M$724,0)),INDEX($W757:$AD757,1,MATCH(Z$5,$W$724:$AD$724,0)))))
*Z943*Z$8,0)</f>
        <v>0</v>
      </c>
      <c r="AA343" s="212">
        <f>_xlfn.IFNA(IF(AA$7="Fixed",1,IF(AND($D343="yes",AA$7="Block"),INDEX($O757:$Q757,1,MATCH(AA$5,$I42:$K42,0)),IF(OR(AA$7="Anytime",AA$7="Peak",AA$7="Off-peak",AA$7="Shoulder",AA$7="Block"),INDEX('Stakeholder report data'!$G757:$M757,1,MATCH(IF(AA$7="Block","Anytime",AA$7),'Stakeholder report data'!$G$724:$M$724,0)),INDEX($W757:$AD757,1,MATCH(AA$5,$W$724:$AD$724,0)))))
*AA943*AA$8,0)</f>
        <v>0</v>
      </c>
      <c r="AB343" s="212">
        <f>_xlfn.IFNA(IF(AB$7="Fixed",1,IF(AND($D343="yes",AB$7="Block"),INDEX($O757:$Q757,1,MATCH(AB$5,$I42:$K42,0)),IF(OR(AB$7="Anytime",AB$7="Peak",AB$7="Off-peak",AB$7="Shoulder",AB$7="Block"),INDEX('Stakeholder report data'!$G757:$M757,1,MATCH(IF(AB$7="Block","Anytime",AB$7),'Stakeholder report data'!$G$724:$M$724,0)),INDEX($W757:$AD757,1,MATCH(AB$5,$W$724:$AD$724,0)))))
*AB943*AB$8,0)</f>
        <v>0</v>
      </c>
      <c r="AC343" s="212">
        <f>_xlfn.IFNA(IF(AC$7="Fixed",1,IF(AND($D343="yes",AC$7="Block"),INDEX($O757:$Q757,1,MATCH(AC$5,$I42:$K42,0)),IF(OR(AC$7="Anytime",AC$7="Peak",AC$7="Off-peak",AC$7="Shoulder",AC$7="Block"),INDEX('Stakeholder report data'!$G757:$M757,1,MATCH(IF(AC$7="Block","Anytime",AC$7),'Stakeholder report data'!$G$724:$M$724,0)),INDEX($W757:$AD757,1,MATCH(AC$5,$W$724:$AD$724,0)))))
*AC943*AC$8,0)</f>
        <v>0</v>
      </c>
      <c r="AD343" s="212">
        <f>_xlfn.IFNA(IF(AD$7="Fixed",1,IF(AND($D343="yes",AD$7="Block"),INDEX($O757:$Q757,1,MATCH(AD$5,$I42:$K42,0)),IF(OR(AD$7="Anytime",AD$7="Peak",AD$7="Off-peak",AD$7="Shoulder",AD$7="Block"),INDEX('Stakeholder report data'!$G757:$M757,1,MATCH(IF(AD$7="Block","Anytime",AD$7),'Stakeholder report data'!$G$724:$M$724,0)),INDEX($W757:$AD757,1,MATCH(AD$5,$W$724:$AD$724,0)))))
*AD943*AD$8,0)</f>
        <v>0</v>
      </c>
      <c r="AE343" s="55"/>
      <c r="AF343" s="34"/>
      <c r="AG343" s="34"/>
      <c r="AH343" s="34"/>
    </row>
    <row r="344" spans="1:34" ht="11.25" outlineLevel="2" x14ac:dyDescent="0.2">
      <c r="A344" s="34"/>
      <c r="B344" s="258"/>
      <c r="C344" s="48">
        <f t="shared" si="33"/>
        <v>0</v>
      </c>
      <c r="D344" s="49">
        <f t="shared" si="33"/>
        <v>0</v>
      </c>
      <c r="E344" s="49">
        <f t="shared" si="33"/>
        <v>0</v>
      </c>
      <c r="F344" s="56"/>
      <c r="G344" s="262">
        <f>SUM(I344:AB344)</f>
        <v>0</v>
      </c>
      <c r="H344" s="56"/>
      <c r="I344" s="212">
        <f>_xlfn.IFNA(IF(I$7="Fixed",1,IF(AND($D344="yes",I$7="Block"),INDEX($O758:$Q758,1,MATCH(I$5,$I43:$K43,0)),IF(OR(I$7="Anytime",I$7="Peak",I$7="Off-peak",I$7="Shoulder",I$7="Block"),INDEX('Stakeholder report data'!$G758:$M758,1,MATCH(IF(I$7="Block","Anytime",I$7),'Stakeholder report data'!$G$724:$M$724,0)),INDEX($W758:$AD758,1,MATCH(I$5,$W$724:$AD$724,0)))))
*I944*I$8,0)</f>
        <v>0</v>
      </c>
      <c r="J344" s="212">
        <f>_xlfn.IFNA(IF(J$7="Fixed",1,IF(AND($D344="yes",J$7="Block"),INDEX($O758:$Q758,1,MATCH(J$5,$I43:$K43,0)),IF(OR(J$7="Anytime",J$7="Peak",J$7="Off-peak",J$7="Shoulder",J$7="Block"),INDEX('Stakeholder report data'!$G758:$M758,1,MATCH(IF(J$7="Block","Anytime",J$7),'Stakeholder report data'!$G$724:$M$724,0)),INDEX($W758:$AD758,1,MATCH(J$5,$W$724:$AD$724,0)))))
*J944*J$8,0)</f>
        <v>0</v>
      </c>
      <c r="K344" s="212">
        <f>_xlfn.IFNA(IF(K$7="Fixed",1,IF(AND($D344="yes",K$7="Block"),INDEX($O758:$Q758,1,MATCH(K$5,$I43:$K43,0)),IF(OR(K$7="Anytime",K$7="Peak",K$7="Off-peak",K$7="Shoulder",K$7="Block"),INDEX('Stakeholder report data'!$G758:$M758,1,MATCH(IF(K$7="Block","Anytime",K$7),'Stakeholder report data'!$G$724:$M$724,0)),INDEX($W758:$AD758,1,MATCH(K$5,$W$724:$AD$724,0)))))
*K944*K$8,0)</f>
        <v>0</v>
      </c>
      <c r="L344" s="212">
        <f>_xlfn.IFNA(IF(L$7="Fixed",1,IF(AND($D344="yes",L$7="Block"),INDEX($O758:$Q758,1,MATCH(L$5,$I43:$K43,0)),IF(OR(L$7="Anytime",L$7="Peak",L$7="Off-peak",L$7="Shoulder",L$7="Block"),INDEX('Stakeholder report data'!$G758:$M758,1,MATCH(IF(L$7="Block","Anytime",L$7),'Stakeholder report data'!$G$724:$M$724,0)),INDEX($W758:$AD758,1,MATCH(L$5,$W$724:$AD$724,0)))))
*L944*L$8,0)</f>
        <v>0</v>
      </c>
      <c r="M344" s="212">
        <f>_xlfn.IFNA(IF(M$7="Fixed",1,IF(AND($D344="yes",M$7="Block"),INDEX($O758:$Q758,1,MATCH(M$5,$I43:$K43,0)),IF(OR(M$7="Anytime",M$7="Peak",M$7="Off-peak",M$7="Shoulder",M$7="Block"),INDEX('Stakeholder report data'!$G758:$M758,1,MATCH(IF(M$7="Block","Anytime",M$7),'Stakeholder report data'!$G$724:$M$724,0)),INDEX($W758:$AD758,1,MATCH(M$5,$W$724:$AD$724,0)))))
*M944*M$8,0)</f>
        <v>0</v>
      </c>
      <c r="N344" s="212">
        <f>_xlfn.IFNA(IF(N$7="Fixed",1,IF(AND($D344="yes",N$7="Block"),INDEX($O758:$Q758,1,MATCH(N$5,$I43:$K43,0)),IF(OR(N$7="Anytime",N$7="Peak",N$7="Off-peak",N$7="Shoulder",N$7="Block"),INDEX('Stakeholder report data'!$G758:$M758,1,MATCH(IF(N$7="Block","Anytime",N$7),'Stakeholder report data'!$G$724:$M$724,0)),INDEX($W758:$AD758,1,MATCH(N$5,$W$724:$AD$724,0)))))
*N944*N$8,0)</f>
        <v>0</v>
      </c>
      <c r="O344" s="212">
        <f>_xlfn.IFNA(IF(O$7="Fixed",1,IF(AND($D344="yes",O$7="Block"),INDEX($O758:$Q758,1,MATCH(O$5,$I43:$K43,0)),IF(OR(O$7="Anytime",O$7="Peak",O$7="Off-peak",O$7="Shoulder",O$7="Block"),INDEX('Stakeholder report data'!$G758:$M758,1,MATCH(IF(O$7="Block","Anytime",O$7),'Stakeholder report data'!$G$724:$M$724,0)),INDEX($W758:$AD758,1,MATCH(O$5,$W$724:$AD$724,0)))))
*O944*O$8,0)</f>
        <v>0</v>
      </c>
      <c r="P344" s="212">
        <f>_xlfn.IFNA(IF(P$7="Fixed",1,IF(AND($D344="yes",P$7="Block"),INDEX($O758:$Q758,1,MATCH(P$5,$I43:$K43,0)),IF(OR(P$7="Anytime",P$7="Peak",P$7="Off-peak",P$7="Shoulder",P$7="Block"),INDEX('Stakeholder report data'!$G758:$M758,1,MATCH(IF(P$7="Block","Anytime",P$7),'Stakeholder report data'!$G$724:$M$724,0)),INDEX($W758:$AD758,1,MATCH(P$5,$W$724:$AD$724,0)))))
*P944*P$8,0)</f>
        <v>0</v>
      </c>
      <c r="Q344" s="212">
        <f>_xlfn.IFNA(IF(Q$7="Fixed",1,IF(AND($D344="yes",Q$7="Block"),INDEX($O758:$Q758,1,MATCH(Q$5,$I43:$K43,0)),IF(OR(Q$7="Anytime",Q$7="Peak",Q$7="Off-peak",Q$7="Shoulder",Q$7="Block"),INDEX('Stakeholder report data'!$G758:$M758,1,MATCH(IF(Q$7="Block","Anytime",Q$7),'Stakeholder report data'!$G$724:$M$724,0)),INDEX($W758:$AD758,1,MATCH(Q$5,$W$724:$AD$724,0)))))
*Q944*Q$8,0)</f>
        <v>0</v>
      </c>
      <c r="R344" s="212">
        <f>_xlfn.IFNA(IF(R$7="Fixed",1,IF(AND($D344="yes",R$7="Block"),INDEX($O758:$Q758,1,MATCH(R$5,$I43:$K43,0)),IF(OR(R$7="Anytime",R$7="Peak",R$7="Off-peak",R$7="Shoulder",R$7="Block"),INDEX('Stakeholder report data'!$G758:$M758,1,MATCH(IF(R$7="Block","Anytime",R$7),'Stakeholder report data'!$G$724:$M$724,0)),INDEX($W758:$AD758,1,MATCH(R$5,$W$724:$AD$724,0)))))
*R944*R$8,0)</f>
        <v>0</v>
      </c>
      <c r="S344" s="212">
        <f>_xlfn.IFNA(IF(S$7="Fixed",1,IF(AND($D344="yes",S$7="Block"),INDEX($O758:$Q758,1,MATCH(S$5,$I43:$K43,0)),IF(OR(S$7="Anytime",S$7="Peak",S$7="Off-peak",S$7="Shoulder",S$7="Block"),INDEX('Stakeholder report data'!$G758:$M758,1,MATCH(IF(S$7="Block","Anytime",S$7),'Stakeholder report data'!$G$724:$M$724,0)),INDEX($W758:$AD758,1,MATCH(S$5,$W$724:$AD$724,0)))))
*S944*S$8,0)</f>
        <v>0</v>
      </c>
      <c r="T344" s="212">
        <f>_xlfn.IFNA(IF(T$7="Fixed",1,IF(AND($D344="yes",T$7="Block"),INDEX($O758:$Q758,1,MATCH(T$5,$I43:$K43,0)),IF(OR(T$7="Anytime",T$7="Peak",T$7="Off-peak",T$7="Shoulder",T$7="Block"),INDEX('Stakeholder report data'!$G758:$M758,1,MATCH(IF(T$7="Block","Anytime",T$7),'Stakeholder report data'!$G$724:$M$724,0)),INDEX($W758:$AD758,1,MATCH(T$5,$W$724:$AD$724,0)))))
*T944*T$8,0)</f>
        <v>0</v>
      </c>
      <c r="U344" s="212">
        <f>_xlfn.IFNA(IF(U$7="Fixed",1,IF(AND($D344="yes",U$7="Block"),INDEX($O758:$Q758,1,MATCH(U$5,$I43:$K43,0)),IF(OR(U$7="Anytime",U$7="Peak",U$7="Off-peak",U$7="Shoulder",U$7="Block"),INDEX('Stakeholder report data'!$G758:$M758,1,MATCH(IF(U$7="Block","Anytime",U$7),'Stakeholder report data'!$G$724:$M$724,0)),INDEX($W758:$AD758,1,MATCH(U$5,$W$724:$AD$724,0)))))
*U944*U$8,0)</f>
        <v>0</v>
      </c>
      <c r="V344" s="212">
        <f>_xlfn.IFNA(IF(V$7="Fixed",1,IF(AND($D344="yes",V$7="Block"),INDEX($O758:$Q758,1,MATCH(V$5,$I43:$K43,0)),IF(OR(V$7="Anytime",V$7="Peak",V$7="Off-peak",V$7="Shoulder",V$7="Block"),INDEX('Stakeholder report data'!$G758:$M758,1,MATCH(IF(V$7="Block","Anytime",V$7),'Stakeholder report data'!$G$724:$M$724,0)),INDEX($W758:$AD758,1,MATCH(V$5,$W$724:$AD$724,0)))))
*V944*V$8,0)</f>
        <v>0</v>
      </c>
      <c r="W344" s="212">
        <f>_xlfn.IFNA(IF(W$7="Fixed",1,IF(AND($D344="yes",W$7="Block"),INDEX($O758:$Q758,1,MATCH(W$5,$I43:$K43,0)),IF(OR(W$7="Anytime",W$7="Peak",W$7="Off-peak",W$7="Shoulder",W$7="Block"),INDEX('Stakeholder report data'!$G758:$M758,1,MATCH(IF(W$7="Block","Anytime",W$7),'Stakeholder report data'!$G$724:$M$724,0)),INDEX($W758:$AD758,1,MATCH(W$5,$W$724:$AD$724,0)))))
*W944*W$8,0)</f>
        <v>0</v>
      </c>
      <c r="X344" s="212">
        <f>_xlfn.IFNA(IF(X$7="Fixed",1,IF(AND($D344="yes",X$7="Block"),INDEX($O758:$Q758,1,MATCH(X$5,$I43:$K43,0)),IF(OR(X$7="Anytime",X$7="Peak",X$7="Off-peak",X$7="Shoulder",X$7="Block"),INDEX('Stakeholder report data'!$G758:$M758,1,MATCH(IF(X$7="Block","Anytime",X$7),'Stakeholder report data'!$G$724:$M$724,0)),INDEX($W758:$AD758,1,MATCH(X$5,$W$724:$AD$724,0)))))
*X944*X$8,0)</f>
        <v>0</v>
      </c>
      <c r="Y344" s="212">
        <f>_xlfn.IFNA(IF(Y$7="Fixed",1,IF(AND($D344="yes",Y$7="Block"),INDEX($O758:$Q758,1,MATCH(Y$5,$I43:$K43,0)),IF(OR(Y$7="Anytime",Y$7="Peak",Y$7="Off-peak",Y$7="Shoulder",Y$7="Block"),INDEX('Stakeholder report data'!$G758:$M758,1,MATCH(IF(Y$7="Block","Anytime",Y$7),'Stakeholder report data'!$G$724:$M$724,0)),INDEX($W758:$AD758,1,MATCH(Y$5,$W$724:$AD$724,0)))))
*Y944*Y$8,0)</f>
        <v>0</v>
      </c>
      <c r="Z344" s="212">
        <f>_xlfn.IFNA(IF(Z$7="Fixed",1,IF(AND($D344="yes",Z$7="Block"),INDEX($O758:$Q758,1,MATCH(Z$5,$I43:$K43,0)),IF(OR(Z$7="Anytime",Z$7="Peak",Z$7="Off-peak",Z$7="Shoulder",Z$7="Block"),INDEX('Stakeholder report data'!$G758:$M758,1,MATCH(IF(Z$7="Block","Anytime",Z$7),'Stakeholder report data'!$G$724:$M$724,0)),INDEX($W758:$AD758,1,MATCH(Z$5,$W$724:$AD$724,0)))))
*Z944*Z$8,0)</f>
        <v>0</v>
      </c>
      <c r="AA344" s="212">
        <f>_xlfn.IFNA(IF(AA$7="Fixed",1,IF(AND($D344="yes",AA$7="Block"),INDEX($O758:$Q758,1,MATCH(AA$5,$I43:$K43,0)),IF(OR(AA$7="Anytime",AA$7="Peak",AA$7="Off-peak",AA$7="Shoulder",AA$7="Block"),INDEX('Stakeholder report data'!$G758:$M758,1,MATCH(IF(AA$7="Block","Anytime",AA$7),'Stakeholder report data'!$G$724:$M$724,0)),INDEX($W758:$AD758,1,MATCH(AA$5,$W$724:$AD$724,0)))))
*AA944*AA$8,0)</f>
        <v>0</v>
      </c>
      <c r="AB344" s="212">
        <f>_xlfn.IFNA(IF(AB$7="Fixed",1,IF(AND($D344="yes",AB$7="Block"),INDEX($O758:$Q758,1,MATCH(AB$5,$I43:$K43,0)),IF(OR(AB$7="Anytime",AB$7="Peak",AB$7="Off-peak",AB$7="Shoulder",AB$7="Block"),INDEX('Stakeholder report data'!$G758:$M758,1,MATCH(IF(AB$7="Block","Anytime",AB$7),'Stakeholder report data'!$G$724:$M$724,0)),INDEX($W758:$AD758,1,MATCH(AB$5,$W$724:$AD$724,0)))))
*AB944*AB$8,0)</f>
        <v>0</v>
      </c>
      <c r="AC344" s="212">
        <f>_xlfn.IFNA(IF(AC$7="Fixed",1,IF(AND($D344="yes",AC$7="Block"),INDEX($O758:$Q758,1,MATCH(AC$5,$I43:$K43,0)),IF(OR(AC$7="Anytime",AC$7="Peak",AC$7="Off-peak",AC$7="Shoulder",AC$7="Block"),INDEX('Stakeholder report data'!$G758:$M758,1,MATCH(IF(AC$7="Block","Anytime",AC$7),'Stakeholder report data'!$G$724:$M$724,0)),INDEX($W758:$AD758,1,MATCH(AC$5,$W$724:$AD$724,0)))))
*AC944*AC$8,0)</f>
        <v>0</v>
      </c>
      <c r="AD344" s="212">
        <f>_xlfn.IFNA(IF(AD$7="Fixed",1,IF(AND($D344="yes",AD$7="Block"),INDEX($O758:$Q758,1,MATCH(AD$5,$I43:$K43,0)),IF(OR(AD$7="Anytime",AD$7="Peak",AD$7="Off-peak",AD$7="Shoulder",AD$7="Block"),INDEX('Stakeholder report data'!$G758:$M758,1,MATCH(IF(AD$7="Block","Anytime",AD$7),'Stakeholder report data'!$G$724:$M$724,0)),INDEX($W758:$AD758,1,MATCH(AD$5,$W$724:$AD$724,0)))))
*AD944*AD$8,0)</f>
        <v>0</v>
      </c>
      <c r="AE344" s="55"/>
      <c r="AF344" s="34"/>
      <c r="AG344" s="34"/>
      <c r="AH344" s="34"/>
    </row>
    <row r="345" spans="1:34" ht="11.25" outlineLevel="2" x14ac:dyDescent="0.2">
      <c r="A345" s="34"/>
      <c r="B345" s="258"/>
      <c r="C345" s="48">
        <f>C309</f>
        <v>0</v>
      </c>
      <c r="D345" s="49">
        <f>D309</f>
        <v>0</v>
      </c>
      <c r="E345" s="49">
        <f>E309</f>
        <v>0</v>
      </c>
      <c r="F345" s="56"/>
      <c r="G345" s="262">
        <f>SUM(I345:AB345)</f>
        <v>0</v>
      </c>
      <c r="H345" s="56"/>
      <c r="I345" s="212">
        <f>_xlfn.IFNA(IF(I$7="Fixed",1,IF(AND($D345="yes",I$7="Block"),INDEX($O759:$Q759,1,MATCH(I$5,$I44:$K44,0)),IF(OR(I$7="Anytime",I$7="Peak",I$7="Off-peak",I$7="Shoulder",I$7="Block"),INDEX('Stakeholder report data'!$G759:$M759,1,MATCH(IF(I$7="Block","Anytime",I$7),'Stakeholder report data'!$G$724:$M$724,0)),INDEX($W759:$AD759,1,MATCH(I$5,$W$724:$AD$724,0)))))
*I945*I$8,0)</f>
        <v>0</v>
      </c>
      <c r="J345" s="212">
        <f>_xlfn.IFNA(IF(J$7="Fixed",1,IF(AND($D345="yes",J$7="Block"),INDEX($O759:$Q759,1,MATCH(J$5,$I44:$K44,0)),IF(OR(J$7="Anytime",J$7="Peak",J$7="Off-peak",J$7="Shoulder",J$7="Block"),INDEX('Stakeholder report data'!$G759:$M759,1,MATCH(IF(J$7="Block","Anytime",J$7),'Stakeholder report data'!$G$724:$M$724,0)),INDEX($W759:$AD759,1,MATCH(J$5,$W$724:$AD$724,0)))))
*J945*J$8,0)</f>
        <v>0</v>
      </c>
      <c r="K345" s="212">
        <f>_xlfn.IFNA(IF(K$7="Fixed",1,IF(AND($D345="yes",K$7="Block"),INDEX($O759:$Q759,1,MATCH(K$5,$I44:$K44,0)),IF(OR(K$7="Anytime",K$7="Peak",K$7="Off-peak",K$7="Shoulder",K$7="Block"),INDEX('Stakeholder report data'!$G759:$M759,1,MATCH(IF(K$7="Block","Anytime",K$7),'Stakeholder report data'!$G$724:$M$724,0)),INDEX($W759:$AD759,1,MATCH(K$5,$W$724:$AD$724,0)))))
*K945*K$8,0)</f>
        <v>0</v>
      </c>
      <c r="L345" s="212">
        <f>_xlfn.IFNA(IF(L$7="Fixed",1,IF(AND($D345="yes",L$7="Block"),INDEX($O759:$Q759,1,MATCH(L$5,$I44:$K44,0)),IF(OR(L$7="Anytime",L$7="Peak",L$7="Off-peak",L$7="Shoulder",L$7="Block"),INDEX('Stakeholder report data'!$G759:$M759,1,MATCH(IF(L$7="Block","Anytime",L$7),'Stakeholder report data'!$G$724:$M$724,0)),INDEX($W759:$AD759,1,MATCH(L$5,$W$724:$AD$724,0)))))
*L945*L$8,0)</f>
        <v>0</v>
      </c>
      <c r="M345" s="212">
        <f>_xlfn.IFNA(IF(M$7="Fixed",1,IF(AND($D345="yes",M$7="Block"),INDEX($O759:$Q759,1,MATCH(M$5,$I44:$K44,0)),IF(OR(M$7="Anytime",M$7="Peak",M$7="Off-peak",M$7="Shoulder",M$7="Block"),INDEX('Stakeholder report data'!$G759:$M759,1,MATCH(IF(M$7="Block","Anytime",M$7),'Stakeholder report data'!$G$724:$M$724,0)),INDEX($W759:$AD759,1,MATCH(M$5,$W$724:$AD$724,0)))))
*M945*M$8,0)</f>
        <v>0</v>
      </c>
      <c r="N345" s="212">
        <f>_xlfn.IFNA(IF(N$7="Fixed",1,IF(AND($D345="yes",N$7="Block"),INDEX($O759:$Q759,1,MATCH(N$5,$I44:$K44,0)),IF(OR(N$7="Anytime",N$7="Peak",N$7="Off-peak",N$7="Shoulder",N$7="Block"),INDEX('Stakeholder report data'!$G759:$M759,1,MATCH(IF(N$7="Block","Anytime",N$7),'Stakeholder report data'!$G$724:$M$724,0)),INDEX($W759:$AD759,1,MATCH(N$5,$W$724:$AD$724,0)))))
*N945*N$8,0)</f>
        <v>0</v>
      </c>
      <c r="O345" s="212">
        <f>_xlfn.IFNA(IF(O$7="Fixed",1,IF(AND($D345="yes",O$7="Block"),INDEX($O759:$Q759,1,MATCH(O$5,$I44:$K44,0)),IF(OR(O$7="Anytime",O$7="Peak",O$7="Off-peak",O$7="Shoulder",O$7="Block"),INDEX('Stakeholder report data'!$G759:$M759,1,MATCH(IF(O$7="Block","Anytime",O$7),'Stakeholder report data'!$G$724:$M$724,0)),INDEX($W759:$AD759,1,MATCH(O$5,$W$724:$AD$724,0)))))
*O945*O$8,0)</f>
        <v>0</v>
      </c>
      <c r="P345" s="212">
        <f>_xlfn.IFNA(IF(P$7="Fixed",1,IF(AND($D345="yes",P$7="Block"),INDEX($O759:$Q759,1,MATCH(P$5,$I44:$K44,0)),IF(OR(P$7="Anytime",P$7="Peak",P$7="Off-peak",P$7="Shoulder",P$7="Block"),INDEX('Stakeholder report data'!$G759:$M759,1,MATCH(IF(P$7="Block","Anytime",P$7),'Stakeholder report data'!$G$724:$M$724,0)),INDEX($W759:$AD759,1,MATCH(P$5,$W$724:$AD$724,0)))))
*P945*P$8,0)</f>
        <v>0</v>
      </c>
      <c r="Q345" s="212">
        <f>_xlfn.IFNA(IF(Q$7="Fixed",1,IF(AND($D345="yes",Q$7="Block"),INDEX($O759:$Q759,1,MATCH(Q$5,$I44:$K44,0)),IF(OR(Q$7="Anytime",Q$7="Peak",Q$7="Off-peak",Q$7="Shoulder",Q$7="Block"),INDEX('Stakeholder report data'!$G759:$M759,1,MATCH(IF(Q$7="Block","Anytime",Q$7),'Stakeholder report data'!$G$724:$M$724,0)),INDEX($W759:$AD759,1,MATCH(Q$5,$W$724:$AD$724,0)))))
*Q945*Q$8,0)</f>
        <v>0</v>
      </c>
      <c r="R345" s="212">
        <f>_xlfn.IFNA(IF(R$7="Fixed",1,IF(AND($D345="yes",R$7="Block"),INDEX($O759:$Q759,1,MATCH(R$5,$I44:$K44,0)),IF(OR(R$7="Anytime",R$7="Peak",R$7="Off-peak",R$7="Shoulder",R$7="Block"),INDEX('Stakeholder report data'!$G759:$M759,1,MATCH(IF(R$7="Block","Anytime",R$7),'Stakeholder report data'!$G$724:$M$724,0)),INDEX($W759:$AD759,1,MATCH(R$5,$W$724:$AD$724,0)))))
*R945*R$8,0)</f>
        <v>0</v>
      </c>
      <c r="S345" s="212">
        <f>_xlfn.IFNA(IF(S$7="Fixed",1,IF(AND($D345="yes",S$7="Block"),INDEX($O759:$Q759,1,MATCH(S$5,$I44:$K44,0)),IF(OR(S$7="Anytime",S$7="Peak",S$7="Off-peak",S$7="Shoulder",S$7="Block"),INDEX('Stakeholder report data'!$G759:$M759,1,MATCH(IF(S$7="Block","Anytime",S$7),'Stakeholder report data'!$G$724:$M$724,0)),INDEX($W759:$AD759,1,MATCH(S$5,$W$724:$AD$724,0)))))
*S945*S$8,0)</f>
        <v>0</v>
      </c>
      <c r="T345" s="212">
        <f>_xlfn.IFNA(IF(T$7="Fixed",1,IF(AND($D345="yes",T$7="Block"),INDEX($O759:$Q759,1,MATCH(T$5,$I44:$K44,0)),IF(OR(T$7="Anytime",T$7="Peak",T$7="Off-peak",T$7="Shoulder",T$7="Block"),INDEX('Stakeholder report data'!$G759:$M759,1,MATCH(IF(T$7="Block","Anytime",T$7),'Stakeholder report data'!$G$724:$M$724,0)),INDEX($W759:$AD759,1,MATCH(T$5,$W$724:$AD$724,0)))))
*T945*T$8,0)</f>
        <v>0</v>
      </c>
      <c r="U345" s="212">
        <f>_xlfn.IFNA(IF(U$7="Fixed",1,IF(AND($D345="yes",U$7="Block"),INDEX($O759:$Q759,1,MATCH(U$5,$I44:$K44,0)),IF(OR(U$7="Anytime",U$7="Peak",U$7="Off-peak",U$7="Shoulder",U$7="Block"),INDEX('Stakeholder report data'!$G759:$M759,1,MATCH(IF(U$7="Block","Anytime",U$7),'Stakeholder report data'!$G$724:$M$724,0)),INDEX($W759:$AD759,1,MATCH(U$5,$W$724:$AD$724,0)))))
*U945*U$8,0)</f>
        <v>0</v>
      </c>
      <c r="V345" s="212">
        <f>_xlfn.IFNA(IF(V$7="Fixed",1,IF(AND($D345="yes",V$7="Block"),INDEX($O759:$Q759,1,MATCH(V$5,$I44:$K44,0)),IF(OR(V$7="Anytime",V$7="Peak",V$7="Off-peak",V$7="Shoulder",V$7="Block"),INDEX('Stakeholder report data'!$G759:$M759,1,MATCH(IF(V$7="Block","Anytime",V$7),'Stakeholder report data'!$G$724:$M$724,0)),INDEX($W759:$AD759,1,MATCH(V$5,$W$724:$AD$724,0)))))
*V945*V$8,0)</f>
        <v>0</v>
      </c>
      <c r="W345" s="212">
        <f>_xlfn.IFNA(IF(W$7="Fixed",1,IF(AND($D345="yes",W$7="Block"),INDEX($O759:$Q759,1,MATCH(W$5,$I44:$K44,0)),IF(OR(W$7="Anytime",W$7="Peak",W$7="Off-peak",W$7="Shoulder",W$7="Block"),INDEX('Stakeholder report data'!$G759:$M759,1,MATCH(IF(W$7="Block","Anytime",W$7),'Stakeholder report data'!$G$724:$M$724,0)),INDEX($W759:$AD759,1,MATCH(W$5,$W$724:$AD$724,0)))))
*W945*W$8,0)</f>
        <v>0</v>
      </c>
      <c r="X345" s="212">
        <f>_xlfn.IFNA(IF(X$7="Fixed",1,IF(AND($D345="yes",X$7="Block"),INDEX($O759:$Q759,1,MATCH(X$5,$I44:$K44,0)),IF(OR(X$7="Anytime",X$7="Peak",X$7="Off-peak",X$7="Shoulder",X$7="Block"),INDEX('Stakeholder report data'!$G759:$M759,1,MATCH(IF(X$7="Block","Anytime",X$7),'Stakeholder report data'!$G$724:$M$724,0)),INDEX($W759:$AD759,1,MATCH(X$5,$W$724:$AD$724,0)))))
*X945*X$8,0)</f>
        <v>0</v>
      </c>
      <c r="Y345" s="212">
        <f>_xlfn.IFNA(IF(Y$7="Fixed",1,IF(AND($D345="yes",Y$7="Block"),INDEX($O759:$Q759,1,MATCH(Y$5,$I44:$K44,0)),IF(OR(Y$7="Anytime",Y$7="Peak",Y$7="Off-peak",Y$7="Shoulder",Y$7="Block"),INDEX('Stakeholder report data'!$G759:$M759,1,MATCH(IF(Y$7="Block","Anytime",Y$7),'Stakeholder report data'!$G$724:$M$724,0)),INDEX($W759:$AD759,1,MATCH(Y$5,$W$724:$AD$724,0)))))
*Y945*Y$8,0)</f>
        <v>0</v>
      </c>
      <c r="Z345" s="212">
        <f>_xlfn.IFNA(IF(Z$7="Fixed",1,IF(AND($D345="yes",Z$7="Block"),INDEX($O759:$Q759,1,MATCH(Z$5,$I44:$K44,0)),IF(OR(Z$7="Anytime",Z$7="Peak",Z$7="Off-peak",Z$7="Shoulder",Z$7="Block"),INDEX('Stakeholder report data'!$G759:$M759,1,MATCH(IF(Z$7="Block","Anytime",Z$7),'Stakeholder report data'!$G$724:$M$724,0)),INDEX($W759:$AD759,1,MATCH(Z$5,$W$724:$AD$724,0)))))
*Z945*Z$8,0)</f>
        <v>0</v>
      </c>
      <c r="AA345" s="212">
        <f>_xlfn.IFNA(IF(AA$7="Fixed",1,IF(AND($D345="yes",AA$7="Block"),INDEX($O759:$Q759,1,MATCH(AA$5,$I44:$K44,0)),IF(OR(AA$7="Anytime",AA$7="Peak",AA$7="Off-peak",AA$7="Shoulder",AA$7="Block"),INDEX('Stakeholder report data'!$G759:$M759,1,MATCH(IF(AA$7="Block","Anytime",AA$7),'Stakeholder report data'!$G$724:$M$724,0)),INDEX($W759:$AD759,1,MATCH(AA$5,$W$724:$AD$724,0)))))
*AA945*AA$8,0)</f>
        <v>0</v>
      </c>
      <c r="AB345" s="212">
        <f>_xlfn.IFNA(IF(AB$7="Fixed",1,IF(AND($D345="yes",AB$7="Block"),INDEX($O759:$Q759,1,MATCH(AB$5,$I44:$K44,0)),IF(OR(AB$7="Anytime",AB$7="Peak",AB$7="Off-peak",AB$7="Shoulder",AB$7="Block"),INDEX('Stakeholder report data'!$G759:$M759,1,MATCH(IF(AB$7="Block","Anytime",AB$7),'Stakeholder report data'!$G$724:$M$724,0)),INDEX($W759:$AD759,1,MATCH(AB$5,$W$724:$AD$724,0)))))
*AB945*AB$8,0)</f>
        <v>0</v>
      </c>
      <c r="AC345" s="212">
        <f>_xlfn.IFNA(IF(AC$7="Fixed",1,IF(AND($D345="yes",AC$7="Block"),INDEX($O759:$Q759,1,MATCH(AC$5,$I44:$K44,0)),IF(OR(AC$7="Anytime",AC$7="Peak",AC$7="Off-peak",AC$7="Shoulder",AC$7="Block"),INDEX('Stakeholder report data'!$G759:$M759,1,MATCH(IF(AC$7="Block","Anytime",AC$7),'Stakeholder report data'!$G$724:$M$724,0)),INDEX($W759:$AD759,1,MATCH(AC$5,$W$724:$AD$724,0)))))
*AC945*AC$8,0)</f>
        <v>0</v>
      </c>
      <c r="AD345" s="212">
        <f>_xlfn.IFNA(IF(AD$7="Fixed",1,IF(AND($D345="yes",AD$7="Block"),INDEX($O759:$Q759,1,MATCH(AD$5,$I44:$K44,0)),IF(OR(AD$7="Anytime",AD$7="Peak",AD$7="Off-peak",AD$7="Shoulder",AD$7="Block"),INDEX('Stakeholder report data'!$G759:$M759,1,MATCH(IF(AD$7="Block","Anytime",AD$7),'Stakeholder report data'!$G$724:$M$724,0)),INDEX($W759:$AD759,1,MATCH(AD$5,$W$724:$AD$724,0)))))
*AD945*AD$8,0)</f>
        <v>0</v>
      </c>
      <c r="AE345" s="55"/>
      <c r="AF345" s="34"/>
      <c r="AG345" s="34"/>
      <c r="AH345" s="34"/>
    </row>
    <row r="346" spans="1:34" ht="11.25" outlineLevel="2" x14ac:dyDescent="0.2">
      <c r="A346" s="34"/>
      <c r="B346" s="34"/>
      <c r="C346" s="218"/>
      <c r="D346" s="219"/>
      <c r="E346" s="220"/>
      <c r="F346" s="56"/>
      <c r="G346" s="56"/>
      <c r="H346" s="56"/>
      <c r="I346" s="228"/>
      <c r="J346" s="228"/>
      <c r="K346" s="41"/>
      <c r="L346" s="41"/>
      <c r="M346" s="41"/>
      <c r="N346" s="224"/>
      <c r="O346" s="224"/>
      <c r="P346" s="224"/>
      <c r="Q346" s="224"/>
      <c r="R346" s="224"/>
      <c r="S346" s="41"/>
      <c r="T346" s="41"/>
      <c r="U346" s="41"/>
      <c r="V346" s="55"/>
      <c r="W346" s="55"/>
      <c r="X346" s="55"/>
      <c r="Y346" s="55"/>
      <c r="Z346" s="55"/>
      <c r="AA346" s="55"/>
      <c r="AB346" s="55"/>
      <c r="AC346" s="55"/>
      <c r="AD346" s="55"/>
      <c r="AE346" s="55"/>
      <c r="AF346" s="34"/>
      <c r="AG346" s="34"/>
      <c r="AH346" s="34"/>
    </row>
    <row r="347" spans="1:34" ht="11.25" outlineLevel="1" x14ac:dyDescent="0.2">
      <c r="A347" s="34"/>
      <c r="B347" s="34"/>
      <c r="C347" s="62"/>
      <c r="D347" s="62"/>
      <c r="E347" s="56"/>
      <c r="F347" s="56"/>
      <c r="G347" s="56"/>
      <c r="H347" s="56"/>
      <c r="I347" s="228"/>
      <c r="J347" s="228"/>
      <c r="K347" s="41"/>
      <c r="L347" s="41"/>
      <c r="M347" s="41"/>
      <c r="N347" s="224"/>
      <c r="O347" s="224"/>
      <c r="P347" s="224"/>
      <c r="Q347" s="224"/>
      <c r="R347" s="224"/>
      <c r="S347" s="41"/>
      <c r="T347" s="41"/>
      <c r="U347" s="41"/>
      <c r="V347" s="55"/>
      <c r="W347" s="55"/>
      <c r="X347" s="55"/>
      <c r="Y347" s="55"/>
      <c r="Z347" s="55"/>
      <c r="AA347" s="55"/>
      <c r="AB347" s="55"/>
      <c r="AC347" s="55"/>
      <c r="AD347" s="55"/>
      <c r="AE347" s="55"/>
      <c r="AF347" s="34"/>
      <c r="AG347" s="34"/>
      <c r="AH347" s="34"/>
    </row>
    <row r="348" spans="1:34" ht="11.25" x14ac:dyDescent="0.2">
      <c r="A348" s="34"/>
      <c r="B348" s="34"/>
      <c r="C348" s="45"/>
      <c r="D348" s="45"/>
      <c r="E348" s="35"/>
      <c r="F348" s="35"/>
      <c r="G348" s="37"/>
      <c r="H348" s="37"/>
      <c r="I348" s="37"/>
      <c r="J348" s="35"/>
      <c r="K348" s="35"/>
      <c r="L348" s="35"/>
      <c r="M348" s="35"/>
      <c r="N348" s="64"/>
      <c r="O348" s="64"/>
      <c r="P348" s="64"/>
      <c r="Q348" s="64"/>
      <c r="R348" s="64"/>
      <c r="S348" s="34"/>
      <c r="T348" s="34"/>
      <c r="U348" s="34"/>
      <c r="V348" s="34"/>
      <c r="W348" s="34"/>
      <c r="X348" s="34"/>
      <c r="Y348" s="34"/>
      <c r="Z348" s="34"/>
      <c r="AA348" s="34"/>
      <c r="AB348" s="34"/>
      <c r="AC348" s="34"/>
      <c r="AD348" s="34"/>
      <c r="AE348" s="34"/>
      <c r="AF348" s="34"/>
      <c r="AG348" s="34"/>
      <c r="AH348" s="34"/>
    </row>
    <row r="349" spans="1:34" ht="12.75" x14ac:dyDescent="0.2">
      <c r="A349" s="26"/>
      <c r="B349" s="27" t="str">
        <f>"Supporting table 4 | "&amp;U86&amp;" Network costs - small business"</f>
        <v>Supporting table 4 | 2024–25 Network costs - small business</v>
      </c>
      <c r="C349" s="26"/>
      <c r="D349" s="43" t="str">
        <f>D274</f>
        <v>Block?</v>
      </c>
      <c r="E349" s="43" t="str">
        <f>E274</f>
        <v>TOU?</v>
      </c>
      <c r="F349" s="43"/>
      <c r="G349" s="44" t="str">
        <f>G274</f>
        <v>Total</v>
      </c>
      <c r="H349" s="29"/>
      <c r="I349" s="44" t="str">
        <f t="shared" ref="I349:AB350" si="34">I5</f>
        <v>Fixed</v>
      </c>
      <c r="J349" s="44" t="str">
        <f t="shared" si="34"/>
        <v>Anytime</v>
      </c>
      <c r="K349" s="44" t="str">
        <f t="shared" si="34"/>
        <v>Peak</v>
      </c>
      <c r="L349" s="44" t="str">
        <f t="shared" si="34"/>
        <v>Off-peak</v>
      </c>
      <c r="M349" s="44" t="str">
        <f t="shared" si="34"/>
        <v>Summer Dmd</v>
      </c>
      <c r="N349" s="44" t="str">
        <f t="shared" si="34"/>
        <v>Non-sum. Dmd</v>
      </c>
      <c r="O349" s="44" t="str">
        <f t="shared" si="34"/>
        <v>Rolling Dmd</v>
      </c>
      <c r="P349" s="44" t="str">
        <f t="shared" si="34"/>
        <v>Incentive Dmd</v>
      </c>
      <c r="Q349" s="44" t="str">
        <f t="shared" si="34"/>
        <v>Saver</v>
      </c>
      <c r="R349" s="44" t="str">
        <f t="shared" si="34"/>
        <v>Export</v>
      </c>
      <c r="S349" s="44" t="str">
        <f t="shared" si="34"/>
        <v>Critical peak</v>
      </c>
      <c r="T349" s="44" t="str">
        <f t="shared" si="34"/>
        <v>Rolling Peak Dmd</v>
      </c>
      <c r="U349" s="44">
        <f t="shared" si="34"/>
        <v>0</v>
      </c>
      <c r="V349" s="44">
        <f t="shared" si="34"/>
        <v>0</v>
      </c>
      <c r="W349" s="44">
        <f t="shared" si="34"/>
        <v>0</v>
      </c>
      <c r="X349" s="44">
        <f t="shared" si="34"/>
        <v>0</v>
      </c>
      <c r="Y349" s="44">
        <f t="shared" si="34"/>
        <v>0</v>
      </c>
      <c r="Z349" s="44">
        <f t="shared" si="34"/>
        <v>0</v>
      </c>
      <c r="AA349" s="44">
        <f t="shared" si="34"/>
        <v>0</v>
      </c>
      <c r="AB349" s="44">
        <f t="shared" si="34"/>
        <v>0</v>
      </c>
      <c r="AC349" s="54"/>
      <c r="AD349" s="54"/>
      <c r="AE349" s="54"/>
      <c r="AF349" s="33"/>
      <c r="AG349" s="33"/>
      <c r="AH349" s="33"/>
    </row>
    <row r="350" spans="1:34" ht="11.25" outlineLevel="1" x14ac:dyDescent="0.2">
      <c r="A350" s="34"/>
      <c r="B350" s="34"/>
      <c r="C350" s="45"/>
      <c r="D350" s="45"/>
      <c r="E350" s="35"/>
      <c r="F350" s="35"/>
      <c r="G350" s="37" t="str">
        <f>G275</f>
        <v>$dollars</v>
      </c>
      <c r="H350" s="37"/>
      <c r="I350" s="46" t="str">
        <f t="shared" si="34"/>
        <v>$dollars</v>
      </c>
      <c r="J350" s="46" t="str">
        <f t="shared" si="34"/>
        <v>$dollars</v>
      </c>
      <c r="K350" s="46" t="str">
        <f t="shared" si="34"/>
        <v>$dollars</v>
      </c>
      <c r="L350" s="46" t="str">
        <f t="shared" si="34"/>
        <v>$dollars</v>
      </c>
      <c r="M350" s="46" t="str">
        <f t="shared" si="34"/>
        <v>$dollars</v>
      </c>
      <c r="N350" s="46" t="str">
        <f t="shared" si="34"/>
        <v>$dollars</v>
      </c>
      <c r="O350" s="46" t="str">
        <f t="shared" si="34"/>
        <v>$dollars</v>
      </c>
      <c r="P350" s="46" t="str">
        <f t="shared" si="34"/>
        <v>$dollars</v>
      </c>
      <c r="Q350" s="46" t="str">
        <f t="shared" si="34"/>
        <v>$dollars</v>
      </c>
      <c r="R350" s="46" t="str">
        <f t="shared" si="34"/>
        <v>$dollars</v>
      </c>
      <c r="S350" s="46" t="str">
        <f t="shared" si="34"/>
        <v>$dollars</v>
      </c>
      <c r="T350" s="46" t="str">
        <f t="shared" si="34"/>
        <v>$dollars</v>
      </c>
      <c r="U350" s="46">
        <f t="shared" si="34"/>
        <v>0</v>
      </c>
      <c r="V350" s="46">
        <f t="shared" si="34"/>
        <v>0</v>
      </c>
      <c r="W350" s="46">
        <f t="shared" si="34"/>
        <v>0</v>
      </c>
      <c r="X350" s="46">
        <f t="shared" si="34"/>
        <v>0</v>
      </c>
      <c r="Y350" s="46">
        <f t="shared" si="34"/>
        <v>0</v>
      </c>
      <c r="Z350" s="46">
        <f t="shared" si="34"/>
        <v>0</v>
      </c>
      <c r="AA350" s="46">
        <f t="shared" si="34"/>
        <v>0</v>
      </c>
      <c r="AB350" s="46">
        <f t="shared" si="34"/>
        <v>0</v>
      </c>
      <c r="AC350" s="34"/>
      <c r="AD350" s="34"/>
      <c r="AE350" s="34"/>
      <c r="AF350" s="34"/>
      <c r="AG350" s="34"/>
      <c r="AH350" s="34"/>
    </row>
    <row r="351" spans="1:34" ht="11.25" outlineLevel="1" x14ac:dyDescent="0.2">
      <c r="A351" s="34"/>
      <c r="B351" s="34"/>
      <c r="C351" s="47" t="str">
        <f>C276</f>
        <v>Distribution + metering</v>
      </c>
      <c r="D351" s="47"/>
      <c r="E351" s="35"/>
      <c r="F351" s="35"/>
      <c r="G351" s="37"/>
      <c r="H351" s="37"/>
      <c r="I351" s="37"/>
      <c r="J351" s="37"/>
      <c r="K351" s="37"/>
      <c r="L351" s="37"/>
      <c r="M351" s="37"/>
      <c r="N351" s="37"/>
      <c r="O351" s="37"/>
      <c r="P351" s="37"/>
      <c r="Q351" s="37"/>
      <c r="R351" s="37"/>
      <c r="S351" s="37"/>
      <c r="T351" s="37"/>
      <c r="U351" s="37"/>
      <c r="V351" s="37"/>
      <c r="W351" s="37"/>
      <c r="X351" s="37"/>
      <c r="Y351" s="37"/>
      <c r="Z351" s="37"/>
      <c r="AA351" s="37"/>
      <c r="AB351" s="37"/>
      <c r="AC351" s="34"/>
      <c r="AD351" s="34"/>
      <c r="AE351" s="34"/>
      <c r="AF351" s="34"/>
      <c r="AG351" s="34"/>
      <c r="AH351" s="34"/>
    </row>
    <row r="352" spans="1:34" ht="11.25" outlineLevel="2" x14ac:dyDescent="0.2">
      <c r="A352" s="34"/>
      <c r="B352" s="251">
        <v>1</v>
      </c>
      <c r="C352" s="48" t="str">
        <f t="shared" ref="C352:E367" si="35">C47</f>
        <v>Small Business Single Rate</v>
      </c>
      <c r="D352" s="49" t="str">
        <f t="shared" si="35"/>
        <v>no</v>
      </c>
      <c r="E352" s="49" t="str">
        <f t="shared" si="35"/>
        <v>no</v>
      </c>
      <c r="F352" s="35"/>
      <c r="G352" s="262">
        <f>SUM(I352:AB352)+G952</f>
        <v>1093.1519737310725</v>
      </c>
      <c r="H352" s="37"/>
      <c r="I352" s="212">
        <f>_xlfn.IFNA(IF(I$7="Fixed",1,IF(AND($D352="yes",I$7="Block"),INDEX($O802:$Q802,1,MATCH(I$5,$I47:$K47,0)),IF(OR(I$7="Anytime",I$7="Peak",I$7="Off-peak",I$7="Shoulder",I$7="Block"),INDEX('Stakeholder report data'!$G802:$M802,1,MATCH(IF(I$7="Block","Anytime",I$7),'Stakeholder report data'!$G$799:$M$799,0)),INDEX($W802:$AD802,1,MATCH(I$5,$W$799:$AD$799,0)))))
*I952*I$8,0)</f>
        <v>154.97900000000001</v>
      </c>
      <c r="J352" s="212">
        <f>_xlfn.IFNA(IF(J$7="Fixed",1,IF(AND($D352="yes",J$7="Block"),INDEX($O802:$Q802,1,MATCH(J$5,$I47:$K47,0)),IF(OR(J$7="Anytime",J$7="Peak",J$7="Off-peak",J$7="Shoulder",J$7="Block"),INDEX('Stakeholder report data'!$G802:$M802,1,MATCH(IF(J$7="Block","Anytime",J$7),'Stakeholder report data'!$G$799:$M$799,0)),INDEX($W802:$AD802,1,MATCH(J$5,$W$799:$AD$799,0)))))
*J952*J$8,0)</f>
        <v>854.17297373107249</v>
      </c>
      <c r="K352" s="212">
        <f>_xlfn.IFNA(IF(K$7="Fixed",1,IF(AND($D352="yes",K$7="Block"),INDEX($O802:$Q802,1,MATCH(K$5,$I47:$K47,0)),IF(OR(K$7="Anytime",K$7="Peak",K$7="Off-peak",K$7="Shoulder",K$7="Block"),INDEX('Stakeholder report data'!$G802:$M802,1,MATCH(IF(K$7="Block","Anytime",K$7),'Stakeholder report data'!$G$799:$M$799,0)),INDEX($W802:$AD802,1,MATCH(K$5,$W$799:$AD$799,0)))))
*K952*K$8,0)</f>
        <v>0</v>
      </c>
      <c r="L352" s="212">
        <f>_xlfn.IFNA(IF(L$7="Fixed",1,IF(AND($D352="yes",L$7="Block"),INDEX($O802:$Q802,1,MATCH(L$5,$I47:$K47,0)),IF(OR(L$7="Anytime",L$7="Peak",L$7="Off-peak",L$7="Shoulder",L$7="Block"),INDEX('Stakeholder report data'!$G802:$M802,1,MATCH(IF(L$7="Block","Anytime",L$7),'Stakeholder report data'!$G$799:$M$799,0)),INDEX($W802:$AD802,1,MATCH(L$5,$W$799:$AD$799,0)))))
*L952*L$8,0)</f>
        <v>0</v>
      </c>
      <c r="M352" s="212">
        <f>_xlfn.IFNA(IF(M$7="Fixed",1,IF(AND($D352="yes",M$7="Block"),INDEX($O802:$Q802,1,MATCH(M$5,$I47:$K47,0)),IF(OR(M$7="Anytime",M$7="Peak",M$7="Off-peak",M$7="Shoulder",M$7="Block"),INDEX('Stakeholder report data'!$G802:$M802,1,MATCH(IF(M$7="Block","Anytime",M$7),'Stakeholder report data'!$G$799:$M$799,0)),INDEX($W802:$AD802,1,MATCH(M$5,$W$799:$AD$799,0)))))
*M952*M$8,0)</f>
        <v>0</v>
      </c>
      <c r="N352" s="212">
        <f>_xlfn.IFNA(IF(N$7="Fixed",1,IF(AND($D352="yes",N$7="Block"),INDEX($O802:$Q802,1,MATCH(N$5,$I47:$K47,0)),IF(OR(N$7="Anytime",N$7="Peak",N$7="Off-peak",N$7="Shoulder",N$7="Block"),INDEX('Stakeholder report data'!$G802:$M802,1,MATCH(IF(N$7="Block","Anytime",N$7),'Stakeholder report data'!$G$799:$M$799,0)),INDEX($W802:$AD802,1,MATCH(N$5,$W$799:$AD$799,0)))))
*N952*N$8,0)</f>
        <v>0</v>
      </c>
      <c r="O352" s="212">
        <f>_xlfn.IFNA(IF(O$7="Fixed",1,IF(AND($D352="yes",O$7="Block"),INDEX($O802:$Q802,1,MATCH(O$5,$I47:$K47,0)),IF(OR(O$7="Anytime",O$7="Peak",O$7="Off-peak",O$7="Shoulder",O$7="Block"),INDEX('Stakeholder report data'!$G802:$M802,1,MATCH(IF(O$7="Block","Anytime",O$7),'Stakeholder report data'!$G$799:$M$799,0)),INDEX($W802:$AD802,1,MATCH(O$5,$W$799:$AD$799,0)))))
*O952*O$8,0)</f>
        <v>0</v>
      </c>
      <c r="P352" s="212">
        <f>_xlfn.IFNA(IF(P$7="Fixed",1,IF(AND($D352="yes",P$7="Block"),INDEX($O802:$Q802,1,MATCH(P$5,$I47:$K47,0)),IF(OR(P$7="Anytime",P$7="Peak",P$7="Off-peak",P$7="Shoulder",P$7="Block"),INDEX('Stakeholder report data'!$G802:$M802,1,MATCH(IF(P$7="Block","Anytime",P$7),'Stakeholder report data'!$G$799:$M$799,0)),INDEX($W802:$AD802,1,MATCH(P$5,$W$799:$AD$799,0)))))
*P952*P$8,0)</f>
        <v>0</v>
      </c>
      <c r="Q352" s="212">
        <f>_xlfn.IFNA(IF(Q$7="Fixed",1,IF(AND($D352="yes",Q$7="Block"),INDEX($O802:$Q802,1,MATCH(Q$5,$I47:$K47,0)),IF(OR(Q$7="Anytime",Q$7="Peak",Q$7="Off-peak",Q$7="Shoulder",Q$7="Block"),INDEX('Stakeholder report data'!$G802:$M802,1,MATCH(IF(Q$7="Block","Anytime",Q$7),'Stakeholder report data'!$G$799:$M$799,0)),INDEX($W802:$AD802,1,MATCH(Q$5,$W$799:$AD$799,0)))))
*Q952*Q$8,0)</f>
        <v>0</v>
      </c>
      <c r="R352" s="212">
        <f>_xlfn.IFNA(IF(R$7="Fixed",1,IF(AND($D352="yes",R$7="Block"),INDEX($O802:$Q802,1,MATCH(R$5,$I47:$K47,0)),IF(OR(R$7="Anytime",R$7="Peak",R$7="Off-peak",R$7="Shoulder",R$7="Block"),INDEX('Stakeholder report data'!$G802:$M802,1,MATCH(IF(R$7="Block","Anytime",R$7),'Stakeholder report data'!$G$799:$M$799,0)),INDEX($W802:$AD802,1,MATCH(R$5,$W$799:$AD$799,0)))))
*R952*R$8,0)</f>
        <v>0</v>
      </c>
      <c r="S352" s="212">
        <f>_xlfn.IFNA(IF(S$7="Fixed",1,IF(AND($D352="yes",S$7="Block"),INDEX($O802:$Q802,1,MATCH(S$5,$I47:$K47,0)),IF(OR(S$7="Anytime",S$7="Peak",S$7="Off-peak",S$7="Shoulder",S$7="Block"),INDEX('Stakeholder report data'!$G802:$M802,1,MATCH(IF(S$7="Block","Anytime",S$7),'Stakeholder report data'!$G$799:$M$799,0)),INDEX($W802:$AD802,1,MATCH(S$5,$W$799:$AD$799,0)))))
*S952*S$8,0)</f>
        <v>0</v>
      </c>
      <c r="T352" s="212">
        <f>_xlfn.IFNA(IF(T$7="Fixed",1,IF(AND($D352="yes",T$7="Block"),INDEX($O802:$Q802,1,MATCH(T$5,$I47:$K47,0)),IF(OR(T$7="Anytime",T$7="Peak",T$7="Off-peak",T$7="Shoulder",T$7="Block"),INDEX('Stakeholder report data'!$G802:$M802,1,MATCH(IF(T$7="Block","Anytime",T$7),'Stakeholder report data'!$G$799:$M$799,0)),INDEX($W802:$AD802,1,MATCH(T$5,$W$799:$AD$799,0)))))
*T952*T$8,0)</f>
        <v>0</v>
      </c>
      <c r="U352" s="212">
        <f>_xlfn.IFNA(IF(U$7="Fixed",1,IF(AND($D352="yes",U$7="Block"),INDEX($O802:$Q802,1,MATCH(U$5,$I47:$K47,0)),IF(OR(U$7="Anytime",U$7="Peak",U$7="Off-peak",U$7="Shoulder",U$7="Block"),INDEX('Stakeholder report data'!$G802:$M802,1,MATCH(IF(U$7="Block","Anytime",U$7),'Stakeholder report data'!$G$799:$M$799,0)),INDEX($W802:$AD802,1,MATCH(U$5,$W$799:$AD$799,0)))))
*U952*U$8,0)</f>
        <v>0</v>
      </c>
      <c r="V352" s="212">
        <f>_xlfn.IFNA(IF(V$7="Fixed",1,IF(AND($D352="yes",V$7="Block"),INDEX($O802:$Q802,1,MATCH(V$5,$I47:$K47,0)),IF(OR(V$7="Anytime",V$7="Peak",V$7="Off-peak",V$7="Shoulder",V$7="Block"),INDEX('Stakeholder report data'!$G802:$M802,1,MATCH(IF(V$7="Block","Anytime",V$7),'Stakeholder report data'!$G$799:$M$799,0)),INDEX($W802:$AD802,1,MATCH(V$5,$W$799:$AD$799,0)))))
*V952*V$8,0)</f>
        <v>0</v>
      </c>
      <c r="W352" s="212">
        <f>_xlfn.IFNA(IF(W$7="Fixed",1,IF(AND($D352="yes",W$7="Block"),INDEX($O802:$Q802,1,MATCH(W$5,$I47:$K47,0)),IF(OR(W$7="Anytime",W$7="Peak",W$7="Off-peak",W$7="Shoulder",W$7="Block"),INDEX('Stakeholder report data'!$G802:$M802,1,MATCH(IF(W$7="Block","Anytime",W$7),'Stakeholder report data'!$G$799:$M$799,0)),INDEX($W802:$AD802,1,MATCH(W$5,$W$799:$AD$799,0)))))
*W952*W$8,0)</f>
        <v>0</v>
      </c>
      <c r="X352" s="212">
        <f>_xlfn.IFNA(IF(X$7="Fixed",1,IF(AND($D352="yes",X$7="Block"),INDEX($O802:$Q802,1,MATCH(X$5,$I47:$K47,0)),IF(OR(X$7="Anytime",X$7="Peak",X$7="Off-peak",X$7="Shoulder",X$7="Block"),INDEX('Stakeholder report data'!$G802:$M802,1,MATCH(IF(X$7="Block","Anytime",X$7),'Stakeholder report data'!$G$799:$M$799,0)),INDEX($W802:$AD802,1,MATCH(X$5,$W$799:$AD$799,0)))))
*X952*X$8,0)</f>
        <v>0</v>
      </c>
      <c r="Y352" s="212">
        <f>_xlfn.IFNA(IF(Y$7="Fixed",1,IF(AND($D352="yes",Y$7="Block"),INDEX($O802:$Q802,1,MATCH(Y$5,$I47:$K47,0)),IF(OR(Y$7="Anytime",Y$7="Peak",Y$7="Off-peak",Y$7="Shoulder",Y$7="Block"),INDEX('Stakeholder report data'!$G802:$M802,1,MATCH(IF(Y$7="Block","Anytime",Y$7),'Stakeholder report data'!$G$799:$M$799,0)),INDEX($W802:$AD802,1,MATCH(Y$5,$W$799:$AD$799,0)))))
*Y952*Y$8,0)</f>
        <v>0</v>
      </c>
      <c r="Z352" s="212">
        <f>_xlfn.IFNA(IF(Z$7="Fixed",1,IF(AND($D352="yes",Z$7="Block"),INDEX($O802:$Q802,1,MATCH(Z$5,$I47:$K47,0)),IF(OR(Z$7="Anytime",Z$7="Peak",Z$7="Off-peak",Z$7="Shoulder",Z$7="Block"),INDEX('Stakeholder report data'!$G802:$M802,1,MATCH(IF(Z$7="Block","Anytime",Z$7),'Stakeholder report data'!$G$799:$M$799,0)),INDEX($W802:$AD802,1,MATCH(Z$5,$W$799:$AD$799,0)))))
*Z952*Z$8,0)</f>
        <v>0</v>
      </c>
      <c r="AA352" s="212">
        <f>_xlfn.IFNA(IF(AA$7="Fixed",1,IF(AND($D352="yes",AA$7="Block"),INDEX($O802:$Q802,1,MATCH(AA$5,$I47:$K47,0)),IF(OR(AA$7="Anytime",AA$7="Peak",AA$7="Off-peak",AA$7="Shoulder",AA$7="Block"),INDEX('Stakeholder report data'!$G802:$M802,1,MATCH(IF(AA$7="Block","Anytime",AA$7),'Stakeholder report data'!$G$799:$M$799,0)),INDEX($W802:$AD802,1,MATCH(AA$5,$W$799:$AD$799,0)))))
*AA952*AA$8,0)</f>
        <v>0</v>
      </c>
      <c r="AB352" s="212">
        <f>_xlfn.IFNA(IF(AB$7="Fixed",1,IF(AND($D352="yes",AB$7="Block"),INDEX($O802:$Q802,1,MATCH(AB$5,$I47:$K47,0)),IF(OR(AB$7="Anytime",AB$7="Peak",AB$7="Off-peak",AB$7="Shoulder",AB$7="Block"),INDEX('Stakeholder report data'!$G802:$M802,1,MATCH(IF(AB$7="Block","Anytime",AB$7),'Stakeholder report data'!$G$799:$M$799,0)),INDEX($W802:$AD802,1,MATCH(AB$5,$W$799:$AD$799,0)))))
*AB952*AB$8,0)</f>
        <v>0</v>
      </c>
      <c r="AC352" s="212">
        <f>_xlfn.IFNA(IF(AC$7="Fixed",1,IF(AND($D352="yes",AC$7="Block"),INDEX($O802:$Q802,1,MATCH(AC$5,$I47:$K47,0)),IF(OR(AC$7="Anytime",AC$7="Peak",AC$7="Off-peak",AC$7="Shoulder",AC$7="Block"),INDEX('Stakeholder report data'!$G802:$M802,1,MATCH(IF(AC$7="Block","Anytime",AC$7),'Stakeholder report data'!$G$799:$M$799,0)),INDEX($W802:$AD802,1,MATCH(AC$5,$W$799:$AD$799,0)))))
*AC952*AC$8,0)</f>
        <v>0</v>
      </c>
      <c r="AD352" s="212">
        <f>_xlfn.IFNA(IF(AD$7="Fixed",1,IF(AND($D352="yes",AD$7="Block"),INDEX($O802:$Q802,1,MATCH(AD$5,$I47:$K47,0)),IF(OR(AD$7="Anytime",AD$7="Peak",AD$7="Off-peak",AD$7="Shoulder",AD$7="Block"),INDEX('Stakeholder report data'!$G802:$M802,1,MATCH(IF(AD$7="Block","Anytime",AD$7),'Stakeholder report data'!$G$799:$M$799,0)),INDEX($W802:$AD802,1,MATCH(AD$5,$W$799:$AD$799,0)))))
*AD952*AD$8,0)</f>
        <v>0</v>
      </c>
      <c r="AE352" s="55"/>
      <c r="AF352" s="34"/>
      <c r="AG352" s="34"/>
      <c r="AH352" s="34"/>
    </row>
    <row r="353" spans="1:34" s="57" customFormat="1" ht="11.25" outlineLevel="2" x14ac:dyDescent="0.2">
      <c r="A353" s="52"/>
      <c r="B353" s="258">
        <v>2</v>
      </c>
      <c r="C353" s="48" t="str">
        <f t="shared" si="35"/>
        <v>Small Business ToU</v>
      </c>
      <c r="D353" s="49" t="str">
        <f t="shared" si="35"/>
        <v>no</v>
      </c>
      <c r="E353" s="49" t="str">
        <f t="shared" si="35"/>
        <v>yes</v>
      </c>
      <c r="F353" s="56"/>
      <c r="G353" s="262">
        <f t="shared" ref="G353:G384" si="36">SUM(I353:AB353)+G953</f>
        <v>1320.691449614201</v>
      </c>
      <c r="H353" s="56"/>
      <c r="I353" s="212">
        <f>_xlfn.IFNA(IF(I$7="Fixed",1,IF(AND($D353="yes",I$7="Block"),INDEX($O803:$Q803,1,MATCH(I$5,$I48:$K48,0)),IF(OR(I$7="Anytime",I$7="Peak",I$7="Off-peak",I$7="Shoulder",I$7="Block"),INDEX('Stakeholder report data'!$G803:$M803,1,MATCH(IF(I$7="Block","Anytime",I$7),'Stakeholder report data'!$G$799:$M$799,0)),INDEX($W803:$AD803,1,MATCH(I$5,$W$799:$AD$799,0)))))
*I953*I$8,0)</f>
        <v>154.97900000000001</v>
      </c>
      <c r="J353" s="212">
        <f>_xlfn.IFNA(IF(J$7="Fixed",1,IF(AND($D353="yes",J$7="Block"),INDEX($O803:$Q803,1,MATCH(J$5,$I48:$K48,0)),IF(OR(J$7="Anytime",J$7="Peak",J$7="Off-peak",J$7="Shoulder",J$7="Block"),INDEX('Stakeholder report data'!$G803:$M803,1,MATCH(IF(J$7="Block","Anytime",J$7),'Stakeholder report data'!$G$799:$M$799,0)),INDEX($W803:$AD803,1,MATCH(J$5,$W$799:$AD$799,0)))))
*J953*J$8,0)</f>
        <v>0</v>
      </c>
      <c r="K353" s="212">
        <f>_xlfn.IFNA(IF(K$7="Fixed",1,IF(AND($D353="yes",K$7="Block"),INDEX($O803:$Q803,1,MATCH(K$5,$I48:$K48,0)),IF(OR(K$7="Anytime",K$7="Peak",K$7="Off-peak",K$7="Shoulder",K$7="Block"),INDEX('Stakeholder report data'!$G803:$M803,1,MATCH(IF(K$7="Block","Anytime",K$7),'Stakeholder report data'!$G$799:$M$799,0)),INDEX($W803:$AD803,1,MATCH(K$5,$W$799:$AD$799,0)))))
*K953*K$8,0)</f>
        <v>871.19450070314849</v>
      </c>
      <c r="L353" s="212">
        <f>_xlfn.IFNA(IF(L$7="Fixed",1,IF(AND($D353="yes",L$7="Block"),INDEX($O803:$Q803,1,MATCH(L$5,$I48:$K48,0)),IF(OR(L$7="Anytime",L$7="Peak",L$7="Off-peak",L$7="Shoulder",L$7="Block"),INDEX('Stakeholder report data'!$G803:$M803,1,MATCH(IF(L$7="Block","Anytime",L$7),'Stakeholder report data'!$G$799:$M$799,0)),INDEX($W803:$AD803,1,MATCH(L$5,$W$799:$AD$799,0)))))
*L953*L$8,0)</f>
        <v>210.51794891105263</v>
      </c>
      <c r="M353" s="212">
        <f>_xlfn.IFNA(IF(M$7="Fixed",1,IF(AND($D353="yes",M$7="Block"),INDEX($O803:$Q803,1,MATCH(M$5,$I48:$K48,0)),IF(OR(M$7="Anytime",M$7="Peak",M$7="Off-peak",M$7="Shoulder",M$7="Block"),INDEX('Stakeholder report data'!$G803:$M803,1,MATCH(IF(M$7="Block","Anytime",M$7),'Stakeholder report data'!$G$799:$M$799,0)),INDEX($W803:$AD803,1,MATCH(M$5,$W$799:$AD$799,0)))))
*M953*M$8,0)</f>
        <v>0</v>
      </c>
      <c r="N353" s="212">
        <f>_xlfn.IFNA(IF(N$7="Fixed",1,IF(AND($D353="yes",N$7="Block"),INDEX($O803:$Q803,1,MATCH(N$5,$I48:$K48,0)),IF(OR(N$7="Anytime",N$7="Peak",N$7="Off-peak",N$7="Shoulder",N$7="Block"),INDEX('Stakeholder report data'!$G803:$M803,1,MATCH(IF(N$7="Block","Anytime",N$7),'Stakeholder report data'!$G$799:$M$799,0)),INDEX($W803:$AD803,1,MATCH(N$5,$W$799:$AD$799,0)))))
*N953*N$8,0)</f>
        <v>0</v>
      </c>
      <c r="O353" s="212">
        <f>_xlfn.IFNA(IF(O$7="Fixed",1,IF(AND($D353="yes",O$7="Block"),INDEX($O803:$Q803,1,MATCH(O$5,$I48:$K48,0)),IF(OR(O$7="Anytime",O$7="Peak",O$7="Off-peak",O$7="Shoulder",O$7="Block"),INDEX('Stakeholder report data'!$G803:$M803,1,MATCH(IF(O$7="Block","Anytime",O$7),'Stakeholder report data'!$G$799:$M$799,0)),INDEX($W803:$AD803,1,MATCH(O$5,$W$799:$AD$799,0)))))
*O953*O$8,0)</f>
        <v>0</v>
      </c>
      <c r="P353" s="212">
        <f>_xlfn.IFNA(IF(P$7="Fixed",1,IF(AND($D353="yes",P$7="Block"),INDEX($O803:$Q803,1,MATCH(P$5,$I48:$K48,0)),IF(OR(P$7="Anytime",P$7="Peak",P$7="Off-peak",P$7="Shoulder",P$7="Block"),INDEX('Stakeholder report data'!$G803:$M803,1,MATCH(IF(P$7="Block","Anytime",P$7),'Stakeholder report data'!$G$799:$M$799,0)),INDEX($W803:$AD803,1,MATCH(P$5,$W$799:$AD$799,0)))))
*P953*P$8,0)</f>
        <v>0</v>
      </c>
      <c r="Q353" s="212">
        <f>_xlfn.IFNA(IF(Q$7="Fixed",1,IF(AND($D353="yes",Q$7="Block"),INDEX($O803:$Q803,1,MATCH(Q$5,$I48:$K48,0)),IF(OR(Q$7="Anytime",Q$7="Peak",Q$7="Off-peak",Q$7="Shoulder",Q$7="Block"),INDEX('Stakeholder report data'!$G803:$M803,1,MATCH(IF(Q$7="Block","Anytime",Q$7),'Stakeholder report data'!$G$799:$M$799,0)),INDEX($W803:$AD803,1,MATCH(Q$5,$W$799:$AD$799,0)))))
*Q953*Q$8,0)</f>
        <v>0</v>
      </c>
      <c r="R353" s="212">
        <f>_xlfn.IFNA(IF(R$7="Fixed",1,IF(AND($D353="yes",R$7="Block"),INDEX($O803:$Q803,1,MATCH(R$5,$I48:$K48,0)),IF(OR(R$7="Anytime",R$7="Peak",R$7="Off-peak",R$7="Shoulder",R$7="Block"),INDEX('Stakeholder report data'!$G803:$M803,1,MATCH(IF(R$7="Block","Anytime",R$7),'Stakeholder report data'!$G$799:$M$799,0)),INDEX($W803:$AD803,1,MATCH(R$5,$W$799:$AD$799,0)))))
*R953*R$8,0)</f>
        <v>0</v>
      </c>
      <c r="S353" s="212">
        <f>_xlfn.IFNA(IF(S$7="Fixed",1,IF(AND($D353="yes",S$7="Block"),INDEX($O803:$Q803,1,MATCH(S$5,$I48:$K48,0)),IF(OR(S$7="Anytime",S$7="Peak",S$7="Off-peak",S$7="Shoulder",S$7="Block"),INDEX('Stakeholder report data'!$G803:$M803,1,MATCH(IF(S$7="Block","Anytime",S$7),'Stakeholder report data'!$G$799:$M$799,0)),INDEX($W803:$AD803,1,MATCH(S$5,$W$799:$AD$799,0)))))
*S953*S$8,0)</f>
        <v>0</v>
      </c>
      <c r="T353" s="212">
        <f>_xlfn.IFNA(IF(T$7="Fixed",1,IF(AND($D353="yes",T$7="Block"),INDEX($O803:$Q803,1,MATCH(T$5,$I48:$K48,0)),IF(OR(T$7="Anytime",T$7="Peak",T$7="Off-peak",T$7="Shoulder",T$7="Block"),INDEX('Stakeholder report data'!$G803:$M803,1,MATCH(IF(T$7="Block","Anytime",T$7),'Stakeholder report data'!$G$799:$M$799,0)),INDEX($W803:$AD803,1,MATCH(T$5,$W$799:$AD$799,0)))))
*T953*T$8,0)</f>
        <v>0</v>
      </c>
      <c r="U353" s="212">
        <f>_xlfn.IFNA(IF(U$7="Fixed",1,IF(AND($D353="yes",U$7="Block"),INDEX($O803:$Q803,1,MATCH(U$5,$I48:$K48,0)),IF(OR(U$7="Anytime",U$7="Peak",U$7="Off-peak",U$7="Shoulder",U$7="Block"),INDEX('Stakeholder report data'!$G803:$M803,1,MATCH(IF(U$7="Block","Anytime",U$7),'Stakeholder report data'!$G$799:$M$799,0)),INDEX($W803:$AD803,1,MATCH(U$5,$W$799:$AD$799,0)))))
*U953*U$8,0)</f>
        <v>0</v>
      </c>
      <c r="V353" s="212">
        <f>_xlfn.IFNA(IF(V$7="Fixed",1,IF(AND($D353="yes",V$7="Block"),INDEX($O803:$Q803,1,MATCH(V$5,$I48:$K48,0)),IF(OR(V$7="Anytime",V$7="Peak",V$7="Off-peak",V$7="Shoulder",V$7="Block"),INDEX('Stakeholder report data'!$G803:$M803,1,MATCH(IF(V$7="Block","Anytime",V$7),'Stakeholder report data'!$G$799:$M$799,0)),INDEX($W803:$AD803,1,MATCH(V$5,$W$799:$AD$799,0)))))
*V953*V$8,0)</f>
        <v>0</v>
      </c>
      <c r="W353" s="212">
        <f>_xlfn.IFNA(IF(W$7="Fixed",1,IF(AND($D353="yes",W$7="Block"),INDEX($O803:$Q803,1,MATCH(W$5,$I48:$K48,0)),IF(OR(W$7="Anytime",W$7="Peak",W$7="Off-peak",W$7="Shoulder",W$7="Block"),INDEX('Stakeholder report data'!$G803:$M803,1,MATCH(IF(W$7="Block","Anytime",W$7),'Stakeholder report data'!$G$799:$M$799,0)),INDEX($W803:$AD803,1,MATCH(W$5,$W$799:$AD$799,0)))))
*W953*W$8,0)</f>
        <v>0</v>
      </c>
      <c r="X353" s="212">
        <f>_xlfn.IFNA(IF(X$7="Fixed",1,IF(AND($D353="yes",X$7="Block"),INDEX($O803:$Q803,1,MATCH(X$5,$I48:$K48,0)),IF(OR(X$7="Anytime",X$7="Peak",X$7="Off-peak",X$7="Shoulder",X$7="Block"),INDEX('Stakeholder report data'!$G803:$M803,1,MATCH(IF(X$7="Block","Anytime",X$7),'Stakeholder report data'!$G$799:$M$799,0)),INDEX($W803:$AD803,1,MATCH(X$5,$W$799:$AD$799,0)))))
*X953*X$8,0)</f>
        <v>0</v>
      </c>
      <c r="Y353" s="212">
        <f>_xlfn.IFNA(IF(Y$7="Fixed",1,IF(AND($D353="yes",Y$7="Block"),INDEX($O803:$Q803,1,MATCH(Y$5,$I48:$K48,0)),IF(OR(Y$7="Anytime",Y$7="Peak",Y$7="Off-peak",Y$7="Shoulder",Y$7="Block"),INDEX('Stakeholder report data'!$G803:$M803,1,MATCH(IF(Y$7="Block","Anytime",Y$7),'Stakeholder report data'!$G$799:$M$799,0)),INDEX($W803:$AD803,1,MATCH(Y$5,$W$799:$AD$799,0)))))
*Y953*Y$8,0)</f>
        <v>0</v>
      </c>
      <c r="Z353" s="212">
        <f>_xlfn.IFNA(IF(Z$7="Fixed",1,IF(AND($D353="yes",Z$7="Block"),INDEX($O803:$Q803,1,MATCH(Z$5,$I48:$K48,0)),IF(OR(Z$7="Anytime",Z$7="Peak",Z$7="Off-peak",Z$7="Shoulder",Z$7="Block"),INDEX('Stakeholder report data'!$G803:$M803,1,MATCH(IF(Z$7="Block","Anytime",Z$7),'Stakeholder report data'!$G$799:$M$799,0)),INDEX($W803:$AD803,1,MATCH(Z$5,$W$799:$AD$799,0)))))
*Z953*Z$8,0)</f>
        <v>0</v>
      </c>
      <c r="AA353" s="212">
        <f>_xlfn.IFNA(IF(AA$7="Fixed",1,IF(AND($D353="yes",AA$7="Block"),INDEX($O803:$Q803,1,MATCH(AA$5,$I48:$K48,0)),IF(OR(AA$7="Anytime",AA$7="Peak",AA$7="Off-peak",AA$7="Shoulder",AA$7="Block"),INDEX('Stakeholder report data'!$G803:$M803,1,MATCH(IF(AA$7="Block","Anytime",AA$7),'Stakeholder report data'!$G$799:$M$799,0)),INDEX($W803:$AD803,1,MATCH(AA$5,$W$799:$AD$799,0)))))
*AA953*AA$8,0)</f>
        <v>0</v>
      </c>
      <c r="AB353" s="212">
        <f>_xlfn.IFNA(IF(AB$7="Fixed",1,IF(AND($D353="yes",AB$7="Block"),INDEX($O803:$Q803,1,MATCH(AB$5,$I48:$K48,0)),IF(OR(AB$7="Anytime",AB$7="Peak",AB$7="Off-peak",AB$7="Shoulder",AB$7="Block"),INDEX('Stakeholder report data'!$G803:$M803,1,MATCH(IF(AB$7="Block","Anytime",AB$7),'Stakeholder report data'!$G$799:$M$799,0)),INDEX($W803:$AD803,1,MATCH(AB$5,$W$799:$AD$799,0)))))
*AB953*AB$8,0)</f>
        <v>0</v>
      </c>
      <c r="AC353" s="212">
        <f>_xlfn.IFNA(IF(AC$7="Fixed",1,IF(AND($D353="yes",AC$7="Block"),INDEX($O803:$Q803,1,MATCH(AC$5,$I48:$K48,0)),IF(OR(AC$7="Anytime",AC$7="Peak",AC$7="Off-peak",AC$7="Shoulder",AC$7="Block"),INDEX('Stakeholder report data'!$G803:$M803,1,MATCH(IF(AC$7="Block","Anytime",AC$7),'Stakeholder report data'!$G$799:$M$799,0)),INDEX($W803:$AD803,1,MATCH(AC$5,$W$799:$AD$799,0)))))
*AC953*AC$8,0)</f>
        <v>0</v>
      </c>
      <c r="AD353" s="212">
        <f>_xlfn.IFNA(IF(AD$7="Fixed",1,IF(AND($D353="yes",AD$7="Block"),INDEX($O803:$Q803,1,MATCH(AD$5,$I48:$K48,0)),IF(OR(AD$7="Anytime",AD$7="Peak",AD$7="Off-peak",AD$7="Shoulder",AD$7="Block"),INDEX('Stakeholder report data'!$G803:$M803,1,MATCH(IF(AD$7="Block","Anytime",AD$7),'Stakeholder report data'!$G$799:$M$799,0)),INDEX($W803:$AD803,1,MATCH(AD$5,$W$799:$AD$799,0)))))
*AD953*AD$8,0)</f>
        <v>0</v>
      </c>
      <c r="AE353" s="55"/>
      <c r="AF353" s="52"/>
      <c r="AG353" s="52"/>
      <c r="AH353" s="52"/>
    </row>
    <row r="354" spans="1:34" ht="11.25" outlineLevel="2" x14ac:dyDescent="0.2">
      <c r="A354" s="34"/>
      <c r="B354" s="251">
        <v>3</v>
      </c>
      <c r="C354" s="48" t="str">
        <f t="shared" si="35"/>
        <v>Small Business Demand</v>
      </c>
      <c r="D354" s="49" t="str">
        <f t="shared" si="35"/>
        <v>no</v>
      </c>
      <c r="E354" s="49" t="str">
        <f t="shared" si="35"/>
        <v>no</v>
      </c>
      <c r="F354" s="56"/>
      <c r="G354" s="262">
        <f t="shared" si="36"/>
        <v>860.25297243279465</v>
      </c>
      <c r="H354" s="56"/>
      <c r="I354" s="212">
        <f>_xlfn.IFNA(IF(I$7="Fixed",1,IF(AND($D354="yes",I$7="Block"),INDEX($O804:$Q804,1,MATCH(I$5,$I49:$K49,0)),IF(OR(I$7="Anytime",I$7="Peak",I$7="Off-peak",I$7="Shoulder",I$7="Block"),INDEX('Stakeholder report data'!$G804:$M804,1,MATCH(IF(I$7="Block","Anytime",I$7),'Stakeholder report data'!$G$799:$M$799,0)),INDEX($W804:$AD804,1,MATCH(I$5,$W$799:$AD$799,0)))))
*I954*I$8,0)</f>
        <v>154.97900000000001</v>
      </c>
      <c r="J354" s="212">
        <f>_xlfn.IFNA(IF(J$7="Fixed",1,IF(AND($D354="yes",J$7="Block"),INDEX($O804:$Q804,1,MATCH(J$5,$I49:$K49,0)),IF(OR(J$7="Anytime",J$7="Peak",J$7="Off-peak",J$7="Shoulder",J$7="Block"),INDEX('Stakeholder report data'!$G804:$M804,1,MATCH(IF(J$7="Block","Anytime",J$7),'Stakeholder report data'!$G$799:$M$799,0)),INDEX($W804:$AD804,1,MATCH(J$5,$W$799:$AD$799,0)))))
*J954*J$8,0)</f>
        <v>621.27397243279461</v>
      </c>
      <c r="K354" s="212">
        <f>_xlfn.IFNA(IF(K$7="Fixed",1,IF(AND($D354="yes",K$7="Block"),INDEX($O804:$Q804,1,MATCH(K$5,$I49:$K49,0)),IF(OR(K$7="Anytime",K$7="Peak",K$7="Off-peak",K$7="Shoulder",K$7="Block"),INDEX('Stakeholder report data'!$G804:$M804,1,MATCH(IF(K$7="Block","Anytime",K$7),'Stakeholder report data'!$G$799:$M$799,0)),INDEX($W804:$AD804,1,MATCH(K$5,$W$799:$AD$799,0)))))
*K954*K$8,0)</f>
        <v>0</v>
      </c>
      <c r="L354" s="212">
        <f>_xlfn.IFNA(IF(L$7="Fixed",1,IF(AND($D354="yes",L$7="Block"),INDEX($O804:$Q804,1,MATCH(L$5,$I49:$K49,0)),IF(OR(L$7="Anytime",L$7="Peak",L$7="Off-peak",L$7="Shoulder",L$7="Block"),INDEX('Stakeholder report data'!$G804:$M804,1,MATCH(IF(L$7="Block","Anytime",L$7),'Stakeholder report data'!$G$799:$M$799,0)),INDEX($W804:$AD804,1,MATCH(L$5,$W$799:$AD$799,0)))))
*L954*L$8,0)</f>
        <v>0</v>
      </c>
      <c r="M354" s="212">
        <f>_xlfn.IFNA(IF(M$7="Fixed",1,IF(AND($D354="yes",M$7="Block"),INDEX($O804:$Q804,1,MATCH(M$5,$I49:$K49,0)),IF(OR(M$7="Anytime",M$7="Peak",M$7="Off-peak",M$7="Shoulder",M$7="Block"),INDEX('Stakeholder report data'!$G804:$M804,1,MATCH(IF(M$7="Block","Anytime",M$7),'Stakeholder report data'!$G$799:$M$799,0)),INDEX($W804:$AD804,1,MATCH(M$5,$W$799:$AD$799,0)))))
*M954*M$8,0)</f>
        <v>0</v>
      </c>
      <c r="N354" s="212">
        <f>_xlfn.IFNA(IF(N$7="Fixed",1,IF(AND($D354="yes",N$7="Block"),INDEX($O804:$Q804,1,MATCH(N$5,$I49:$K49,0)),IF(OR(N$7="Anytime",N$7="Peak",N$7="Off-peak",N$7="Shoulder",N$7="Block"),INDEX('Stakeholder report data'!$G804:$M804,1,MATCH(IF(N$7="Block","Anytime",N$7),'Stakeholder report data'!$G$799:$M$799,0)),INDEX($W804:$AD804,1,MATCH(N$5,$W$799:$AD$799,0)))))
*N954*N$8,0)</f>
        <v>0</v>
      </c>
      <c r="O354" s="212">
        <f>_xlfn.IFNA(IF(O$7="Fixed",1,IF(AND($D354="yes",O$7="Block"),INDEX($O804:$Q804,1,MATCH(O$5,$I49:$K49,0)),IF(OR(O$7="Anytime",O$7="Peak",O$7="Off-peak",O$7="Shoulder",O$7="Block"),INDEX('Stakeholder report data'!$G804:$M804,1,MATCH(IF(O$7="Block","Anytime",O$7),'Stakeholder report data'!$G$799:$M$799,0)),INDEX($W804:$AD804,1,MATCH(O$5,$W$799:$AD$799,0)))))
*O954*O$8,0)</f>
        <v>0</v>
      </c>
      <c r="P354" s="212">
        <f>_xlfn.IFNA(IF(P$7="Fixed",1,IF(AND($D354="yes",P$7="Block"),INDEX($O804:$Q804,1,MATCH(P$5,$I49:$K49,0)),IF(OR(P$7="Anytime",P$7="Peak",P$7="Off-peak",P$7="Shoulder",P$7="Block"),INDEX('Stakeholder report data'!$G804:$M804,1,MATCH(IF(P$7="Block","Anytime",P$7),'Stakeholder report data'!$G$799:$M$799,0)),INDEX($W804:$AD804,1,MATCH(P$5,$W$799:$AD$799,0)))))
*P954*P$8,0)</f>
        <v>0</v>
      </c>
      <c r="Q354" s="212">
        <f>_xlfn.IFNA(IF(Q$7="Fixed",1,IF(AND($D354="yes",Q$7="Block"),INDEX($O804:$Q804,1,MATCH(Q$5,$I49:$K49,0)),IF(OR(Q$7="Anytime",Q$7="Peak",Q$7="Off-peak",Q$7="Shoulder",Q$7="Block"),INDEX('Stakeholder report data'!$G804:$M804,1,MATCH(IF(Q$7="Block","Anytime",Q$7),'Stakeholder report data'!$G$799:$M$799,0)),INDEX($W804:$AD804,1,MATCH(Q$5,$W$799:$AD$799,0)))))
*Q954*Q$8,0)</f>
        <v>0</v>
      </c>
      <c r="R354" s="212">
        <f>_xlfn.IFNA(IF(R$7="Fixed",1,IF(AND($D354="yes",R$7="Block"),INDEX($O804:$Q804,1,MATCH(R$5,$I49:$K49,0)),IF(OR(R$7="Anytime",R$7="Peak",R$7="Off-peak",R$7="Shoulder",R$7="Block"),INDEX('Stakeholder report data'!$G804:$M804,1,MATCH(IF(R$7="Block","Anytime",R$7),'Stakeholder report data'!$G$799:$M$799,0)),INDEX($W804:$AD804,1,MATCH(R$5,$W$799:$AD$799,0)))))
*R954*R$8,0)</f>
        <v>0</v>
      </c>
      <c r="S354" s="212">
        <f>_xlfn.IFNA(IF(S$7="Fixed",1,IF(AND($D354="yes",S$7="Block"),INDEX($O804:$Q804,1,MATCH(S$5,$I49:$K49,0)),IF(OR(S$7="Anytime",S$7="Peak",S$7="Off-peak",S$7="Shoulder",S$7="Block"),INDEX('Stakeholder report data'!$G804:$M804,1,MATCH(IF(S$7="Block","Anytime",S$7),'Stakeholder report data'!$G$799:$M$799,0)),INDEX($W804:$AD804,1,MATCH(S$5,$W$799:$AD$799,0)))))
*S954*S$8,0)</f>
        <v>0</v>
      </c>
      <c r="T354" s="212">
        <f>_xlfn.IFNA(IF(T$7="Fixed",1,IF(AND($D354="yes",T$7="Block"),INDEX($O804:$Q804,1,MATCH(T$5,$I49:$K49,0)),IF(OR(T$7="Anytime",T$7="Peak",T$7="Off-peak",T$7="Shoulder",T$7="Block"),INDEX('Stakeholder report data'!$G804:$M804,1,MATCH(IF(T$7="Block","Anytime",T$7),'Stakeholder report data'!$G$799:$M$799,0)),INDEX($W804:$AD804,1,MATCH(T$5,$W$799:$AD$799,0)))))
*T954*T$8,0)</f>
        <v>0</v>
      </c>
      <c r="U354" s="212">
        <f>_xlfn.IFNA(IF(U$7="Fixed",1,IF(AND($D354="yes",U$7="Block"),INDEX($O804:$Q804,1,MATCH(U$5,$I49:$K49,0)),IF(OR(U$7="Anytime",U$7="Peak",U$7="Off-peak",U$7="Shoulder",U$7="Block"),INDEX('Stakeholder report data'!$G804:$M804,1,MATCH(IF(U$7="Block","Anytime",U$7),'Stakeholder report data'!$G$799:$M$799,0)),INDEX($W804:$AD804,1,MATCH(U$5,$W$799:$AD$799,0)))))
*U954*U$8,0)</f>
        <v>0</v>
      </c>
      <c r="V354" s="212">
        <f>_xlfn.IFNA(IF(V$7="Fixed",1,IF(AND($D354="yes",V$7="Block"),INDEX($O804:$Q804,1,MATCH(V$5,$I49:$K49,0)),IF(OR(V$7="Anytime",V$7="Peak",V$7="Off-peak",V$7="Shoulder",V$7="Block"),INDEX('Stakeholder report data'!$G804:$M804,1,MATCH(IF(V$7="Block","Anytime",V$7),'Stakeholder report data'!$G$799:$M$799,0)),INDEX($W804:$AD804,1,MATCH(V$5,$W$799:$AD$799,0)))))
*V954*V$8,0)</f>
        <v>0</v>
      </c>
      <c r="W354" s="212">
        <f>_xlfn.IFNA(IF(W$7="Fixed",1,IF(AND($D354="yes",W$7="Block"),INDEX($O804:$Q804,1,MATCH(W$5,$I49:$K49,0)),IF(OR(W$7="Anytime",W$7="Peak",W$7="Off-peak",W$7="Shoulder",W$7="Block"),INDEX('Stakeholder report data'!$G804:$M804,1,MATCH(IF(W$7="Block","Anytime",W$7),'Stakeholder report data'!$G$799:$M$799,0)),INDEX($W804:$AD804,1,MATCH(W$5,$W$799:$AD$799,0)))))
*W954*W$8,0)</f>
        <v>0</v>
      </c>
      <c r="X354" s="212">
        <f>_xlfn.IFNA(IF(X$7="Fixed",1,IF(AND($D354="yes",X$7="Block"),INDEX($O804:$Q804,1,MATCH(X$5,$I49:$K49,0)),IF(OR(X$7="Anytime",X$7="Peak",X$7="Off-peak",X$7="Shoulder",X$7="Block"),INDEX('Stakeholder report data'!$G804:$M804,1,MATCH(IF(X$7="Block","Anytime",X$7),'Stakeholder report data'!$G$799:$M$799,0)),INDEX($W804:$AD804,1,MATCH(X$5,$W$799:$AD$799,0)))))
*X954*X$8,0)</f>
        <v>0</v>
      </c>
      <c r="Y354" s="212">
        <f>_xlfn.IFNA(IF(Y$7="Fixed",1,IF(AND($D354="yes",Y$7="Block"),INDEX($O804:$Q804,1,MATCH(Y$5,$I49:$K49,0)),IF(OR(Y$7="Anytime",Y$7="Peak",Y$7="Off-peak",Y$7="Shoulder",Y$7="Block"),INDEX('Stakeholder report data'!$G804:$M804,1,MATCH(IF(Y$7="Block","Anytime",Y$7),'Stakeholder report data'!$G$799:$M$799,0)),INDEX($W804:$AD804,1,MATCH(Y$5,$W$799:$AD$799,0)))))
*Y954*Y$8,0)</f>
        <v>0</v>
      </c>
      <c r="Z354" s="212">
        <f>_xlfn.IFNA(IF(Z$7="Fixed",1,IF(AND($D354="yes",Z$7="Block"),INDEX($O804:$Q804,1,MATCH(Z$5,$I49:$K49,0)),IF(OR(Z$7="Anytime",Z$7="Peak",Z$7="Off-peak",Z$7="Shoulder",Z$7="Block"),INDEX('Stakeholder report data'!$G804:$M804,1,MATCH(IF(Z$7="Block","Anytime",Z$7),'Stakeholder report data'!$G$799:$M$799,0)),INDEX($W804:$AD804,1,MATCH(Z$5,$W$799:$AD$799,0)))))
*Z954*Z$8,0)</f>
        <v>0</v>
      </c>
      <c r="AA354" s="212">
        <f>_xlfn.IFNA(IF(AA$7="Fixed",1,IF(AND($D354="yes",AA$7="Block"),INDEX($O804:$Q804,1,MATCH(AA$5,$I49:$K49,0)),IF(OR(AA$7="Anytime",AA$7="Peak",AA$7="Off-peak",AA$7="Shoulder",AA$7="Block"),INDEX('Stakeholder report data'!$G804:$M804,1,MATCH(IF(AA$7="Block","Anytime",AA$7),'Stakeholder report data'!$G$799:$M$799,0)),INDEX($W804:$AD804,1,MATCH(AA$5,$W$799:$AD$799,0)))))
*AA954*AA$8,0)</f>
        <v>0</v>
      </c>
      <c r="AB354" s="212">
        <f>_xlfn.IFNA(IF(AB$7="Fixed",1,IF(AND($D354="yes",AB$7="Block"),INDEX($O804:$Q804,1,MATCH(AB$5,$I49:$K49,0)),IF(OR(AB$7="Anytime",AB$7="Peak",AB$7="Off-peak",AB$7="Shoulder",AB$7="Block"),INDEX('Stakeholder report data'!$G804:$M804,1,MATCH(IF(AB$7="Block","Anytime",AB$7),'Stakeholder report data'!$G$799:$M$799,0)),INDEX($W804:$AD804,1,MATCH(AB$5,$W$799:$AD$799,0)))))
*AB954*AB$8,0)</f>
        <v>0</v>
      </c>
      <c r="AC354" s="212">
        <f>_xlfn.IFNA(IF(AC$7="Fixed",1,IF(AND($D354="yes",AC$7="Block"),INDEX($O804:$Q804,1,MATCH(AC$5,$I49:$K49,0)),IF(OR(AC$7="Anytime",AC$7="Peak",AC$7="Off-peak",AC$7="Shoulder",AC$7="Block"),INDEX('Stakeholder report data'!$G804:$M804,1,MATCH(IF(AC$7="Block","Anytime",AC$7),'Stakeholder report data'!$G$799:$M$799,0)),INDEX($W804:$AD804,1,MATCH(AC$5,$W$799:$AD$799,0)))))
*AC954*AC$8,0)</f>
        <v>0</v>
      </c>
      <c r="AD354" s="212">
        <f>_xlfn.IFNA(IF(AD$7="Fixed",1,IF(AND($D354="yes",AD$7="Block"),INDEX($O804:$Q804,1,MATCH(AD$5,$I49:$K49,0)),IF(OR(AD$7="Anytime",AD$7="Peak",AD$7="Off-peak",AD$7="Shoulder",AD$7="Block"),INDEX('Stakeholder report data'!$G804:$M804,1,MATCH(IF(AD$7="Block","Anytime",AD$7),'Stakeholder report data'!$G$799:$M$799,0)),INDEX($W804:$AD804,1,MATCH(AD$5,$W$799:$AD$799,0)))))
*AD954*AD$8,0)</f>
        <v>0</v>
      </c>
      <c r="AE354" s="55"/>
      <c r="AF354" s="34"/>
      <c r="AG354" s="34"/>
      <c r="AH354" s="34"/>
    </row>
    <row r="355" spans="1:34" ht="11.25" outlineLevel="2" x14ac:dyDescent="0.2">
      <c r="A355" s="34"/>
      <c r="B355" s="251">
        <v>4</v>
      </c>
      <c r="C355" s="48" t="str">
        <f t="shared" si="35"/>
        <v>Medium Business Demand</v>
      </c>
      <c r="D355" s="49" t="str">
        <f t="shared" si="35"/>
        <v>no</v>
      </c>
      <c r="E355" s="49" t="str">
        <f t="shared" si="35"/>
        <v>no</v>
      </c>
      <c r="F355" s="56"/>
      <c r="G355" s="262">
        <f t="shared" si="36"/>
        <v>5482.6441398421584</v>
      </c>
      <c r="H355" s="56"/>
      <c r="I355" s="212">
        <f>_xlfn.IFNA(IF(I$7="Fixed",1,IF(AND($D355="yes",I$7="Block"),INDEX($O805:$Q805,1,MATCH(I$5,$I50:$K50,0)),IF(OR(I$7="Anytime",I$7="Peak",I$7="Off-peak",I$7="Shoulder",I$7="Block"),INDEX('Stakeholder report data'!$G805:$M805,1,MATCH(IF(I$7="Block","Anytime",I$7),'Stakeholder report data'!$G$799:$M$799,0)),INDEX($W805:$AD805,1,MATCH(I$5,$W$799:$AD$799,0)))))
*I955*I$8,0)</f>
        <v>1299.9840000000002</v>
      </c>
      <c r="J355" s="212">
        <f>_xlfn.IFNA(IF(J$7="Fixed",1,IF(AND($D355="yes",J$7="Block"),INDEX($O805:$Q805,1,MATCH(J$5,$I50:$K50,0)),IF(OR(J$7="Anytime",J$7="Peak",J$7="Off-peak",J$7="Shoulder",J$7="Block"),INDEX('Stakeholder report data'!$G805:$M805,1,MATCH(IF(J$7="Block","Anytime",J$7),'Stakeholder report data'!$G$799:$M$799,0)),INDEX($W805:$AD805,1,MATCH(J$5,$W$799:$AD$799,0)))))
*J955*J$8,0)</f>
        <v>4098.6601398421581</v>
      </c>
      <c r="K355" s="212">
        <f>_xlfn.IFNA(IF(K$7="Fixed",1,IF(AND($D355="yes",K$7="Block"),INDEX($O805:$Q805,1,MATCH(K$5,$I50:$K50,0)),IF(OR(K$7="Anytime",K$7="Peak",K$7="Off-peak",K$7="Shoulder",K$7="Block"),INDEX('Stakeholder report data'!$G805:$M805,1,MATCH(IF(K$7="Block","Anytime",K$7),'Stakeholder report data'!$G$799:$M$799,0)),INDEX($W805:$AD805,1,MATCH(K$5,$W$799:$AD$799,0)))))
*K955*K$8,0)</f>
        <v>0</v>
      </c>
      <c r="L355" s="212">
        <f>_xlfn.IFNA(IF(L$7="Fixed",1,IF(AND($D355="yes",L$7="Block"),INDEX($O805:$Q805,1,MATCH(L$5,$I50:$K50,0)),IF(OR(L$7="Anytime",L$7="Peak",L$7="Off-peak",L$7="Shoulder",L$7="Block"),INDEX('Stakeholder report data'!$G805:$M805,1,MATCH(IF(L$7="Block","Anytime",L$7),'Stakeholder report data'!$G$799:$M$799,0)),INDEX($W805:$AD805,1,MATCH(L$5,$W$799:$AD$799,0)))))
*L955*L$8,0)</f>
        <v>0</v>
      </c>
      <c r="M355" s="212">
        <f>_xlfn.IFNA(IF(M$7="Fixed",1,IF(AND($D355="yes",M$7="Block"),INDEX($O805:$Q805,1,MATCH(M$5,$I50:$K50,0)),IF(OR(M$7="Anytime",M$7="Peak",M$7="Off-peak",M$7="Shoulder",M$7="Block"),INDEX('Stakeholder report data'!$G805:$M805,1,MATCH(IF(M$7="Block","Anytime",M$7),'Stakeholder report data'!$G$799:$M$799,0)),INDEX($W805:$AD805,1,MATCH(M$5,$W$799:$AD$799,0)))))
*M955*M$8,0)</f>
        <v>0</v>
      </c>
      <c r="N355" s="212">
        <f>_xlfn.IFNA(IF(N$7="Fixed",1,IF(AND($D355="yes",N$7="Block"),INDEX($O805:$Q805,1,MATCH(N$5,$I50:$K50,0)),IF(OR(N$7="Anytime",N$7="Peak",N$7="Off-peak",N$7="Shoulder",N$7="Block"),INDEX('Stakeholder report data'!$G805:$M805,1,MATCH(IF(N$7="Block","Anytime",N$7),'Stakeholder report data'!$G$799:$M$799,0)),INDEX($W805:$AD805,1,MATCH(N$5,$W$799:$AD$799,0)))))
*N955*N$8,0)</f>
        <v>0</v>
      </c>
      <c r="O355" s="212">
        <f>_xlfn.IFNA(IF(O$7="Fixed",1,IF(AND($D355="yes",O$7="Block"),INDEX($O805:$Q805,1,MATCH(O$5,$I50:$K50,0)),IF(OR(O$7="Anytime",O$7="Peak",O$7="Off-peak",O$7="Shoulder",O$7="Block"),INDEX('Stakeholder report data'!$G805:$M805,1,MATCH(IF(O$7="Block","Anytime",O$7),'Stakeholder report data'!$G$799:$M$799,0)),INDEX($W805:$AD805,1,MATCH(O$5,$W$799:$AD$799,0)))))
*O955*O$8,0)</f>
        <v>0</v>
      </c>
      <c r="P355" s="212">
        <f>_xlfn.IFNA(IF(P$7="Fixed",1,IF(AND($D355="yes",P$7="Block"),INDEX($O805:$Q805,1,MATCH(P$5,$I50:$K50,0)),IF(OR(P$7="Anytime",P$7="Peak",P$7="Off-peak",P$7="Shoulder",P$7="Block"),INDEX('Stakeholder report data'!$G805:$M805,1,MATCH(IF(P$7="Block","Anytime",P$7),'Stakeholder report data'!$G$799:$M$799,0)),INDEX($W805:$AD805,1,MATCH(P$5,$W$799:$AD$799,0)))))
*P955*P$8,0)</f>
        <v>0</v>
      </c>
      <c r="Q355" s="212">
        <f>_xlfn.IFNA(IF(Q$7="Fixed",1,IF(AND($D355="yes",Q$7="Block"),INDEX($O805:$Q805,1,MATCH(Q$5,$I50:$K50,0)),IF(OR(Q$7="Anytime",Q$7="Peak",Q$7="Off-peak",Q$7="Shoulder",Q$7="Block"),INDEX('Stakeholder report data'!$G805:$M805,1,MATCH(IF(Q$7="Block","Anytime",Q$7),'Stakeholder report data'!$G$799:$M$799,0)),INDEX($W805:$AD805,1,MATCH(Q$5,$W$799:$AD$799,0)))))
*Q955*Q$8,0)</f>
        <v>0</v>
      </c>
      <c r="R355" s="212">
        <f>_xlfn.IFNA(IF(R$7="Fixed",1,IF(AND($D355="yes",R$7="Block"),INDEX($O805:$Q805,1,MATCH(R$5,$I50:$K50,0)),IF(OR(R$7="Anytime",R$7="Peak",R$7="Off-peak",R$7="Shoulder",R$7="Block"),INDEX('Stakeholder report data'!$G805:$M805,1,MATCH(IF(R$7="Block","Anytime",R$7),'Stakeholder report data'!$G$799:$M$799,0)),INDEX($W805:$AD805,1,MATCH(R$5,$W$799:$AD$799,0)))))
*R955*R$8,0)</f>
        <v>0</v>
      </c>
      <c r="S355" s="212">
        <f>_xlfn.IFNA(IF(S$7="Fixed",1,IF(AND($D355="yes",S$7="Block"),INDEX($O805:$Q805,1,MATCH(S$5,$I50:$K50,0)),IF(OR(S$7="Anytime",S$7="Peak",S$7="Off-peak",S$7="Shoulder",S$7="Block"),INDEX('Stakeholder report data'!$G805:$M805,1,MATCH(IF(S$7="Block","Anytime",S$7),'Stakeholder report data'!$G$799:$M$799,0)),INDEX($W805:$AD805,1,MATCH(S$5,$W$799:$AD$799,0)))))
*S955*S$8,0)</f>
        <v>0</v>
      </c>
      <c r="T355" s="212">
        <f>_xlfn.IFNA(IF(T$7="Fixed",1,IF(AND($D355="yes",T$7="Block"),INDEX($O805:$Q805,1,MATCH(T$5,$I50:$K50,0)),IF(OR(T$7="Anytime",T$7="Peak",T$7="Off-peak",T$7="Shoulder",T$7="Block"),INDEX('Stakeholder report data'!$G805:$M805,1,MATCH(IF(T$7="Block","Anytime",T$7),'Stakeholder report data'!$G$799:$M$799,0)),INDEX($W805:$AD805,1,MATCH(T$5,$W$799:$AD$799,0)))))
*T955*T$8,0)</f>
        <v>0</v>
      </c>
      <c r="U355" s="212">
        <f>_xlfn.IFNA(IF(U$7="Fixed",1,IF(AND($D355="yes",U$7="Block"),INDEX($O805:$Q805,1,MATCH(U$5,$I50:$K50,0)),IF(OR(U$7="Anytime",U$7="Peak",U$7="Off-peak",U$7="Shoulder",U$7="Block"),INDEX('Stakeholder report data'!$G805:$M805,1,MATCH(IF(U$7="Block","Anytime",U$7),'Stakeholder report data'!$G$799:$M$799,0)),INDEX($W805:$AD805,1,MATCH(U$5,$W$799:$AD$799,0)))))
*U955*U$8,0)</f>
        <v>0</v>
      </c>
      <c r="V355" s="212">
        <f>_xlfn.IFNA(IF(V$7="Fixed",1,IF(AND($D355="yes",V$7="Block"),INDEX($O805:$Q805,1,MATCH(V$5,$I50:$K50,0)),IF(OR(V$7="Anytime",V$7="Peak",V$7="Off-peak",V$7="Shoulder",V$7="Block"),INDEX('Stakeholder report data'!$G805:$M805,1,MATCH(IF(V$7="Block","Anytime",V$7),'Stakeholder report data'!$G$799:$M$799,0)),INDEX($W805:$AD805,1,MATCH(V$5,$W$799:$AD$799,0)))))
*V955*V$8,0)</f>
        <v>0</v>
      </c>
      <c r="W355" s="212">
        <f>_xlfn.IFNA(IF(W$7="Fixed",1,IF(AND($D355="yes",W$7="Block"),INDEX($O805:$Q805,1,MATCH(W$5,$I50:$K50,0)),IF(OR(W$7="Anytime",W$7="Peak",W$7="Off-peak",W$7="Shoulder",W$7="Block"),INDEX('Stakeholder report data'!$G805:$M805,1,MATCH(IF(W$7="Block","Anytime",W$7),'Stakeholder report data'!$G$799:$M$799,0)),INDEX($W805:$AD805,1,MATCH(W$5,$W$799:$AD$799,0)))))
*W955*W$8,0)</f>
        <v>0</v>
      </c>
      <c r="X355" s="212">
        <f>_xlfn.IFNA(IF(X$7="Fixed",1,IF(AND($D355="yes",X$7="Block"),INDEX($O805:$Q805,1,MATCH(X$5,$I50:$K50,0)),IF(OR(X$7="Anytime",X$7="Peak",X$7="Off-peak",X$7="Shoulder",X$7="Block"),INDEX('Stakeholder report data'!$G805:$M805,1,MATCH(IF(X$7="Block","Anytime",X$7),'Stakeholder report data'!$G$799:$M$799,0)),INDEX($W805:$AD805,1,MATCH(X$5,$W$799:$AD$799,0)))))
*X955*X$8,0)</f>
        <v>0</v>
      </c>
      <c r="Y355" s="212">
        <f>_xlfn.IFNA(IF(Y$7="Fixed",1,IF(AND($D355="yes",Y$7="Block"),INDEX($O805:$Q805,1,MATCH(Y$5,$I50:$K50,0)),IF(OR(Y$7="Anytime",Y$7="Peak",Y$7="Off-peak",Y$7="Shoulder",Y$7="Block"),INDEX('Stakeholder report data'!$G805:$M805,1,MATCH(IF(Y$7="Block","Anytime",Y$7),'Stakeholder report data'!$G$799:$M$799,0)),INDEX($W805:$AD805,1,MATCH(Y$5,$W$799:$AD$799,0)))))
*Y955*Y$8,0)</f>
        <v>0</v>
      </c>
      <c r="Z355" s="212">
        <f>_xlfn.IFNA(IF(Z$7="Fixed",1,IF(AND($D355="yes",Z$7="Block"),INDEX($O805:$Q805,1,MATCH(Z$5,$I50:$K50,0)),IF(OR(Z$7="Anytime",Z$7="Peak",Z$7="Off-peak",Z$7="Shoulder",Z$7="Block"),INDEX('Stakeholder report data'!$G805:$M805,1,MATCH(IF(Z$7="Block","Anytime",Z$7),'Stakeholder report data'!$G$799:$M$799,0)),INDEX($W805:$AD805,1,MATCH(Z$5,$W$799:$AD$799,0)))))
*Z955*Z$8,0)</f>
        <v>0</v>
      </c>
      <c r="AA355" s="212">
        <f>_xlfn.IFNA(IF(AA$7="Fixed",1,IF(AND($D355="yes",AA$7="Block"),INDEX($O805:$Q805,1,MATCH(AA$5,$I50:$K50,0)),IF(OR(AA$7="Anytime",AA$7="Peak",AA$7="Off-peak",AA$7="Shoulder",AA$7="Block"),INDEX('Stakeholder report data'!$G805:$M805,1,MATCH(IF(AA$7="Block","Anytime",AA$7),'Stakeholder report data'!$G$799:$M$799,0)),INDEX($W805:$AD805,1,MATCH(AA$5,$W$799:$AD$799,0)))))
*AA955*AA$8,0)</f>
        <v>0</v>
      </c>
      <c r="AB355" s="212">
        <f>_xlfn.IFNA(IF(AB$7="Fixed",1,IF(AND($D355="yes",AB$7="Block"),INDEX($O805:$Q805,1,MATCH(AB$5,$I50:$K50,0)),IF(OR(AB$7="Anytime",AB$7="Peak",AB$7="Off-peak",AB$7="Shoulder",AB$7="Block"),INDEX('Stakeholder report data'!$G805:$M805,1,MATCH(IF(AB$7="Block","Anytime",AB$7),'Stakeholder report data'!$G$799:$M$799,0)),INDEX($W805:$AD805,1,MATCH(AB$5,$W$799:$AD$799,0)))))
*AB955*AB$8,0)</f>
        <v>0</v>
      </c>
      <c r="AC355" s="212">
        <f>_xlfn.IFNA(IF(AC$7="Fixed",1,IF(AND($D355="yes",AC$7="Block"),INDEX($O805:$Q805,1,MATCH(AC$5,$I50:$K50,0)),IF(OR(AC$7="Anytime",AC$7="Peak",AC$7="Off-peak",AC$7="Shoulder",AC$7="Block"),INDEX('Stakeholder report data'!$G805:$M805,1,MATCH(IF(AC$7="Block","Anytime",AC$7),'Stakeholder report data'!$G$799:$M$799,0)),INDEX($W805:$AD805,1,MATCH(AC$5,$W$799:$AD$799,0)))))
*AC955*AC$8,0)</f>
        <v>0</v>
      </c>
      <c r="AD355" s="212">
        <f>_xlfn.IFNA(IF(AD$7="Fixed",1,IF(AND($D355="yes",AD$7="Block"),INDEX($O805:$Q805,1,MATCH(AD$5,$I50:$K50,0)),IF(OR(AD$7="Anytime",AD$7="Peak",AD$7="Off-peak",AD$7="Shoulder",AD$7="Block"),INDEX('Stakeholder report data'!$G805:$M805,1,MATCH(IF(AD$7="Block","Anytime",AD$7),'Stakeholder report data'!$G$799:$M$799,0)),INDEX($W805:$AD805,1,MATCH(AD$5,$W$799:$AD$799,0)))))
*AD955*AD$8,0)</f>
        <v>0</v>
      </c>
      <c r="AE355" s="55"/>
      <c r="AF355" s="34"/>
      <c r="AG355" s="34"/>
      <c r="AH355" s="34"/>
    </row>
    <row r="356" spans="1:34" ht="11.25" outlineLevel="2" x14ac:dyDescent="0.2">
      <c r="A356" s="34"/>
      <c r="B356" s="251">
        <v>5</v>
      </c>
      <c r="C356" s="48" t="str">
        <f t="shared" si="35"/>
        <v>Medium Business Opt-out</v>
      </c>
      <c r="D356" s="49" t="str">
        <f t="shared" si="35"/>
        <v>no</v>
      </c>
      <c r="E356" s="49" t="str">
        <f t="shared" si="35"/>
        <v>yes</v>
      </c>
      <c r="F356" s="56"/>
      <c r="G356" s="262">
        <f t="shared" si="36"/>
        <v>6933.779228758417</v>
      </c>
      <c r="H356" s="56"/>
      <c r="I356" s="212">
        <f>_xlfn.IFNA(IF(I$7="Fixed",1,IF(AND($D356="yes",I$7="Block"),INDEX($O806:$Q806,1,MATCH(I$5,$I51:$K51,0)),IF(OR(I$7="Anytime",I$7="Peak",I$7="Off-peak",I$7="Shoulder",I$7="Block"),INDEX('Stakeholder report data'!$G806:$M806,1,MATCH(IF(I$7="Block","Anytime",I$7),'Stakeholder report data'!$G$799:$M$799,0)),INDEX($W806:$AD806,1,MATCH(I$5,$W$799:$AD$799,0)))))
*I956*I$8,0)</f>
        <v>1299.9840000000002</v>
      </c>
      <c r="J356" s="212">
        <f>_xlfn.IFNA(IF(J$7="Fixed",1,IF(AND($D356="yes",J$7="Block"),INDEX($O806:$Q806,1,MATCH(J$5,$I51:$K51,0)),IF(OR(J$7="Anytime",J$7="Peak",J$7="Off-peak",J$7="Shoulder",J$7="Block"),INDEX('Stakeholder report data'!$G806:$M806,1,MATCH(IF(J$7="Block","Anytime",J$7),'Stakeholder report data'!$G$799:$M$799,0)),INDEX($W806:$AD806,1,MATCH(J$5,$W$799:$AD$799,0)))))
*J956*J$8,0)</f>
        <v>0</v>
      </c>
      <c r="K356" s="212">
        <f>_xlfn.IFNA(IF(K$7="Fixed",1,IF(AND($D356="yes",K$7="Block"),INDEX($O806:$Q806,1,MATCH(K$5,$I51:$K51,0)),IF(OR(K$7="Anytime",K$7="Peak",K$7="Off-peak",K$7="Shoulder",K$7="Block"),INDEX('Stakeholder report data'!$G806:$M806,1,MATCH(IF(K$7="Block","Anytime",K$7),'Stakeholder report data'!$G$799:$M$799,0)),INDEX($W806:$AD806,1,MATCH(K$5,$W$799:$AD$799,0)))))
*K956*K$8,0)</f>
        <v>3800.8360687334093</v>
      </c>
      <c r="L356" s="212">
        <f>_xlfn.IFNA(IF(L$7="Fixed",1,IF(AND($D356="yes",L$7="Block"),INDEX($O806:$Q806,1,MATCH(L$5,$I51:$K51,0)),IF(OR(L$7="Anytime",L$7="Peak",L$7="Off-peak",L$7="Shoulder",L$7="Block"),INDEX('Stakeholder report data'!$G806:$M806,1,MATCH(IF(L$7="Block","Anytime",L$7),'Stakeholder report data'!$G$799:$M$799,0)),INDEX($W806:$AD806,1,MATCH(L$5,$W$799:$AD$799,0)))))
*L956*L$8,0)</f>
        <v>1748.9591600250078</v>
      </c>
      <c r="M356" s="212">
        <f>_xlfn.IFNA(IF(M$7="Fixed",1,IF(AND($D356="yes",M$7="Block"),INDEX($O806:$Q806,1,MATCH(M$5,$I51:$K51,0)),IF(OR(M$7="Anytime",M$7="Peak",M$7="Off-peak",M$7="Shoulder",M$7="Block"),INDEX('Stakeholder report data'!$G806:$M806,1,MATCH(IF(M$7="Block","Anytime",M$7),'Stakeholder report data'!$G$799:$M$799,0)),INDEX($W806:$AD806,1,MATCH(M$5,$W$799:$AD$799,0)))))
*M956*M$8,0)</f>
        <v>0</v>
      </c>
      <c r="N356" s="212">
        <f>_xlfn.IFNA(IF(N$7="Fixed",1,IF(AND($D356="yes",N$7="Block"),INDEX($O806:$Q806,1,MATCH(N$5,$I51:$K51,0)),IF(OR(N$7="Anytime",N$7="Peak",N$7="Off-peak",N$7="Shoulder",N$7="Block"),INDEX('Stakeholder report data'!$G806:$M806,1,MATCH(IF(N$7="Block","Anytime",N$7),'Stakeholder report data'!$G$799:$M$799,0)),INDEX($W806:$AD806,1,MATCH(N$5,$W$799:$AD$799,0)))))
*N956*N$8,0)</f>
        <v>0</v>
      </c>
      <c r="O356" s="212">
        <f>_xlfn.IFNA(IF(O$7="Fixed",1,IF(AND($D356="yes",O$7="Block"),INDEX($O806:$Q806,1,MATCH(O$5,$I51:$K51,0)),IF(OR(O$7="Anytime",O$7="Peak",O$7="Off-peak",O$7="Shoulder",O$7="Block"),INDEX('Stakeholder report data'!$G806:$M806,1,MATCH(IF(O$7="Block","Anytime",O$7),'Stakeholder report data'!$G$799:$M$799,0)),INDEX($W806:$AD806,1,MATCH(O$5,$W$799:$AD$799,0)))))
*O956*O$8,0)</f>
        <v>0</v>
      </c>
      <c r="P356" s="212">
        <f>_xlfn.IFNA(IF(P$7="Fixed",1,IF(AND($D356="yes",P$7="Block"),INDEX($O806:$Q806,1,MATCH(P$5,$I51:$K51,0)),IF(OR(P$7="Anytime",P$7="Peak",P$7="Off-peak",P$7="Shoulder",P$7="Block"),INDEX('Stakeholder report data'!$G806:$M806,1,MATCH(IF(P$7="Block","Anytime",P$7),'Stakeholder report data'!$G$799:$M$799,0)),INDEX($W806:$AD806,1,MATCH(P$5,$W$799:$AD$799,0)))))
*P956*P$8,0)</f>
        <v>0</v>
      </c>
      <c r="Q356" s="212">
        <f>_xlfn.IFNA(IF(Q$7="Fixed",1,IF(AND($D356="yes",Q$7="Block"),INDEX($O806:$Q806,1,MATCH(Q$5,$I51:$K51,0)),IF(OR(Q$7="Anytime",Q$7="Peak",Q$7="Off-peak",Q$7="Shoulder",Q$7="Block"),INDEX('Stakeholder report data'!$G806:$M806,1,MATCH(IF(Q$7="Block","Anytime",Q$7),'Stakeholder report data'!$G$799:$M$799,0)),INDEX($W806:$AD806,1,MATCH(Q$5,$W$799:$AD$799,0)))))
*Q956*Q$8,0)</f>
        <v>0</v>
      </c>
      <c r="R356" s="212">
        <f>_xlfn.IFNA(IF(R$7="Fixed",1,IF(AND($D356="yes",R$7="Block"),INDEX($O806:$Q806,1,MATCH(R$5,$I51:$K51,0)),IF(OR(R$7="Anytime",R$7="Peak",R$7="Off-peak",R$7="Shoulder",R$7="Block"),INDEX('Stakeholder report data'!$G806:$M806,1,MATCH(IF(R$7="Block","Anytime",R$7),'Stakeholder report data'!$G$799:$M$799,0)),INDEX($W806:$AD806,1,MATCH(R$5,$W$799:$AD$799,0)))))
*R956*R$8,0)</f>
        <v>0</v>
      </c>
      <c r="S356" s="212">
        <f>_xlfn.IFNA(IF(S$7="Fixed",1,IF(AND($D356="yes",S$7="Block"),INDEX($O806:$Q806,1,MATCH(S$5,$I51:$K51,0)),IF(OR(S$7="Anytime",S$7="Peak",S$7="Off-peak",S$7="Shoulder",S$7="Block"),INDEX('Stakeholder report data'!$G806:$M806,1,MATCH(IF(S$7="Block","Anytime",S$7),'Stakeholder report data'!$G$799:$M$799,0)),INDEX($W806:$AD806,1,MATCH(S$5,$W$799:$AD$799,0)))))
*S956*S$8,0)</f>
        <v>0</v>
      </c>
      <c r="T356" s="212">
        <f>_xlfn.IFNA(IF(T$7="Fixed",1,IF(AND($D356="yes",T$7="Block"),INDEX($O806:$Q806,1,MATCH(T$5,$I51:$K51,0)),IF(OR(T$7="Anytime",T$7="Peak",T$7="Off-peak",T$7="Shoulder",T$7="Block"),INDEX('Stakeholder report data'!$G806:$M806,1,MATCH(IF(T$7="Block","Anytime",T$7),'Stakeholder report data'!$G$799:$M$799,0)),INDEX($W806:$AD806,1,MATCH(T$5,$W$799:$AD$799,0)))))
*T956*T$8,0)</f>
        <v>0</v>
      </c>
      <c r="U356" s="212">
        <f>_xlfn.IFNA(IF(U$7="Fixed",1,IF(AND($D356="yes",U$7="Block"),INDEX($O806:$Q806,1,MATCH(U$5,$I51:$K51,0)),IF(OR(U$7="Anytime",U$7="Peak",U$7="Off-peak",U$7="Shoulder",U$7="Block"),INDEX('Stakeholder report data'!$G806:$M806,1,MATCH(IF(U$7="Block","Anytime",U$7),'Stakeholder report data'!$G$799:$M$799,0)),INDEX($W806:$AD806,1,MATCH(U$5,$W$799:$AD$799,0)))))
*U956*U$8,0)</f>
        <v>0</v>
      </c>
      <c r="V356" s="212">
        <f>_xlfn.IFNA(IF(V$7="Fixed",1,IF(AND($D356="yes",V$7="Block"),INDEX($O806:$Q806,1,MATCH(V$5,$I51:$K51,0)),IF(OR(V$7="Anytime",V$7="Peak",V$7="Off-peak",V$7="Shoulder",V$7="Block"),INDEX('Stakeholder report data'!$G806:$M806,1,MATCH(IF(V$7="Block","Anytime",V$7),'Stakeholder report data'!$G$799:$M$799,0)),INDEX($W806:$AD806,1,MATCH(V$5,$W$799:$AD$799,0)))))
*V956*V$8,0)</f>
        <v>0</v>
      </c>
      <c r="W356" s="212">
        <f>_xlfn.IFNA(IF(W$7="Fixed",1,IF(AND($D356="yes",W$7="Block"),INDEX($O806:$Q806,1,MATCH(W$5,$I51:$K51,0)),IF(OR(W$7="Anytime",W$7="Peak",W$7="Off-peak",W$7="Shoulder",W$7="Block"),INDEX('Stakeholder report data'!$G806:$M806,1,MATCH(IF(W$7="Block","Anytime",W$7),'Stakeholder report data'!$G$799:$M$799,0)),INDEX($W806:$AD806,1,MATCH(W$5,$W$799:$AD$799,0)))))
*W956*W$8,0)</f>
        <v>0</v>
      </c>
      <c r="X356" s="212">
        <f>_xlfn.IFNA(IF(X$7="Fixed",1,IF(AND($D356="yes",X$7="Block"),INDEX($O806:$Q806,1,MATCH(X$5,$I51:$K51,0)),IF(OR(X$7="Anytime",X$7="Peak",X$7="Off-peak",X$7="Shoulder",X$7="Block"),INDEX('Stakeholder report data'!$G806:$M806,1,MATCH(IF(X$7="Block","Anytime",X$7),'Stakeholder report data'!$G$799:$M$799,0)),INDEX($W806:$AD806,1,MATCH(X$5,$W$799:$AD$799,0)))))
*X956*X$8,0)</f>
        <v>0</v>
      </c>
      <c r="Y356" s="212">
        <f>_xlfn.IFNA(IF(Y$7="Fixed",1,IF(AND($D356="yes",Y$7="Block"),INDEX($O806:$Q806,1,MATCH(Y$5,$I51:$K51,0)),IF(OR(Y$7="Anytime",Y$7="Peak",Y$7="Off-peak",Y$7="Shoulder",Y$7="Block"),INDEX('Stakeholder report data'!$G806:$M806,1,MATCH(IF(Y$7="Block","Anytime",Y$7),'Stakeholder report data'!$G$799:$M$799,0)),INDEX($W806:$AD806,1,MATCH(Y$5,$W$799:$AD$799,0)))))
*Y956*Y$8,0)</f>
        <v>0</v>
      </c>
      <c r="Z356" s="212">
        <f>_xlfn.IFNA(IF(Z$7="Fixed",1,IF(AND($D356="yes",Z$7="Block"),INDEX($O806:$Q806,1,MATCH(Z$5,$I51:$K51,0)),IF(OR(Z$7="Anytime",Z$7="Peak",Z$7="Off-peak",Z$7="Shoulder",Z$7="Block"),INDEX('Stakeholder report data'!$G806:$M806,1,MATCH(IF(Z$7="Block","Anytime",Z$7),'Stakeholder report data'!$G$799:$M$799,0)),INDEX($W806:$AD806,1,MATCH(Z$5,$W$799:$AD$799,0)))))
*Z956*Z$8,0)</f>
        <v>0</v>
      </c>
      <c r="AA356" s="212">
        <f>_xlfn.IFNA(IF(AA$7="Fixed",1,IF(AND($D356="yes",AA$7="Block"),INDEX($O806:$Q806,1,MATCH(AA$5,$I51:$K51,0)),IF(OR(AA$7="Anytime",AA$7="Peak",AA$7="Off-peak",AA$7="Shoulder",AA$7="Block"),INDEX('Stakeholder report data'!$G806:$M806,1,MATCH(IF(AA$7="Block","Anytime",AA$7),'Stakeholder report data'!$G$799:$M$799,0)),INDEX($W806:$AD806,1,MATCH(AA$5,$W$799:$AD$799,0)))))
*AA956*AA$8,0)</f>
        <v>0</v>
      </c>
      <c r="AB356" s="212">
        <f>_xlfn.IFNA(IF(AB$7="Fixed",1,IF(AND($D356="yes",AB$7="Block"),INDEX($O806:$Q806,1,MATCH(AB$5,$I51:$K51,0)),IF(OR(AB$7="Anytime",AB$7="Peak",AB$7="Off-peak",AB$7="Shoulder",AB$7="Block"),INDEX('Stakeholder report data'!$G806:$M806,1,MATCH(IF(AB$7="Block","Anytime",AB$7),'Stakeholder report data'!$G$799:$M$799,0)),INDEX($W806:$AD806,1,MATCH(AB$5,$W$799:$AD$799,0)))))
*AB956*AB$8,0)</f>
        <v>0</v>
      </c>
      <c r="AC356" s="212">
        <f>_xlfn.IFNA(IF(AC$7="Fixed",1,IF(AND($D356="yes",AC$7="Block"),INDEX($O806:$Q806,1,MATCH(AC$5,$I51:$K51,0)),IF(OR(AC$7="Anytime",AC$7="Peak",AC$7="Off-peak",AC$7="Shoulder",AC$7="Block"),INDEX('Stakeholder report data'!$G806:$M806,1,MATCH(IF(AC$7="Block","Anytime",AC$7),'Stakeholder report data'!$G$799:$M$799,0)),INDEX($W806:$AD806,1,MATCH(AC$5,$W$799:$AD$799,0)))))
*AC956*AC$8,0)</f>
        <v>0</v>
      </c>
      <c r="AD356" s="212">
        <f>_xlfn.IFNA(IF(AD$7="Fixed",1,IF(AND($D356="yes",AD$7="Block"),INDEX($O806:$Q806,1,MATCH(AD$5,$I51:$K51,0)),IF(OR(AD$7="Anytime",AD$7="Peak",AD$7="Off-peak",AD$7="Shoulder",AD$7="Block"),INDEX('Stakeholder report data'!$G806:$M806,1,MATCH(IF(AD$7="Block","Anytime",AD$7),'Stakeholder report data'!$G$799:$M$799,0)),INDEX($W806:$AD806,1,MATCH(AD$5,$W$799:$AD$799,0)))))
*AD956*AD$8,0)</f>
        <v>0</v>
      </c>
      <c r="AE356" s="55"/>
      <c r="AF356" s="34"/>
      <c r="AG356" s="34"/>
      <c r="AH356" s="34"/>
    </row>
    <row r="357" spans="1:34" ht="11.25" outlineLevel="2" x14ac:dyDescent="0.2">
      <c r="A357" s="34"/>
      <c r="B357" s="251">
        <v>6</v>
      </c>
      <c r="C357" s="48" t="str">
        <f t="shared" si="35"/>
        <v>Unmetered Supplies / Public Lighting</v>
      </c>
      <c r="D357" s="49" t="str">
        <f t="shared" si="35"/>
        <v>no</v>
      </c>
      <c r="E357" s="49" t="str">
        <f t="shared" si="35"/>
        <v>yes</v>
      </c>
      <c r="F357" s="56"/>
      <c r="G357" s="262">
        <f t="shared" si="36"/>
        <v>638.43907674013326</v>
      </c>
      <c r="H357" s="56"/>
      <c r="I357" s="212">
        <f>_xlfn.IFNA(IF(I$7="Fixed",1,IF(AND($D357="yes",I$7="Block"),INDEX($O807:$Q807,1,MATCH(I$5,$I52:$K52,0)),IF(OR(I$7="Anytime",I$7="Peak",I$7="Off-peak",I$7="Shoulder",I$7="Block"),INDEX('Stakeholder report data'!$G807:$M807,1,MATCH(IF(I$7="Block","Anytime",I$7),'Stakeholder report data'!$G$799:$M$799,0)),INDEX($W807:$AD807,1,MATCH(I$5,$W$799:$AD$799,0)))))
*I957*I$8,0)</f>
        <v>0</v>
      </c>
      <c r="J357" s="212">
        <f>_xlfn.IFNA(IF(J$7="Fixed",1,IF(AND($D357="yes",J$7="Block"),INDEX($O807:$Q807,1,MATCH(J$5,$I52:$K52,0)),IF(OR(J$7="Anytime",J$7="Peak",J$7="Off-peak",J$7="Shoulder",J$7="Block"),INDEX('Stakeholder report data'!$G807:$M807,1,MATCH(IF(J$7="Block","Anytime",J$7),'Stakeholder report data'!$G$799:$M$799,0)),INDEX($W807:$AD807,1,MATCH(J$5,$W$799:$AD$799,0)))))
*J957*J$8,0)</f>
        <v>0</v>
      </c>
      <c r="K357" s="212">
        <f>_xlfn.IFNA(IF(K$7="Fixed",1,IF(AND($D357="yes",K$7="Block"),INDEX($O807:$Q807,1,MATCH(K$5,$I52:$K52,0)),IF(OR(K$7="Anytime",K$7="Peak",K$7="Off-peak",K$7="Shoulder",K$7="Block"),INDEX('Stakeholder report data'!$G807:$M807,1,MATCH(IF(K$7="Block","Anytime",K$7),'Stakeholder report data'!$G$799:$M$799,0)),INDEX($W807:$AD807,1,MATCH(K$5,$W$799:$AD$799,0)))))
*K957*K$8,0)</f>
        <v>361.25627815118258</v>
      </c>
      <c r="L357" s="212">
        <f>_xlfn.IFNA(IF(L$7="Fixed",1,IF(AND($D357="yes",L$7="Block"),INDEX($O807:$Q807,1,MATCH(L$5,$I52:$K52,0)),IF(OR(L$7="Anytime",L$7="Peak",L$7="Off-peak",L$7="Shoulder",L$7="Block"),INDEX('Stakeholder report data'!$G807:$M807,1,MATCH(IF(L$7="Block","Anytime",L$7),'Stakeholder report data'!$G$799:$M$799,0)),INDEX($W807:$AD807,1,MATCH(L$5,$W$799:$AD$799,0)))))
*L957*L$8,0)</f>
        <v>193.18279858895073</v>
      </c>
      <c r="M357" s="212">
        <f>_xlfn.IFNA(IF(M$7="Fixed",1,IF(AND($D357="yes",M$7="Block"),INDEX($O807:$Q807,1,MATCH(M$5,$I52:$K52,0)),IF(OR(M$7="Anytime",M$7="Peak",M$7="Off-peak",M$7="Shoulder",M$7="Block"),INDEX('Stakeholder report data'!$G807:$M807,1,MATCH(IF(M$7="Block","Anytime",M$7),'Stakeholder report data'!$G$799:$M$799,0)),INDEX($W807:$AD807,1,MATCH(M$5,$W$799:$AD$799,0)))))
*M957*M$8,0)</f>
        <v>0</v>
      </c>
      <c r="N357" s="212">
        <f>_xlfn.IFNA(IF(N$7="Fixed",1,IF(AND($D357="yes",N$7="Block"),INDEX($O807:$Q807,1,MATCH(N$5,$I52:$K52,0)),IF(OR(N$7="Anytime",N$7="Peak",N$7="Off-peak",N$7="Shoulder",N$7="Block"),INDEX('Stakeholder report data'!$G807:$M807,1,MATCH(IF(N$7="Block","Anytime",N$7),'Stakeholder report data'!$G$799:$M$799,0)),INDEX($W807:$AD807,1,MATCH(N$5,$W$799:$AD$799,0)))))
*N957*N$8,0)</f>
        <v>0</v>
      </c>
      <c r="O357" s="212">
        <f>_xlfn.IFNA(IF(O$7="Fixed",1,IF(AND($D357="yes",O$7="Block"),INDEX($O807:$Q807,1,MATCH(O$5,$I52:$K52,0)),IF(OR(O$7="Anytime",O$7="Peak",O$7="Off-peak",O$7="Shoulder",O$7="Block"),INDEX('Stakeholder report data'!$G807:$M807,1,MATCH(IF(O$7="Block","Anytime",O$7),'Stakeholder report data'!$G$799:$M$799,0)),INDEX($W807:$AD807,1,MATCH(O$5,$W$799:$AD$799,0)))))
*O957*O$8,0)</f>
        <v>0</v>
      </c>
      <c r="P357" s="212">
        <f>_xlfn.IFNA(IF(P$7="Fixed",1,IF(AND($D357="yes",P$7="Block"),INDEX($O807:$Q807,1,MATCH(P$5,$I52:$K52,0)),IF(OR(P$7="Anytime",P$7="Peak",P$7="Off-peak",P$7="Shoulder",P$7="Block"),INDEX('Stakeholder report data'!$G807:$M807,1,MATCH(IF(P$7="Block","Anytime",P$7),'Stakeholder report data'!$G$799:$M$799,0)),INDEX($W807:$AD807,1,MATCH(P$5,$W$799:$AD$799,0)))))
*P957*P$8,0)</f>
        <v>0</v>
      </c>
      <c r="Q357" s="212">
        <f>_xlfn.IFNA(IF(Q$7="Fixed",1,IF(AND($D357="yes",Q$7="Block"),INDEX($O807:$Q807,1,MATCH(Q$5,$I52:$K52,0)),IF(OR(Q$7="Anytime",Q$7="Peak",Q$7="Off-peak",Q$7="Shoulder",Q$7="Block"),INDEX('Stakeholder report data'!$G807:$M807,1,MATCH(IF(Q$7="Block","Anytime",Q$7),'Stakeholder report data'!$G$799:$M$799,0)),INDEX($W807:$AD807,1,MATCH(Q$5,$W$799:$AD$799,0)))))
*Q957*Q$8,0)</f>
        <v>0</v>
      </c>
      <c r="R357" s="212">
        <f>_xlfn.IFNA(IF(R$7="Fixed",1,IF(AND($D357="yes",R$7="Block"),INDEX($O807:$Q807,1,MATCH(R$5,$I52:$K52,0)),IF(OR(R$7="Anytime",R$7="Peak",R$7="Off-peak",R$7="Shoulder",R$7="Block"),INDEX('Stakeholder report data'!$G807:$M807,1,MATCH(IF(R$7="Block","Anytime",R$7),'Stakeholder report data'!$G$799:$M$799,0)),INDEX($W807:$AD807,1,MATCH(R$5,$W$799:$AD$799,0)))))
*R957*R$8,0)</f>
        <v>0</v>
      </c>
      <c r="S357" s="212">
        <f>_xlfn.IFNA(IF(S$7="Fixed",1,IF(AND($D357="yes",S$7="Block"),INDEX($O807:$Q807,1,MATCH(S$5,$I52:$K52,0)),IF(OR(S$7="Anytime",S$7="Peak",S$7="Off-peak",S$7="Shoulder",S$7="Block"),INDEX('Stakeholder report data'!$G807:$M807,1,MATCH(IF(S$7="Block","Anytime",S$7),'Stakeholder report data'!$G$799:$M$799,0)),INDEX($W807:$AD807,1,MATCH(S$5,$W$799:$AD$799,0)))))
*S957*S$8,0)</f>
        <v>0</v>
      </c>
      <c r="T357" s="212">
        <f>_xlfn.IFNA(IF(T$7="Fixed",1,IF(AND($D357="yes",T$7="Block"),INDEX($O807:$Q807,1,MATCH(T$5,$I52:$K52,0)),IF(OR(T$7="Anytime",T$7="Peak",T$7="Off-peak",T$7="Shoulder",T$7="Block"),INDEX('Stakeholder report data'!$G807:$M807,1,MATCH(IF(T$7="Block","Anytime",T$7),'Stakeholder report data'!$G$799:$M$799,0)),INDEX($W807:$AD807,1,MATCH(T$5,$W$799:$AD$799,0)))))
*T957*T$8,0)</f>
        <v>0</v>
      </c>
      <c r="U357" s="212">
        <f>_xlfn.IFNA(IF(U$7="Fixed",1,IF(AND($D357="yes",U$7="Block"),INDEX($O807:$Q807,1,MATCH(U$5,$I52:$K52,0)),IF(OR(U$7="Anytime",U$7="Peak",U$7="Off-peak",U$7="Shoulder",U$7="Block"),INDEX('Stakeholder report data'!$G807:$M807,1,MATCH(IF(U$7="Block","Anytime",U$7),'Stakeholder report data'!$G$799:$M$799,0)),INDEX($W807:$AD807,1,MATCH(U$5,$W$799:$AD$799,0)))))
*U957*U$8,0)</f>
        <v>0</v>
      </c>
      <c r="V357" s="212">
        <f>_xlfn.IFNA(IF(V$7="Fixed",1,IF(AND($D357="yes",V$7="Block"),INDEX($O807:$Q807,1,MATCH(V$5,$I52:$K52,0)),IF(OR(V$7="Anytime",V$7="Peak",V$7="Off-peak",V$7="Shoulder",V$7="Block"),INDEX('Stakeholder report data'!$G807:$M807,1,MATCH(IF(V$7="Block","Anytime",V$7),'Stakeholder report data'!$G$799:$M$799,0)),INDEX($W807:$AD807,1,MATCH(V$5,$W$799:$AD$799,0)))))
*V957*V$8,0)</f>
        <v>0</v>
      </c>
      <c r="W357" s="212">
        <f>_xlfn.IFNA(IF(W$7="Fixed",1,IF(AND($D357="yes",W$7="Block"),INDEX($O807:$Q807,1,MATCH(W$5,$I52:$K52,0)),IF(OR(W$7="Anytime",W$7="Peak",W$7="Off-peak",W$7="Shoulder",W$7="Block"),INDEX('Stakeholder report data'!$G807:$M807,1,MATCH(IF(W$7="Block","Anytime",W$7),'Stakeholder report data'!$G$799:$M$799,0)),INDEX($W807:$AD807,1,MATCH(W$5,$W$799:$AD$799,0)))))
*W957*W$8,0)</f>
        <v>0</v>
      </c>
      <c r="X357" s="212">
        <f>_xlfn.IFNA(IF(X$7="Fixed",1,IF(AND($D357="yes",X$7="Block"),INDEX($O807:$Q807,1,MATCH(X$5,$I52:$K52,0)),IF(OR(X$7="Anytime",X$7="Peak",X$7="Off-peak",X$7="Shoulder",X$7="Block"),INDEX('Stakeholder report data'!$G807:$M807,1,MATCH(IF(X$7="Block","Anytime",X$7),'Stakeholder report data'!$G$799:$M$799,0)),INDEX($W807:$AD807,1,MATCH(X$5,$W$799:$AD$799,0)))))
*X957*X$8,0)</f>
        <v>0</v>
      </c>
      <c r="Y357" s="212">
        <f>_xlfn.IFNA(IF(Y$7="Fixed",1,IF(AND($D357="yes",Y$7="Block"),INDEX($O807:$Q807,1,MATCH(Y$5,$I52:$K52,0)),IF(OR(Y$7="Anytime",Y$7="Peak",Y$7="Off-peak",Y$7="Shoulder",Y$7="Block"),INDEX('Stakeholder report data'!$G807:$M807,1,MATCH(IF(Y$7="Block","Anytime",Y$7),'Stakeholder report data'!$G$799:$M$799,0)),INDEX($W807:$AD807,1,MATCH(Y$5,$W$799:$AD$799,0)))))
*Y957*Y$8,0)</f>
        <v>0</v>
      </c>
      <c r="Z357" s="212">
        <f>_xlfn.IFNA(IF(Z$7="Fixed",1,IF(AND($D357="yes",Z$7="Block"),INDEX($O807:$Q807,1,MATCH(Z$5,$I52:$K52,0)),IF(OR(Z$7="Anytime",Z$7="Peak",Z$7="Off-peak",Z$7="Shoulder",Z$7="Block"),INDEX('Stakeholder report data'!$G807:$M807,1,MATCH(IF(Z$7="Block","Anytime",Z$7),'Stakeholder report data'!$G$799:$M$799,0)),INDEX($W807:$AD807,1,MATCH(Z$5,$W$799:$AD$799,0)))))
*Z957*Z$8,0)</f>
        <v>0</v>
      </c>
      <c r="AA357" s="212">
        <f>_xlfn.IFNA(IF(AA$7="Fixed",1,IF(AND($D357="yes",AA$7="Block"),INDEX($O807:$Q807,1,MATCH(AA$5,$I52:$K52,0)),IF(OR(AA$7="Anytime",AA$7="Peak",AA$7="Off-peak",AA$7="Shoulder",AA$7="Block"),INDEX('Stakeholder report data'!$G807:$M807,1,MATCH(IF(AA$7="Block","Anytime",AA$7),'Stakeholder report data'!$G$799:$M$799,0)),INDEX($W807:$AD807,1,MATCH(AA$5,$W$799:$AD$799,0)))))
*AA957*AA$8,0)</f>
        <v>0</v>
      </c>
      <c r="AB357" s="212">
        <f>_xlfn.IFNA(IF(AB$7="Fixed",1,IF(AND($D357="yes",AB$7="Block"),INDEX($O807:$Q807,1,MATCH(AB$5,$I52:$K52,0)),IF(OR(AB$7="Anytime",AB$7="Peak",AB$7="Off-peak",AB$7="Shoulder",AB$7="Block"),INDEX('Stakeholder report data'!$G807:$M807,1,MATCH(IF(AB$7="Block","Anytime",AB$7),'Stakeholder report data'!$G$799:$M$799,0)),INDEX($W807:$AD807,1,MATCH(AB$5,$W$799:$AD$799,0)))))
*AB957*AB$8,0)</f>
        <v>0</v>
      </c>
      <c r="AC357" s="212">
        <f>_xlfn.IFNA(IF(AC$7="Fixed",1,IF(AND($D357="yes",AC$7="Block"),INDEX($O807:$Q807,1,MATCH(AC$5,$I52:$K52,0)),IF(OR(AC$7="Anytime",AC$7="Peak",AC$7="Off-peak",AC$7="Shoulder",AC$7="Block"),INDEX('Stakeholder report data'!$G807:$M807,1,MATCH(IF(AC$7="Block","Anytime",AC$7),'Stakeholder report data'!$G$799:$M$799,0)),INDEX($W807:$AD807,1,MATCH(AC$5,$W$799:$AD$799,0)))))
*AC957*AC$8,0)</f>
        <v>0</v>
      </c>
      <c r="AD357" s="212">
        <f>_xlfn.IFNA(IF(AD$7="Fixed",1,IF(AND($D357="yes",AD$7="Block"),INDEX($O807:$Q807,1,MATCH(AD$5,$I52:$K52,0)),IF(OR(AD$7="Anytime",AD$7="Peak",AD$7="Off-peak",AD$7="Shoulder",AD$7="Block"),INDEX('Stakeholder report data'!$G807:$M807,1,MATCH(IF(AD$7="Block","Anytime",AD$7),'Stakeholder report data'!$G$799:$M$799,0)),INDEX($W807:$AD807,1,MATCH(AD$5,$W$799:$AD$799,0)))))
*AD957*AD$8,0)</f>
        <v>0</v>
      </c>
      <c r="AE357" s="55"/>
      <c r="AF357" s="34"/>
      <c r="AG357" s="34"/>
      <c r="AH357" s="34"/>
    </row>
    <row r="358" spans="1:34" ht="11.25" outlineLevel="2" x14ac:dyDescent="0.2">
      <c r="A358" s="34"/>
      <c r="B358" s="251">
        <v>7</v>
      </c>
      <c r="C358" s="48">
        <f t="shared" si="35"/>
        <v>0</v>
      </c>
      <c r="D358" s="49">
        <f t="shared" si="35"/>
        <v>0</v>
      </c>
      <c r="E358" s="49">
        <f t="shared" si="35"/>
        <v>0</v>
      </c>
      <c r="F358" s="56"/>
      <c r="G358" s="262">
        <f t="shared" si="36"/>
        <v>0</v>
      </c>
      <c r="H358" s="56"/>
      <c r="I358" s="212">
        <f>_xlfn.IFNA(IF(I$7="Fixed",1,IF(AND($D358="yes",I$7="Block"),INDEX($O808:$Q808,1,MATCH(I$5,$I53:$K53,0)),IF(OR(I$7="Anytime",I$7="Peak",I$7="Off-peak",I$7="Shoulder",I$7="Block"),INDEX('Stakeholder report data'!$G808:$M808,1,MATCH(IF(I$7="Block","Anytime",I$7),'Stakeholder report data'!$G$799:$M$799,0)),INDEX($W808:$AD808,1,MATCH(I$5,$W$799:$AD$799,0)))))
*I958*I$8,0)</f>
        <v>0</v>
      </c>
      <c r="J358" s="212">
        <f>_xlfn.IFNA(IF(J$7="Fixed",1,IF(AND($D358="yes",J$7="Block"),INDEX($O808:$Q808,1,MATCH(J$5,$I53:$K53,0)),IF(OR(J$7="Anytime",J$7="Peak",J$7="Off-peak",J$7="Shoulder",J$7="Block"),INDEX('Stakeholder report data'!$G808:$M808,1,MATCH(IF(J$7="Block","Anytime",J$7),'Stakeholder report data'!$G$799:$M$799,0)),INDEX($W808:$AD808,1,MATCH(J$5,$W$799:$AD$799,0)))))
*J958*J$8,0)</f>
        <v>0</v>
      </c>
      <c r="K358" s="212">
        <f>_xlfn.IFNA(IF(K$7="Fixed",1,IF(AND($D358="yes",K$7="Block"),INDEX($O808:$Q808,1,MATCH(K$5,$I53:$K53,0)),IF(OR(K$7="Anytime",K$7="Peak",K$7="Off-peak",K$7="Shoulder",K$7="Block"),INDEX('Stakeholder report data'!$G808:$M808,1,MATCH(IF(K$7="Block","Anytime",K$7),'Stakeholder report data'!$G$799:$M$799,0)),INDEX($W808:$AD808,1,MATCH(K$5,$W$799:$AD$799,0)))))
*K958*K$8,0)</f>
        <v>0</v>
      </c>
      <c r="L358" s="212">
        <f>_xlfn.IFNA(IF(L$7="Fixed",1,IF(AND($D358="yes",L$7="Block"),INDEX($O808:$Q808,1,MATCH(L$5,$I53:$K53,0)),IF(OR(L$7="Anytime",L$7="Peak",L$7="Off-peak",L$7="Shoulder",L$7="Block"),INDEX('Stakeholder report data'!$G808:$M808,1,MATCH(IF(L$7="Block","Anytime",L$7),'Stakeholder report data'!$G$799:$M$799,0)),INDEX($W808:$AD808,1,MATCH(L$5,$W$799:$AD$799,0)))))
*L958*L$8,0)</f>
        <v>0</v>
      </c>
      <c r="M358" s="212">
        <f>_xlfn.IFNA(IF(M$7="Fixed",1,IF(AND($D358="yes",M$7="Block"),INDEX($O808:$Q808,1,MATCH(M$5,$I53:$K53,0)),IF(OR(M$7="Anytime",M$7="Peak",M$7="Off-peak",M$7="Shoulder",M$7="Block"),INDEX('Stakeholder report data'!$G808:$M808,1,MATCH(IF(M$7="Block","Anytime",M$7),'Stakeholder report data'!$G$799:$M$799,0)),INDEX($W808:$AD808,1,MATCH(M$5,$W$799:$AD$799,0)))))
*M958*M$8,0)</f>
        <v>0</v>
      </c>
      <c r="N358" s="212">
        <f>_xlfn.IFNA(IF(N$7="Fixed",1,IF(AND($D358="yes",N$7="Block"),INDEX($O808:$Q808,1,MATCH(N$5,$I53:$K53,0)),IF(OR(N$7="Anytime",N$7="Peak",N$7="Off-peak",N$7="Shoulder",N$7="Block"),INDEX('Stakeholder report data'!$G808:$M808,1,MATCH(IF(N$7="Block","Anytime",N$7),'Stakeholder report data'!$G$799:$M$799,0)),INDEX($W808:$AD808,1,MATCH(N$5,$W$799:$AD$799,0)))))
*N958*N$8,0)</f>
        <v>0</v>
      </c>
      <c r="O358" s="212">
        <f>_xlfn.IFNA(IF(O$7="Fixed",1,IF(AND($D358="yes",O$7="Block"),INDEX($O808:$Q808,1,MATCH(O$5,$I53:$K53,0)),IF(OR(O$7="Anytime",O$7="Peak",O$7="Off-peak",O$7="Shoulder",O$7="Block"),INDEX('Stakeholder report data'!$G808:$M808,1,MATCH(IF(O$7="Block","Anytime",O$7),'Stakeholder report data'!$G$799:$M$799,0)),INDEX($W808:$AD808,1,MATCH(O$5,$W$799:$AD$799,0)))))
*O958*O$8,0)</f>
        <v>0</v>
      </c>
      <c r="P358" s="212">
        <f>_xlfn.IFNA(IF(P$7="Fixed",1,IF(AND($D358="yes",P$7="Block"),INDEX($O808:$Q808,1,MATCH(P$5,$I53:$K53,0)),IF(OR(P$7="Anytime",P$7="Peak",P$7="Off-peak",P$7="Shoulder",P$7="Block"),INDEX('Stakeholder report data'!$G808:$M808,1,MATCH(IF(P$7="Block","Anytime",P$7),'Stakeholder report data'!$G$799:$M$799,0)),INDEX($W808:$AD808,1,MATCH(P$5,$W$799:$AD$799,0)))))
*P958*P$8,0)</f>
        <v>0</v>
      </c>
      <c r="Q358" s="212">
        <f>_xlfn.IFNA(IF(Q$7="Fixed",1,IF(AND($D358="yes",Q$7="Block"),INDEX($O808:$Q808,1,MATCH(Q$5,$I53:$K53,0)),IF(OR(Q$7="Anytime",Q$7="Peak",Q$7="Off-peak",Q$7="Shoulder",Q$7="Block"),INDEX('Stakeholder report data'!$G808:$M808,1,MATCH(IF(Q$7="Block","Anytime",Q$7),'Stakeholder report data'!$G$799:$M$799,0)),INDEX($W808:$AD808,1,MATCH(Q$5,$W$799:$AD$799,0)))))
*Q958*Q$8,0)</f>
        <v>0</v>
      </c>
      <c r="R358" s="212">
        <f>_xlfn.IFNA(IF(R$7="Fixed",1,IF(AND($D358="yes",R$7="Block"),INDEX($O808:$Q808,1,MATCH(R$5,$I53:$K53,0)),IF(OR(R$7="Anytime",R$7="Peak",R$7="Off-peak",R$7="Shoulder",R$7="Block"),INDEX('Stakeholder report data'!$G808:$M808,1,MATCH(IF(R$7="Block","Anytime",R$7),'Stakeholder report data'!$G$799:$M$799,0)),INDEX($W808:$AD808,1,MATCH(R$5,$W$799:$AD$799,0)))))
*R958*R$8,0)</f>
        <v>0</v>
      </c>
      <c r="S358" s="212">
        <f>_xlfn.IFNA(IF(S$7="Fixed",1,IF(AND($D358="yes",S$7="Block"),INDEX($O808:$Q808,1,MATCH(S$5,$I53:$K53,0)),IF(OR(S$7="Anytime",S$7="Peak",S$7="Off-peak",S$7="Shoulder",S$7="Block"),INDEX('Stakeholder report data'!$G808:$M808,1,MATCH(IF(S$7="Block","Anytime",S$7),'Stakeholder report data'!$G$799:$M$799,0)),INDEX($W808:$AD808,1,MATCH(S$5,$W$799:$AD$799,0)))))
*S958*S$8,0)</f>
        <v>0</v>
      </c>
      <c r="T358" s="212">
        <f>_xlfn.IFNA(IF(T$7="Fixed",1,IF(AND($D358="yes",T$7="Block"),INDEX($O808:$Q808,1,MATCH(T$5,$I53:$K53,0)),IF(OR(T$7="Anytime",T$7="Peak",T$7="Off-peak",T$7="Shoulder",T$7="Block"),INDEX('Stakeholder report data'!$G808:$M808,1,MATCH(IF(T$7="Block","Anytime",T$7),'Stakeholder report data'!$G$799:$M$799,0)),INDEX($W808:$AD808,1,MATCH(T$5,$W$799:$AD$799,0)))))
*T958*T$8,0)</f>
        <v>0</v>
      </c>
      <c r="U358" s="212">
        <f>_xlfn.IFNA(IF(U$7="Fixed",1,IF(AND($D358="yes",U$7="Block"),INDEX($O808:$Q808,1,MATCH(U$5,$I53:$K53,0)),IF(OR(U$7="Anytime",U$7="Peak",U$7="Off-peak",U$7="Shoulder",U$7="Block"),INDEX('Stakeholder report data'!$G808:$M808,1,MATCH(IF(U$7="Block","Anytime",U$7),'Stakeholder report data'!$G$799:$M$799,0)),INDEX($W808:$AD808,1,MATCH(U$5,$W$799:$AD$799,0)))))
*U958*U$8,0)</f>
        <v>0</v>
      </c>
      <c r="V358" s="212">
        <f>_xlfn.IFNA(IF(V$7="Fixed",1,IF(AND($D358="yes",V$7="Block"),INDEX($O808:$Q808,1,MATCH(V$5,$I53:$K53,0)),IF(OR(V$7="Anytime",V$7="Peak",V$7="Off-peak",V$7="Shoulder",V$7="Block"),INDEX('Stakeholder report data'!$G808:$M808,1,MATCH(IF(V$7="Block","Anytime",V$7),'Stakeholder report data'!$G$799:$M$799,0)),INDEX($W808:$AD808,1,MATCH(V$5,$W$799:$AD$799,0)))))
*V958*V$8,0)</f>
        <v>0</v>
      </c>
      <c r="W358" s="212">
        <f>_xlfn.IFNA(IF(W$7="Fixed",1,IF(AND($D358="yes",W$7="Block"),INDEX($O808:$Q808,1,MATCH(W$5,$I53:$K53,0)),IF(OR(W$7="Anytime",W$7="Peak",W$7="Off-peak",W$7="Shoulder",W$7="Block"),INDEX('Stakeholder report data'!$G808:$M808,1,MATCH(IF(W$7="Block","Anytime",W$7),'Stakeholder report data'!$G$799:$M$799,0)),INDEX($W808:$AD808,1,MATCH(W$5,$W$799:$AD$799,0)))))
*W958*W$8,0)</f>
        <v>0</v>
      </c>
      <c r="X358" s="212">
        <f>_xlfn.IFNA(IF(X$7="Fixed",1,IF(AND($D358="yes",X$7="Block"),INDEX($O808:$Q808,1,MATCH(X$5,$I53:$K53,0)),IF(OR(X$7="Anytime",X$7="Peak",X$7="Off-peak",X$7="Shoulder",X$7="Block"),INDEX('Stakeholder report data'!$G808:$M808,1,MATCH(IF(X$7="Block","Anytime",X$7),'Stakeholder report data'!$G$799:$M$799,0)),INDEX($W808:$AD808,1,MATCH(X$5,$W$799:$AD$799,0)))))
*X958*X$8,0)</f>
        <v>0</v>
      </c>
      <c r="Y358" s="212">
        <f>_xlfn.IFNA(IF(Y$7="Fixed",1,IF(AND($D358="yes",Y$7="Block"),INDEX($O808:$Q808,1,MATCH(Y$5,$I53:$K53,0)),IF(OR(Y$7="Anytime",Y$7="Peak",Y$7="Off-peak",Y$7="Shoulder",Y$7="Block"),INDEX('Stakeholder report data'!$G808:$M808,1,MATCH(IF(Y$7="Block","Anytime",Y$7),'Stakeholder report data'!$G$799:$M$799,0)),INDEX($W808:$AD808,1,MATCH(Y$5,$W$799:$AD$799,0)))))
*Y958*Y$8,0)</f>
        <v>0</v>
      </c>
      <c r="Z358" s="212">
        <f>_xlfn.IFNA(IF(Z$7="Fixed",1,IF(AND($D358="yes",Z$7="Block"),INDEX($O808:$Q808,1,MATCH(Z$5,$I53:$K53,0)),IF(OR(Z$7="Anytime",Z$7="Peak",Z$7="Off-peak",Z$7="Shoulder",Z$7="Block"),INDEX('Stakeholder report data'!$G808:$M808,1,MATCH(IF(Z$7="Block","Anytime",Z$7),'Stakeholder report data'!$G$799:$M$799,0)),INDEX($W808:$AD808,1,MATCH(Z$5,$W$799:$AD$799,0)))))
*Z958*Z$8,0)</f>
        <v>0</v>
      </c>
      <c r="AA358" s="212">
        <f>_xlfn.IFNA(IF(AA$7="Fixed",1,IF(AND($D358="yes",AA$7="Block"),INDEX($O808:$Q808,1,MATCH(AA$5,$I53:$K53,0)),IF(OR(AA$7="Anytime",AA$7="Peak",AA$7="Off-peak",AA$7="Shoulder",AA$7="Block"),INDEX('Stakeholder report data'!$G808:$M808,1,MATCH(IF(AA$7="Block","Anytime",AA$7),'Stakeholder report data'!$G$799:$M$799,0)),INDEX($W808:$AD808,1,MATCH(AA$5,$W$799:$AD$799,0)))))
*AA958*AA$8,0)</f>
        <v>0</v>
      </c>
      <c r="AB358" s="212">
        <f>_xlfn.IFNA(IF(AB$7="Fixed",1,IF(AND($D358="yes",AB$7="Block"),INDEX($O808:$Q808,1,MATCH(AB$5,$I53:$K53,0)),IF(OR(AB$7="Anytime",AB$7="Peak",AB$7="Off-peak",AB$7="Shoulder",AB$7="Block"),INDEX('Stakeholder report data'!$G808:$M808,1,MATCH(IF(AB$7="Block","Anytime",AB$7),'Stakeholder report data'!$G$799:$M$799,0)),INDEX($W808:$AD808,1,MATCH(AB$5,$W$799:$AD$799,0)))))
*AB958*AB$8,0)</f>
        <v>0</v>
      </c>
      <c r="AC358" s="212">
        <f>_xlfn.IFNA(IF(AC$7="Fixed",1,IF(AND($D358="yes",AC$7="Block"),INDEX($O808:$Q808,1,MATCH(AC$5,$I53:$K53,0)),IF(OR(AC$7="Anytime",AC$7="Peak",AC$7="Off-peak",AC$7="Shoulder",AC$7="Block"),INDEX('Stakeholder report data'!$G808:$M808,1,MATCH(IF(AC$7="Block","Anytime",AC$7),'Stakeholder report data'!$G$799:$M$799,0)),INDEX($W808:$AD808,1,MATCH(AC$5,$W$799:$AD$799,0)))))
*AC958*AC$8,0)</f>
        <v>0</v>
      </c>
      <c r="AD358" s="212">
        <f>_xlfn.IFNA(IF(AD$7="Fixed",1,IF(AND($D358="yes",AD$7="Block"),INDEX($O808:$Q808,1,MATCH(AD$5,$I53:$K53,0)),IF(OR(AD$7="Anytime",AD$7="Peak",AD$7="Off-peak",AD$7="Shoulder",AD$7="Block"),INDEX('Stakeholder report data'!$G808:$M808,1,MATCH(IF(AD$7="Block","Anytime",AD$7),'Stakeholder report data'!$G$799:$M$799,0)),INDEX($W808:$AD808,1,MATCH(AD$5,$W$799:$AD$799,0)))))
*AD958*AD$8,0)</f>
        <v>0</v>
      </c>
      <c r="AE358" s="55"/>
      <c r="AF358" s="34"/>
      <c r="AG358" s="34"/>
      <c r="AH358" s="34"/>
    </row>
    <row r="359" spans="1:34" ht="11.25" outlineLevel="2" x14ac:dyDescent="0.2">
      <c r="A359" s="34"/>
      <c r="B359" s="251">
        <v>8</v>
      </c>
      <c r="C359" s="48">
        <f t="shared" si="35"/>
        <v>0</v>
      </c>
      <c r="D359" s="49">
        <f t="shared" si="35"/>
        <v>0</v>
      </c>
      <c r="E359" s="49">
        <f t="shared" si="35"/>
        <v>0</v>
      </c>
      <c r="F359" s="56"/>
      <c r="G359" s="262">
        <f t="shared" si="36"/>
        <v>0</v>
      </c>
      <c r="H359" s="56"/>
      <c r="I359" s="212">
        <f>_xlfn.IFNA(IF(I$7="Fixed",1,IF(AND($D359="yes",I$7="Block"),INDEX($O809:$Q809,1,MATCH(I$5,$I54:$K54,0)),IF(OR(I$7="Anytime",I$7="Peak",I$7="Off-peak",I$7="Shoulder",I$7="Block"),INDEX('Stakeholder report data'!$G809:$M809,1,MATCH(IF(I$7="Block","Anytime",I$7),'Stakeholder report data'!$G$799:$M$799,0)),INDEX($W809:$AD809,1,MATCH(I$5,$W$799:$AD$799,0)))))
*I959*I$8,0)</f>
        <v>0</v>
      </c>
      <c r="J359" s="212">
        <f>_xlfn.IFNA(IF(J$7="Fixed",1,IF(AND($D359="yes",J$7="Block"),INDEX($O809:$Q809,1,MATCH(J$5,$I54:$K54,0)),IF(OR(J$7="Anytime",J$7="Peak",J$7="Off-peak",J$7="Shoulder",J$7="Block"),INDEX('Stakeholder report data'!$G809:$M809,1,MATCH(IF(J$7="Block","Anytime",J$7),'Stakeholder report data'!$G$799:$M$799,0)),INDEX($W809:$AD809,1,MATCH(J$5,$W$799:$AD$799,0)))))
*J959*J$8,0)</f>
        <v>0</v>
      </c>
      <c r="K359" s="212">
        <f>_xlfn.IFNA(IF(K$7="Fixed",1,IF(AND($D359="yes",K$7="Block"),INDEX($O809:$Q809,1,MATCH(K$5,$I54:$K54,0)),IF(OR(K$7="Anytime",K$7="Peak",K$7="Off-peak",K$7="Shoulder",K$7="Block"),INDEX('Stakeholder report data'!$G809:$M809,1,MATCH(IF(K$7="Block","Anytime",K$7),'Stakeholder report data'!$G$799:$M$799,0)),INDEX($W809:$AD809,1,MATCH(K$5,$W$799:$AD$799,0)))))
*K959*K$8,0)</f>
        <v>0</v>
      </c>
      <c r="L359" s="212">
        <f>_xlfn.IFNA(IF(L$7="Fixed",1,IF(AND($D359="yes",L$7="Block"),INDEX($O809:$Q809,1,MATCH(L$5,$I54:$K54,0)),IF(OR(L$7="Anytime",L$7="Peak",L$7="Off-peak",L$7="Shoulder",L$7="Block"),INDEX('Stakeholder report data'!$G809:$M809,1,MATCH(IF(L$7="Block","Anytime",L$7),'Stakeholder report data'!$G$799:$M$799,0)),INDEX($W809:$AD809,1,MATCH(L$5,$W$799:$AD$799,0)))))
*L959*L$8,0)</f>
        <v>0</v>
      </c>
      <c r="M359" s="212">
        <f>_xlfn.IFNA(IF(M$7="Fixed",1,IF(AND($D359="yes",M$7="Block"),INDEX($O809:$Q809,1,MATCH(M$5,$I54:$K54,0)),IF(OR(M$7="Anytime",M$7="Peak",M$7="Off-peak",M$7="Shoulder",M$7="Block"),INDEX('Stakeholder report data'!$G809:$M809,1,MATCH(IF(M$7="Block","Anytime",M$7),'Stakeholder report data'!$G$799:$M$799,0)),INDEX($W809:$AD809,1,MATCH(M$5,$W$799:$AD$799,0)))))
*M959*M$8,0)</f>
        <v>0</v>
      </c>
      <c r="N359" s="212">
        <f>_xlfn.IFNA(IF(N$7="Fixed",1,IF(AND($D359="yes",N$7="Block"),INDEX($O809:$Q809,1,MATCH(N$5,$I54:$K54,0)),IF(OR(N$7="Anytime",N$7="Peak",N$7="Off-peak",N$7="Shoulder",N$7="Block"),INDEX('Stakeholder report data'!$G809:$M809,1,MATCH(IF(N$7="Block","Anytime",N$7),'Stakeholder report data'!$G$799:$M$799,0)),INDEX($W809:$AD809,1,MATCH(N$5,$W$799:$AD$799,0)))))
*N959*N$8,0)</f>
        <v>0</v>
      </c>
      <c r="O359" s="212">
        <f>_xlfn.IFNA(IF(O$7="Fixed",1,IF(AND($D359="yes",O$7="Block"),INDEX($O809:$Q809,1,MATCH(O$5,$I54:$K54,0)),IF(OR(O$7="Anytime",O$7="Peak",O$7="Off-peak",O$7="Shoulder",O$7="Block"),INDEX('Stakeholder report data'!$G809:$M809,1,MATCH(IF(O$7="Block","Anytime",O$7),'Stakeholder report data'!$G$799:$M$799,0)),INDEX($W809:$AD809,1,MATCH(O$5,$W$799:$AD$799,0)))))
*O959*O$8,0)</f>
        <v>0</v>
      </c>
      <c r="P359" s="212">
        <f>_xlfn.IFNA(IF(P$7="Fixed",1,IF(AND($D359="yes",P$7="Block"),INDEX($O809:$Q809,1,MATCH(P$5,$I54:$K54,0)),IF(OR(P$7="Anytime",P$7="Peak",P$7="Off-peak",P$7="Shoulder",P$7="Block"),INDEX('Stakeholder report data'!$G809:$M809,1,MATCH(IF(P$7="Block","Anytime",P$7),'Stakeholder report data'!$G$799:$M$799,0)),INDEX($W809:$AD809,1,MATCH(P$5,$W$799:$AD$799,0)))))
*P959*P$8,0)</f>
        <v>0</v>
      </c>
      <c r="Q359" s="212">
        <f>_xlfn.IFNA(IF(Q$7="Fixed",1,IF(AND($D359="yes",Q$7="Block"),INDEX($O809:$Q809,1,MATCH(Q$5,$I54:$K54,0)),IF(OR(Q$7="Anytime",Q$7="Peak",Q$7="Off-peak",Q$7="Shoulder",Q$7="Block"),INDEX('Stakeholder report data'!$G809:$M809,1,MATCH(IF(Q$7="Block","Anytime",Q$7),'Stakeholder report data'!$G$799:$M$799,0)),INDEX($W809:$AD809,1,MATCH(Q$5,$W$799:$AD$799,0)))))
*Q959*Q$8,0)</f>
        <v>0</v>
      </c>
      <c r="R359" s="212">
        <f>_xlfn.IFNA(IF(R$7="Fixed",1,IF(AND($D359="yes",R$7="Block"),INDEX($O809:$Q809,1,MATCH(R$5,$I54:$K54,0)),IF(OR(R$7="Anytime",R$7="Peak",R$7="Off-peak",R$7="Shoulder",R$7="Block"),INDEX('Stakeholder report data'!$G809:$M809,1,MATCH(IF(R$7="Block","Anytime",R$7),'Stakeholder report data'!$G$799:$M$799,0)),INDEX($W809:$AD809,1,MATCH(R$5,$W$799:$AD$799,0)))))
*R959*R$8,0)</f>
        <v>0</v>
      </c>
      <c r="S359" s="212">
        <f>_xlfn.IFNA(IF(S$7="Fixed",1,IF(AND($D359="yes",S$7="Block"),INDEX($O809:$Q809,1,MATCH(S$5,$I54:$K54,0)),IF(OR(S$7="Anytime",S$7="Peak",S$7="Off-peak",S$7="Shoulder",S$7="Block"),INDEX('Stakeholder report data'!$G809:$M809,1,MATCH(IF(S$7="Block","Anytime",S$7),'Stakeholder report data'!$G$799:$M$799,0)),INDEX($W809:$AD809,1,MATCH(S$5,$W$799:$AD$799,0)))))
*S959*S$8,0)</f>
        <v>0</v>
      </c>
      <c r="T359" s="212">
        <f>_xlfn.IFNA(IF(T$7="Fixed",1,IF(AND($D359="yes",T$7="Block"),INDEX($O809:$Q809,1,MATCH(T$5,$I54:$K54,0)),IF(OR(T$7="Anytime",T$7="Peak",T$7="Off-peak",T$7="Shoulder",T$7="Block"),INDEX('Stakeholder report data'!$G809:$M809,1,MATCH(IF(T$7="Block","Anytime",T$7),'Stakeholder report data'!$G$799:$M$799,0)),INDEX($W809:$AD809,1,MATCH(T$5,$W$799:$AD$799,0)))))
*T959*T$8,0)</f>
        <v>0</v>
      </c>
      <c r="U359" s="212">
        <f>_xlfn.IFNA(IF(U$7="Fixed",1,IF(AND($D359="yes",U$7="Block"),INDEX($O809:$Q809,1,MATCH(U$5,$I54:$K54,0)),IF(OR(U$7="Anytime",U$7="Peak",U$7="Off-peak",U$7="Shoulder",U$7="Block"),INDEX('Stakeholder report data'!$G809:$M809,1,MATCH(IF(U$7="Block","Anytime",U$7),'Stakeholder report data'!$G$799:$M$799,0)),INDEX($W809:$AD809,1,MATCH(U$5,$W$799:$AD$799,0)))))
*U959*U$8,0)</f>
        <v>0</v>
      </c>
      <c r="V359" s="212">
        <f>_xlfn.IFNA(IF(V$7="Fixed",1,IF(AND($D359="yes",V$7="Block"),INDEX($O809:$Q809,1,MATCH(V$5,$I54:$K54,0)),IF(OR(V$7="Anytime",V$7="Peak",V$7="Off-peak",V$7="Shoulder",V$7="Block"),INDEX('Stakeholder report data'!$G809:$M809,1,MATCH(IF(V$7="Block","Anytime",V$7),'Stakeholder report data'!$G$799:$M$799,0)),INDEX($W809:$AD809,1,MATCH(V$5,$W$799:$AD$799,0)))))
*V959*V$8,0)</f>
        <v>0</v>
      </c>
      <c r="W359" s="212">
        <f>_xlfn.IFNA(IF(W$7="Fixed",1,IF(AND($D359="yes",W$7="Block"),INDEX($O809:$Q809,1,MATCH(W$5,$I54:$K54,0)),IF(OR(W$7="Anytime",W$7="Peak",W$7="Off-peak",W$7="Shoulder",W$7="Block"),INDEX('Stakeholder report data'!$G809:$M809,1,MATCH(IF(W$7="Block","Anytime",W$7),'Stakeholder report data'!$G$799:$M$799,0)),INDEX($W809:$AD809,1,MATCH(W$5,$W$799:$AD$799,0)))))
*W959*W$8,0)</f>
        <v>0</v>
      </c>
      <c r="X359" s="212">
        <f>_xlfn.IFNA(IF(X$7="Fixed",1,IF(AND($D359="yes",X$7="Block"),INDEX($O809:$Q809,1,MATCH(X$5,$I54:$K54,0)),IF(OR(X$7="Anytime",X$7="Peak",X$7="Off-peak",X$7="Shoulder",X$7="Block"),INDEX('Stakeholder report data'!$G809:$M809,1,MATCH(IF(X$7="Block","Anytime",X$7),'Stakeholder report data'!$G$799:$M$799,0)),INDEX($W809:$AD809,1,MATCH(X$5,$W$799:$AD$799,0)))))
*X959*X$8,0)</f>
        <v>0</v>
      </c>
      <c r="Y359" s="212">
        <f>_xlfn.IFNA(IF(Y$7="Fixed",1,IF(AND($D359="yes",Y$7="Block"),INDEX($O809:$Q809,1,MATCH(Y$5,$I54:$K54,0)),IF(OR(Y$7="Anytime",Y$7="Peak",Y$7="Off-peak",Y$7="Shoulder",Y$7="Block"),INDEX('Stakeholder report data'!$G809:$M809,1,MATCH(IF(Y$7="Block","Anytime",Y$7),'Stakeholder report data'!$G$799:$M$799,0)),INDEX($W809:$AD809,1,MATCH(Y$5,$W$799:$AD$799,0)))))
*Y959*Y$8,0)</f>
        <v>0</v>
      </c>
      <c r="Z359" s="212">
        <f>_xlfn.IFNA(IF(Z$7="Fixed",1,IF(AND($D359="yes",Z$7="Block"),INDEX($O809:$Q809,1,MATCH(Z$5,$I54:$K54,0)),IF(OR(Z$7="Anytime",Z$7="Peak",Z$7="Off-peak",Z$7="Shoulder",Z$7="Block"),INDEX('Stakeholder report data'!$G809:$M809,1,MATCH(IF(Z$7="Block","Anytime",Z$7),'Stakeholder report data'!$G$799:$M$799,0)),INDEX($W809:$AD809,1,MATCH(Z$5,$W$799:$AD$799,0)))))
*Z959*Z$8,0)</f>
        <v>0</v>
      </c>
      <c r="AA359" s="212">
        <f>_xlfn.IFNA(IF(AA$7="Fixed",1,IF(AND($D359="yes",AA$7="Block"),INDEX($O809:$Q809,1,MATCH(AA$5,$I54:$K54,0)),IF(OR(AA$7="Anytime",AA$7="Peak",AA$7="Off-peak",AA$7="Shoulder",AA$7="Block"),INDEX('Stakeholder report data'!$G809:$M809,1,MATCH(IF(AA$7="Block","Anytime",AA$7),'Stakeholder report data'!$G$799:$M$799,0)),INDEX($W809:$AD809,1,MATCH(AA$5,$W$799:$AD$799,0)))))
*AA959*AA$8,0)</f>
        <v>0</v>
      </c>
      <c r="AB359" s="212">
        <f>_xlfn.IFNA(IF(AB$7="Fixed",1,IF(AND($D359="yes",AB$7="Block"),INDEX($O809:$Q809,1,MATCH(AB$5,$I54:$K54,0)),IF(OR(AB$7="Anytime",AB$7="Peak",AB$7="Off-peak",AB$7="Shoulder",AB$7="Block"),INDEX('Stakeholder report data'!$G809:$M809,1,MATCH(IF(AB$7="Block","Anytime",AB$7),'Stakeholder report data'!$G$799:$M$799,0)),INDEX($W809:$AD809,1,MATCH(AB$5,$W$799:$AD$799,0)))))
*AB959*AB$8,0)</f>
        <v>0</v>
      </c>
      <c r="AC359" s="212">
        <f>_xlfn.IFNA(IF(AC$7="Fixed",1,IF(AND($D359="yes",AC$7="Block"),INDEX($O809:$Q809,1,MATCH(AC$5,$I54:$K54,0)),IF(OR(AC$7="Anytime",AC$7="Peak",AC$7="Off-peak",AC$7="Shoulder",AC$7="Block"),INDEX('Stakeholder report data'!$G809:$M809,1,MATCH(IF(AC$7="Block","Anytime",AC$7),'Stakeholder report data'!$G$799:$M$799,0)),INDEX($W809:$AD809,1,MATCH(AC$5,$W$799:$AD$799,0)))))
*AC959*AC$8,0)</f>
        <v>0</v>
      </c>
      <c r="AD359" s="212">
        <f>_xlfn.IFNA(IF(AD$7="Fixed",1,IF(AND($D359="yes",AD$7="Block"),INDEX($O809:$Q809,1,MATCH(AD$5,$I54:$K54,0)),IF(OR(AD$7="Anytime",AD$7="Peak",AD$7="Off-peak",AD$7="Shoulder",AD$7="Block"),INDEX('Stakeholder report data'!$G809:$M809,1,MATCH(IF(AD$7="Block","Anytime",AD$7),'Stakeholder report data'!$G$799:$M$799,0)),INDEX($W809:$AD809,1,MATCH(AD$5,$W$799:$AD$799,0)))))
*AD959*AD$8,0)</f>
        <v>0</v>
      </c>
      <c r="AE359" s="55"/>
      <c r="AF359" s="34"/>
      <c r="AG359" s="34"/>
      <c r="AH359" s="34"/>
    </row>
    <row r="360" spans="1:34" ht="11.25" outlineLevel="2" x14ac:dyDescent="0.2">
      <c r="A360" s="34"/>
      <c r="B360" s="258">
        <v>9</v>
      </c>
      <c r="C360" s="48">
        <f t="shared" si="35"/>
        <v>0</v>
      </c>
      <c r="D360" s="49">
        <f t="shared" si="35"/>
        <v>0</v>
      </c>
      <c r="E360" s="49">
        <f t="shared" si="35"/>
        <v>0</v>
      </c>
      <c r="F360" s="56"/>
      <c r="G360" s="262">
        <f t="shared" si="36"/>
        <v>0</v>
      </c>
      <c r="H360" s="56"/>
      <c r="I360" s="212">
        <f>_xlfn.IFNA(IF(I$7="Fixed",1,IF(AND($D360="yes",I$7="Block"),INDEX($O810:$Q810,1,MATCH(I$5,$I55:$K55,0)),IF(OR(I$7="Anytime",I$7="Peak",I$7="Off-peak",I$7="Shoulder",I$7="Block"),INDEX('Stakeholder report data'!$G810:$M810,1,MATCH(IF(I$7="Block","Anytime",I$7),'Stakeholder report data'!$G$799:$M$799,0)),INDEX($W810:$AD810,1,MATCH(I$5,$W$799:$AD$799,0)))))
*I960*I$8,0)</f>
        <v>0</v>
      </c>
      <c r="J360" s="212">
        <f>_xlfn.IFNA(IF(J$7="Fixed",1,IF(AND($D360="yes",J$7="Block"),INDEX($O810:$Q810,1,MATCH(J$5,$I55:$K55,0)),IF(OR(J$7="Anytime",J$7="Peak",J$7="Off-peak",J$7="Shoulder",J$7="Block"),INDEX('Stakeholder report data'!$G810:$M810,1,MATCH(IF(J$7="Block","Anytime",J$7),'Stakeholder report data'!$G$799:$M$799,0)),INDEX($W810:$AD810,1,MATCH(J$5,$W$799:$AD$799,0)))))
*J960*J$8,0)</f>
        <v>0</v>
      </c>
      <c r="K360" s="212">
        <f>_xlfn.IFNA(IF(K$7="Fixed",1,IF(AND($D360="yes",K$7="Block"),INDEX($O810:$Q810,1,MATCH(K$5,$I55:$K55,0)),IF(OR(K$7="Anytime",K$7="Peak",K$7="Off-peak",K$7="Shoulder",K$7="Block"),INDEX('Stakeholder report data'!$G810:$M810,1,MATCH(IF(K$7="Block","Anytime",K$7),'Stakeholder report data'!$G$799:$M$799,0)),INDEX($W810:$AD810,1,MATCH(K$5,$W$799:$AD$799,0)))))
*K960*K$8,0)</f>
        <v>0</v>
      </c>
      <c r="L360" s="212">
        <f>_xlfn.IFNA(IF(L$7="Fixed",1,IF(AND($D360="yes",L$7="Block"),INDEX($O810:$Q810,1,MATCH(L$5,$I55:$K55,0)),IF(OR(L$7="Anytime",L$7="Peak",L$7="Off-peak",L$7="Shoulder",L$7="Block"),INDEX('Stakeholder report data'!$G810:$M810,1,MATCH(IF(L$7="Block","Anytime",L$7),'Stakeholder report data'!$G$799:$M$799,0)),INDEX($W810:$AD810,1,MATCH(L$5,$W$799:$AD$799,0)))))
*L960*L$8,0)</f>
        <v>0</v>
      </c>
      <c r="M360" s="212">
        <f>_xlfn.IFNA(IF(M$7="Fixed",1,IF(AND($D360="yes",M$7="Block"),INDEX($O810:$Q810,1,MATCH(M$5,$I55:$K55,0)),IF(OR(M$7="Anytime",M$7="Peak",M$7="Off-peak",M$7="Shoulder",M$7="Block"),INDEX('Stakeholder report data'!$G810:$M810,1,MATCH(IF(M$7="Block","Anytime",M$7),'Stakeholder report data'!$G$799:$M$799,0)),INDEX($W810:$AD810,1,MATCH(M$5,$W$799:$AD$799,0)))))
*M960*M$8,0)</f>
        <v>0</v>
      </c>
      <c r="N360" s="212">
        <f>_xlfn.IFNA(IF(N$7="Fixed",1,IF(AND($D360="yes",N$7="Block"),INDEX($O810:$Q810,1,MATCH(N$5,$I55:$K55,0)),IF(OR(N$7="Anytime",N$7="Peak",N$7="Off-peak",N$7="Shoulder",N$7="Block"),INDEX('Stakeholder report data'!$G810:$M810,1,MATCH(IF(N$7="Block","Anytime",N$7),'Stakeholder report data'!$G$799:$M$799,0)),INDEX($W810:$AD810,1,MATCH(N$5,$W$799:$AD$799,0)))))
*N960*N$8,0)</f>
        <v>0</v>
      </c>
      <c r="O360" s="212">
        <f>_xlfn.IFNA(IF(O$7="Fixed",1,IF(AND($D360="yes",O$7="Block"),INDEX($O810:$Q810,1,MATCH(O$5,$I55:$K55,0)),IF(OR(O$7="Anytime",O$7="Peak",O$7="Off-peak",O$7="Shoulder",O$7="Block"),INDEX('Stakeholder report data'!$G810:$M810,1,MATCH(IF(O$7="Block","Anytime",O$7),'Stakeholder report data'!$G$799:$M$799,0)),INDEX($W810:$AD810,1,MATCH(O$5,$W$799:$AD$799,0)))))
*O960*O$8,0)</f>
        <v>0</v>
      </c>
      <c r="P360" s="212">
        <f>_xlfn.IFNA(IF(P$7="Fixed",1,IF(AND($D360="yes",P$7="Block"),INDEX($O810:$Q810,1,MATCH(P$5,$I55:$K55,0)),IF(OR(P$7="Anytime",P$7="Peak",P$7="Off-peak",P$7="Shoulder",P$7="Block"),INDEX('Stakeholder report data'!$G810:$M810,1,MATCH(IF(P$7="Block","Anytime",P$7),'Stakeholder report data'!$G$799:$M$799,0)),INDEX($W810:$AD810,1,MATCH(P$5,$W$799:$AD$799,0)))))
*P960*P$8,0)</f>
        <v>0</v>
      </c>
      <c r="Q360" s="212">
        <f>_xlfn.IFNA(IF(Q$7="Fixed",1,IF(AND($D360="yes",Q$7="Block"),INDEX($O810:$Q810,1,MATCH(Q$5,$I55:$K55,0)),IF(OR(Q$7="Anytime",Q$7="Peak",Q$7="Off-peak",Q$7="Shoulder",Q$7="Block"),INDEX('Stakeholder report data'!$G810:$M810,1,MATCH(IF(Q$7="Block","Anytime",Q$7),'Stakeholder report data'!$G$799:$M$799,0)),INDEX($W810:$AD810,1,MATCH(Q$5,$W$799:$AD$799,0)))))
*Q960*Q$8,0)</f>
        <v>0</v>
      </c>
      <c r="R360" s="212">
        <f>_xlfn.IFNA(IF(R$7="Fixed",1,IF(AND($D360="yes",R$7="Block"),INDEX($O810:$Q810,1,MATCH(R$5,$I55:$K55,0)),IF(OR(R$7="Anytime",R$7="Peak",R$7="Off-peak",R$7="Shoulder",R$7="Block"),INDEX('Stakeholder report data'!$G810:$M810,1,MATCH(IF(R$7="Block","Anytime",R$7),'Stakeholder report data'!$G$799:$M$799,0)),INDEX($W810:$AD810,1,MATCH(R$5,$W$799:$AD$799,0)))))
*R960*R$8,0)</f>
        <v>0</v>
      </c>
      <c r="S360" s="212">
        <f>_xlfn.IFNA(IF(S$7="Fixed",1,IF(AND($D360="yes",S$7="Block"),INDEX($O810:$Q810,1,MATCH(S$5,$I55:$K55,0)),IF(OR(S$7="Anytime",S$7="Peak",S$7="Off-peak",S$7="Shoulder",S$7="Block"),INDEX('Stakeholder report data'!$G810:$M810,1,MATCH(IF(S$7="Block","Anytime",S$7),'Stakeholder report data'!$G$799:$M$799,0)),INDEX($W810:$AD810,1,MATCH(S$5,$W$799:$AD$799,0)))))
*S960*S$8,0)</f>
        <v>0</v>
      </c>
      <c r="T360" s="212">
        <f>_xlfn.IFNA(IF(T$7="Fixed",1,IF(AND($D360="yes",T$7="Block"),INDEX($O810:$Q810,1,MATCH(T$5,$I55:$K55,0)),IF(OR(T$7="Anytime",T$7="Peak",T$7="Off-peak",T$7="Shoulder",T$7="Block"),INDEX('Stakeholder report data'!$G810:$M810,1,MATCH(IF(T$7="Block","Anytime",T$7),'Stakeholder report data'!$G$799:$M$799,0)),INDEX($W810:$AD810,1,MATCH(T$5,$W$799:$AD$799,0)))))
*T960*T$8,0)</f>
        <v>0</v>
      </c>
      <c r="U360" s="212">
        <f>_xlfn.IFNA(IF(U$7="Fixed",1,IF(AND($D360="yes",U$7="Block"),INDEX($O810:$Q810,1,MATCH(U$5,$I55:$K55,0)),IF(OR(U$7="Anytime",U$7="Peak",U$7="Off-peak",U$7="Shoulder",U$7="Block"),INDEX('Stakeholder report data'!$G810:$M810,1,MATCH(IF(U$7="Block","Anytime",U$7),'Stakeholder report data'!$G$799:$M$799,0)),INDEX($W810:$AD810,1,MATCH(U$5,$W$799:$AD$799,0)))))
*U960*U$8,0)</f>
        <v>0</v>
      </c>
      <c r="V360" s="212">
        <f>_xlfn.IFNA(IF(V$7="Fixed",1,IF(AND($D360="yes",V$7="Block"),INDEX($O810:$Q810,1,MATCH(V$5,$I55:$K55,0)),IF(OR(V$7="Anytime",V$7="Peak",V$7="Off-peak",V$7="Shoulder",V$7="Block"),INDEX('Stakeholder report data'!$G810:$M810,1,MATCH(IF(V$7="Block","Anytime",V$7),'Stakeholder report data'!$G$799:$M$799,0)),INDEX($W810:$AD810,1,MATCH(V$5,$W$799:$AD$799,0)))))
*V960*V$8,0)</f>
        <v>0</v>
      </c>
      <c r="W360" s="212">
        <f>_xlfn.IFNA(IF(W$7="Fixed",1,IF(AND($D360="yes",W$7="Block"),INDEX($O810:$Q810,1,MATCH(W$5,$I55:$K55,0)),IF(OR(W$7="Anytime",W$7="Peak",W$7="Off-peak",W$7="Shoulder",W$7="Block"),INDEX('Stakeholder report data'!$G810:$M810,1,MATCH(IF(W$7="Block","Anytime",W$7),'Stakeholder report data'!$G$799:$M$799,0)),INDEX($W810:$AD810,1,MATCH(W$5,$W$799:$AD$799,0)))))
*W960*W$8,0)</f>
        <v>0</v>
      </c>
      <c r="X360" s="212">
        <f>_xlfn.IFNA(IF(X$7="Fixed",1,IF(AND($D360="yes",X$7="Block"),INDEX($O810:$Q810,1,MATCH(X$5,$I55:$K55,0)),IF(OR(X$7="Anytime",X$7="Peak",X$7="Off-peak",X$7="Shoulder",X$7="Block"),INDEX('Stakeholder report data'!$G810:$M810,1,MATCH(IF(X$7="Block","Anytime",X$7),'Stakeholder report data'!$G$799:$M$799,0)),INDEX($W810:$AD810,1,MATCH(X$5,$W$799:$AD$799,0)))))
*X960*X$8,0)</f>
        <v>0</v>
      </c>
      <c r="Y360" s="212">
        <f>_xlfn.IFNA(IF(Y$7="Fixed",1,IF(AND($D360="yes",Y$7="Block"),INDEX($O810:$Q810,1,MATCH(Y$5,$I55:$K55,0)),IF(OR(Y$7="Anytime",Y$7="Peak",Y$7="Off-peak",Y$7="Shoulder",Y$7="Block"),INDEX('Stakeholder report data'!$G810:$M810,1,MATCH(IF(Y$7="Block","Anytime",Y$7),'Stakeholder report data'!$G$799:$M$799,0)),INDEX($W810:$AD810,1,MATCH(Y$5,$W$799:$AD$799,0)))))
*Y960*Y$8,0)</f>
        <v>0</v>
      </c>
      <c r="Z360" s="212">
        <f>_xlfn.IFNA(IF(Z$7="Fixed",1,IF(AND($D360="yes",Z$7="Block"),INDEX($O810:$Q810,1,MATCH(Z$5,$I55:$K55,0)),IF(OR(Z$7="Anytime",Z$7="Peak",Z$7="Off-peak",Z$7="Shoulder",Z$7="Block"),INDEX('Stakeholder report data'!$G810:$M810,1,MATCH(IF(Z$7="Block","Anytime",Z$7),'Stakeholder report data'!$G$799:$M$799,0)),INDEX($W810:$AD810,1,MATCH(Z$5,$W$799:$AD$799,0)))))
*Z960*Z$8,0)</f>
        <v>0</v>
      </c>
      <c r="AA360" s="212">
        <f>_xlfn.IFNA(IF(AA$7="Fixed",1,IF(AND($D360="yes",AA$7="Block"),INDEX($O810:$Q810,1,MATCH(AA$5,$I55:$K55,0)),IF(OR(AA$7="Anytime",AA$7="Peak",AA$7="Off-peak",AA$7="Shoulder",AA$7="Block"),INDEX('Stakeholder report data'!$G810:$M810,1,MATCH(IF(AA$7="Block","Anytime",AA$7),'Stakeholder report data'!$G$799:$M$799,0)),INDEX($W810:$AD810,1,MATCH(AA$5,$W$799:$AD$799,0)))))
*AA960*AA$8,0)</f>
        <v>0</v>
      </c>
      <c r="AB360" s="212">
        <f>_xlfn.IFNA(IF(AB$7="Fixed",1,IF(AND($D360="yes",AB$7="Block"),INDEX($O810:$Q810,1,MATCH(AB$5,$I55:$K55,0)),IF(OR(AB$7="Anytime",AB$7="Peak",AB$7="Off-peak",AB$7="Shoulder",AB$7="Block"),INDEX('Stakeholder report data'!$G810:$M810,1,MATCH(IF(AB$7="Block","Anytime",AB$7),'Stakeholder report data'!$G$799:$M$799,0)),INDEX($W810:$AD810,1,MATCH(AB$5,$W$799:$AD$799,0)))))
*AB960*AB$8,0)</f>
        <v>0</v>
      </c>
      <c r="AC360" s="212">
        <f>_xlfn.IFNA(IF(AC$7="Fixed",1,IF(AND($D360="yes",AC$7="Block"),INDEX($O810:$Q810,1,MATCH(AC$5,$I55:$K55,0)),IF(OR(AC$7="Anytime",AC$7="Peak",AC$7="Off-peak",AC$7="Shoulder",AC$7="Block"),INDEX('Stakeholder report data'!$G810:$M810,1,MATCH(IF(AC$7="Block","Anytime",AC$7),'Stakeholder report data'!$G$799:$M$799,0)),INDEX($W810:$AD810,1,MATCH(AC$5,$W$799:$AD$799,0)))))
*AC960*AC$8,0)</f>
        <v>0</v>
      </c>
      <c r="AD360" s="212">
        <f>_xlfn.IFNA(IF(AD$7="Fixed",1,IF(AND($D360="yes",AD$7="Block"),INDEX($O810:$Q810,1,MATCH(AD$5,$I55:$K55,0)),IF(OR(AD$7="Anytime",AD$7="Peak",AD$7="Off-peak",AD$7="Shoulder",AD$7="Block"),INDEX('Stakeholder report data'!$G810:$M810,1,MATCH(IF(AD$7="Block","Anytime",AD$7),'Stakeholder report data'!$G$799:$M$799,0)),INDEX($W810:$AD810,1,MATCH(AD$5,$W$799:$AD$799,0)))))
*AD960*AD$8,0)</f>
        <v>0</v>
      </c>
      <c r="AE360" s="55"/>
      <c r="AF360" s="34"/>
      <c r="AG360" s="34"/>
      <c r="AH360" s="34"/>
    </row>
    <row r="361" spans="1:34" ht="11.25" outlineLevel="2" x14ac:dyDescent="0.2">
      <c r="A361" s="34"/>
      <c r="B361" s="251">
        <v>10</v>
      </c>
      <c r="C361" s="48">
        <f t="shared" si="35"/>
        <v>0</v>
      </c>
      <c r="D361" s="49">
        <f t="shared" si="35"/>
        <v>0</v>
      </c>
      <c r="E361" s="49">
        <f t="shared" si="35"/>
        <v>0</v>
      </c>
      <c r="F361" s="56"/>
      <c r="G361" s="262">
        <f t="shared" si="36"/>
        <v>0</v>
      </c>
      <c r="H361" s="56"/>
      <c r="I361" s="212">
        <f>_xlfn.IFNA(IF(I$7="Fixed",1,IF(AND($D361="yes",I$7="Block"),INDEX($O811:$Q811,1,MATCH(I$5,$I56:$K56,0)),IF(OR(I$7="Anytime",I$7="Peak",I$7="Off-peak",I$7="Shoulder",I$7="Block"),INDEX('Stakeholder report data'!$G811:$M811,1,MATCH(IF(I$7="Block","Anytime",I$7),'Stakeholder report data'!$G$799:$M$799,0)),INDEX($W811:$AD811,1,MATCH(I$5,$W$799:$AD$799,0)))))
*I961*I$8,0)</f>
        <v>0</v>
      </c>
      <c r="J361" s="212">
        <f>_xlfn.IFNA(IF(J$7="Fixed",1,IF(AND($D361="yes",J$7="Block"),INDEX($O811:$Q811,1,MATCH(J$5,$I56:$K56,0)),IF(OR(J$7="Anytime",J$7="Peak",J$7="Off-peak",J$7="Shoulder",J$7="Block"),INDEX('Stakeholder report data'!$G811:$M811,1,MATCH(IF(J$7="Block","Anytime",J$7),'Stakeholder report data'!$G$799:$M$799,0)),INDEX($W811:$AD811,1,MATCH(J$5,$W$799:$AD$799,0)))))
*J961*J$8,0)</f>
        <v>0</v>
      </c>
      <c r="K361" s="212">
        <f>_xlfn.IFNA(IF(K$7="Fixed",1,IF(AND($D361="yes",K$7="Block"),INDEX($O811:$Q811,1,MATCH(K$5,$I56:$K56,0)),IF(OR(K$7="Anytime",K$7="Peak",K$7="Off-peak",K$7="Shoulder",K$7="Block"),INDEX('Stakeholder report data'!$G811:$M811,1,MATCH(IF(K$7="Block","Anytime",K$7),'Stakeholder report data'!$G$799:$M$799,0)),INDEX($W811:$AD811,1,MATCH(K$5,$W$799:$AD$799,0)))))
*K961*K$8,0)</f>
        <v>0</v>
      </c>
      <c r="L361" s="212">
        <f>_xlfn.IFNA(IF(L$7="Fixed",1,IF(AND($D361="yes",L$7="Block"),INDEX($O811:$Q811,1,MATCH(L$5,$I56:$K56,0)),IF(OR(L$7="Anytime",L$7="Peak",L$7="Off-peak",L$7="Shoulder",L$7="Block"),INDEX('Stakeholder report data'!$G811:$M811,1,MATCH(IF(L$7="Block","Anytime",L$7),'Stakeholder report data'!$G$799:$M$799,0)),INDEX($W811:$AD811,1,MATCH(L$5,$W$799:$AD$799,0)))))
*L961*L$8,0)</f>
        <v>0</v>
      </c>
      <c r="M361" s="212">
        <f>_xlfn.IFNA(IF(M$7="Fixed",1,IF(AND($D361="yes",M$7="Block"),INDEX($O811:$Q811,1,MATCH(M$5,$I56:$K56,0)),IF(OR(M$7="Anytime",M$7="Peak",M$7="Off-peak",M$7="Shoulder",M$7="Block"),INDEX('Stakeholder report data'!$G811:$M811,1,MATCH(IF(M$7="Block","Anytime",M$7),'Stakeholder report data'!$G$799:$M$799,0)),INDEX($W811:$AD811,1,MATCH(M$5,$W$799:$AD$799,0)))))
*M961*M$8,0)</f>
        <v>0</v>
      </c>
      <c r="N361" s="212">
        <f>_xlfn.IFNA(IF(N$7="Fixed",1,IF(AND($D361="yes",N$7="Block"),INDEX($O811:$Q811,1,MATCH(N$5,$I56:$K56,0)),IF(OR(N$7="Anytime",N$7="Peak",N$7="Off-peak",N$7="Shoulder",N$7="Block"),INDEX('Stakeholder report data'!$G811:$M811,1,MATCH(IF(N$7="Block","Anytime",N$7),'Stakeholder report data'!$G$799:$M$799,0)),INDEX($W811:$AD811,1,MATCH(N$5,$W$799:$AD$799,0)))))
*N961*N$8,0)</f>
        <v>0</v>
      </c>
      <c r="O361" s="212">
        <f>_xlfn.IFNA(IF(O$7="Fixed",1,IF(AND($D361="yes",O$7="Block"),INDEX($O811:$Q811,1,MATCH(O$5,$I56:$K56,0)),IF(OR(O$7="Anytime",O$7="Peak",O$7="Off-peak",O$7="Shoulder",O$7="Block"),INDEX('Stakeholder report data'!$G811:$M811,1,MATCH(IF(O$7="Block","Anytime",O$7),'Stakeholder report data'!$G$799:$M$799,0)),INDEX($W811:$AD811,1,MATCH(O$5,$W$799:$AD$799,0)))))
*O961*O$8,0)</f>
        <v>0</v>
      </c>
      <c r="P361" s="212">
        <f>_xlfn.IFNA(IF(P$7="Fixed",1,IF(AND($D361="yes",P$7="Block"),INDEX($O811:$Q811,1,MATCH(P$5,$I56:$K56,0)),IF(OR(P$7="Anytime",P$7="Peak",P$7="Off-peak",P$7="Shoulder",P$7="Block"),INDEX('Stakeholder report data'!$G811:$M811,1,MATCH(IF(P$7="Block","Anytime",P$7),'Stakeholder report data'!$G$799:$M$799,0)),INDEX($W811:$AD811,1,MATCH(P$5,$W$799:$AD$799,0)))))
*P961*P$8,0)</f>
        <v>0</v>
      </c>
      <c r="Q361" s="212">
        <f>_xlfn.IFNA(IF(Q$7="Fixed",1,IF(AND($D361="yes",Q$7="Block"),INDEX($O811:$Q811,1,MATCH(Q$5,$I56:$K56,0)),IF(OR(Q$7="Anytime",Q$7="Peak",Q$7="Off-peak",Q$7="Shoulder",Q$7="Block"),INDEX('Stakeholder report data'!$G811:$M811,1,MATCH(IF(Q$7="Block","Anytime",Q$7),'Stakeholder report data'!$G$799:$M$799,0)),INDEX($W811:$AD811,1,MATCH(Q$5,$W$799:$AD$799,0)))))
*Q961*Q$8,0)</f>
        <v>0</v>
      </c>
      <c r="R361" s="212">
        <f>_xlfn.IFNA(IF(R$7="Fixed",1,IF(AND($D361="yes",R$7="Block"),INDEX($O811:$Q811,1,MATCH(R$5,$I56:$K56,0)),IF(OR(R$7="Anytime",R$7="Peak",R$7="Off-peak",R$7="Shoulder",R$7="Block"),INDEX('Stakeholder report data'!$G811:$M811,1,MATCH(IF(R$7="Block","Anytime",R$7),'Stakeholder report data'!$G$799:$M$799,0)),INDEX($W811:$AD811,1,MATCH(R$5,$W$799:$AD$799,0)))))
*R961*R$8,0)</f>
        <v>0</v>
      </c>
      <c r="S361" s="212">
        <f>_xlfn.IFNA(IF(S$7="Fixed",1,IF(AND($D361="yes",S$7="Block"),INDEX($O811:$Q811,1,MATCH(S$5,$I56:$K56,0)),IF(OR(S$7="Anytime",S$7="Peak",S$7="Off-peak",S$7="Shoulder",S$7="Block"),INDEX('Stakeholder report data'!$G811:$M811,1,MATCH(IF(S$7="Block","Anytime",S$7),'Stakeholder report data'!$G$799:$M$799,0)),INDEX($W811:$AD811,1,MATCH(S$5,$W$799:$AD$799,0)))))
*S961*S$8,0)</f>
        <v>0</v>
      </c>
      <c r="T361" s="212">
        <f>_xlfn.IFNA(IF(T$7="Fixed",1,IF(AND($D361="yes",T$7="Block"),INDEX($O811:$Q811,1,MATCH(T$5,$I56:$K56,0)),IF(OR(T$7="Anytime",T$7="Peak",T$7="Off-peak",T$7="Shoulder",T$7="Block"),INDEX('Stakeholder report data'!$G811:$M811,1,MATCH(IF(T$7="Block","Anytime",T$7),'Stakeholder report data'!$G$799:$M$799,0)),INDEX($W811:$AD811,1,MATCH(T$5,$W$799:$AD$799,0)))))
*T961*T$8,0)</f>
        <v>0</v>
      </c>
      <c r="U361" s="212">
        <f>_xlfn.IFNA(IF(U$7="Fixed",1,IF(AND($D361="yes",U$7="Block"),INDEX($O811:$Q811,1,MATCH(U$5,$I56:$K56,0)),IF(OR(U$7="Anytime",U$7="Peak",U$7="Off-peak",U$7="Shoulder",U$7="Block"),INDEX('Stakeholder report data'!$G811:$M811,1,MATCH(IF(U$7="Block","Anytime",U$7),'Stakeholder report data'!$G$799:$M$799,0)),INDEX($W811:$AD811,1,MATCH(U$5,$W$799:$AD$799,0)))))
*U961*U$8,0)</f>
        <v>0</v>
      </c>
      <c r="V361" s="212">
        <f>_xlfn.IFNA(IF(V$7="Fixed",1,IF(AND($D361="yes",V$7="Block"),INDEX($O811:$Q811,1,MATCH(V$5,$I56:$K56,0)),IF(OR(V$7="Anytime",V$7="Peak",V$7="Off-peak",V$7="Shoulder",V$7="Block"),INDEX('Stakeholder report data'!$G811:$M811,1,MATCH(IF(V$7="Block","Anytime",V$7),'Stakeholder report data'!$G$799:$M$799,0)),INDEX($W811:$AD811,1,MATCH(V$5,$W$799:$AD$799,0)))))
*V961*V$8,0)</f>
        <v>0</v>
      </c>
      <c r="W361" s="212">
        <f>_xlfn.IFNA(IF(W$7="Fixed",1,IF(AND($D361="yes",W$7="Block"),INDEX($O811:$Q811,1,MATCH(W$5,$I56:$K56,0)),IF(OR(W$7="Anytime",W$7="Peak",W$7="Off-peak",W$7="Shoulder",W$7="Block"),INDEX('Stakeholder report data'!$G811:$M811,1,MATCH(IF(W$7="Block","Anytime",W$7),'Stakeholder report data'!$G$799:$M$799,0)),INDEX($W811:$AD811,1,MATCH(W$5,$W$799:$AD$799,0)))))
*W961*W$8,0)</f>
        <v>0</v>
      </c>
      <c r="X361" s="212">
        <f>_xlfn.IFNA(IF(X$7="Fixed",1,IF(AND($D361="yes",X$7="Block"),INDEX($O811:$Q811,1,MATCH(X$5,$I56:$K56,0)),IF(OR(X$7="Anytime",X$7="Peak",X$7="Off-peak",X$7="Shoulder",X$7="Block"),INDEX('Stakeholder report data'!$G811:$M811,1,MATCH(IF(X$7="Block","Anytime",X$7),'Stakeholder report data'!$G$799:$M$799,0)),INDEX($W811:$AD811,1,MATCH(X$5,$W$799:$AD$799,0)))))
*X961*X$8,0)</f>
        <v>0</v>
      </c>
      <c r="Y361" s="212">
        <f>_xlfn.IFNA(IF(Y$7="Fixed",1,IF(AND($D361="yes",Y$7="Block"),INDEX($O811:$Q811,1,MATCH(Y$5,$I56:$K56,0)),IF(OR(Y$7="Anytime",Y$7="Peak",Y$7="Off-peak",Y$7="Shoulder",Y$7="Block"),INDEX('Stakeholder report data'!$G811:$M811,1,MATCH(IF(Y$7="Block","Anytime",Y$7),'Stakeholder report data'!$G$799:$M$799,0)),INDEX($W811:$AD811,1,MATCH(Y$5,$W$799:$AD$799,0)))))
*Y961*Y$8,0)</f>
        <v>0</v>
      </c>
      <c r="Z361" s="212">
        <f>_xlfn.IFNA(IF(Z$7="Fixed",1,IF(AND($D361="yes",Z$7="Block"),INDEX($O811:$Q811,1,MATCH(Z$5,$I56:$K56,0)),IF(OR(Z$7="Anytime",Z$7="Peak",Z$7="Off-peak",Z$7="Shoulder",Z$7="Block"),INDEX('Stakeholder report data'!$G811:$M811,1,MATCH(IF(Z$7="Block","Anytime",Z$7),'Stakeholder report data'!$G$799:$M$799,0)),INDEX($W811:$AD811,1,MATCH(Z$5,$W$799:$AD$799,0)))))
*Z961*Z$8,0)</f>
        <v>0</v>
      </c>
      <c r="AA361" s="212">
        <f>_xlfn.IFNA(IF(AA$7="Fixed",1,IF(AND($D361="yes",AA$7="Block"),INDEX($O811:$Q811,1,MATCH(AA$5,$I56:$K56,0)),IF(OR(AA$7="Anytime",AA$7="Peak",AA$7="Off-peak",AA$7="Shoulder",AA$7="Block"),INDEX('Stakeholder report data'!$G811:$M811,1,MATCH(IF(AA$7="Block","Anytime",AA$7),'Stakeholder report data'!$G$799:$M$799,0)),INDEX($W811:$AD811,1,MATCH(AA$5,$W$799:$AD$799,0)))))
*AA961*AA$8,0)</f>
        <v>0</v>
      </c>
      <c r="AB361" s="212">
        <f>_xlfn.IFNA(IF(AB$7="Fixed",1,IF(AND($D361="yes",AB$7="Block"),INDEX($O811:$Q811,1,MATCH(AB$5,$I56:$K56,0)),IF(OR(AB$7="Anytime",AB$7="Peak",AB$7="Off-peak",AB$7="Shoulder",AB$7="Block"),INDEX('Stakeholder report data'!$G811:$M811,1,MATCH(IF(AB$7="Block","Anytime",AB$7),'Stakeholder report data'!$G$799:$M$799,0)),INDEX($W811:$AD811,1,MATCH(AB$5,$W$799:$AD$799,0)))))
*AB961*AB$8,0)</f>
        <v>0</v>
      </c>
      <c r="AC361" s="212">
        <f>_xlfn.IFNA(IF(AC$7="Fixed",1,IF(AND($D361="yes",AC$7="Block"),INDEX($O811:$Q811,1,MATCH(AC$5,$I56:$K56,0)),IF(OR(AC$7="Anytime",AC$7="Peak",AC$7="Off-peak",AC$7="Shoulder",AC$7="Block"),INDEX('Stakeholder report data'!$G811:$M811,1,MATCH(IF(AC$7="Block","Anytime",AC$7),'Stakeholder report data'!$G$799:$M$799,0)),INDEX($W811:$AD811,1,MATCH(AC$5,$W$799:$AD$799,0)))))
*AC961*AC$8,0)</f>
        <v>0</v>
      </c>
      <c r="AD361" s="212">
        <f>_xlfn.IFNA(IF(AD$7="Fixed",1,IF(AND($D361="yes",AD$7="Block"),INDEX($O811:$Q811,1,MATCH(AD$5,$I56:$K56,0)),IF(OR(AD$7="Anytime",AD$7="Peak",AD$7="Off-peak",AD$7="Shoulder",AD$7="Block"),INDEX('Stakeholder report data'!$G811:$M811,1,MATCH(IF(AD$7="Block","Anytime",AD$7),'Stakeholder report data'!$G$799:$M$799,0)),INDEX($W811:$AD811,1,MATCH(AD$5,$W$799:$AD$799,0)))))
*AD961*AD$8,0)</f>
        <v>0</v>
      </c>
      <c r="AE361" s="55"/>
      <c r="AF361" s="34"/>
      <c r="AG361" s="34"/>
      <c r="AH361" s="34"/>
    </row>
    <row r="362" spans="1:34" ht="11.25" hidden="1" outlineLevel="3" x14ac:dyDescent="0.2">
      <c r="A362" s="34"/>
      <c r="B362" s="251">
        <v>11</v>
      </c>
      <c r="C362" s="48">
        <f t="shared" si="35"/>
        <v>0</v>
      </c>
      <c r="D362" s="49">
        <f t="shared" si="35"/>
        <v>0</v>
      </c>
      <c r="E362" s="49">
        <f t="shared" si="35"/>
        <v>0</v>
      </c>
      <c r="F362" s="56"/>
      <c r="G362" s="262">
        <f t="shared" si="36"/>
        <v>0</v>
      </c>
      <c r="H362" s="56"/>
      <c r="I362" s="212">
        <f>_xlfn.IFNA(IF(I$7="Fixed",1,IF(AND($D362="yes",I$7="Block"),INDEX($O812:$Q812,1,MATCH(I$5,$I57:$K57,0)),IF(OR(I$7="Anytime",I$7="Peak",I$7="Off-peak",I$7="Shoulder",I$7="Block"),INDEX('Stakeholder report data'!$G812:$M812,1,MATCH(IF(I$7="Block","Anytime",I$7),'Stakeholder report data'!$G$799:$M$799,0)),INDEX($W812:$AD812,1,MATCH(I$5,$W$799:$AD$799,0)))))
*I962*I$8,0)</f>
        <v>0</v>
      </c>
      <c r="J362" s="212">
        <f>_xlfn.IFNA(IF(J$7="Fixed",1,IF(AND($D362="yes",J$7="Block"),INDEX($O812:$Q812,1,MATCH(J$5,$I57:$K57,0)),IF(OR(J$7="Anytime",J$7="Peak",J$7="Off-peak",J$7="Shoulder",J$7="Block"),INDEX('Stakeholder report data'!$G812:$M812,1,MATCH(IF(J$7="Block","Anytime",J$7),'Stakeholder report data'!$G$799:$M$799,0)),INDEX($W812:$AD812,1,MATCH(J$5,$W$799:$AD$799,0)))))
*J962*J$8,0)</f>
        <v>0</v>
      </c>
      <c r="K362" s="212">
        <f>_xlfn.IFNA(IF(K$7="Fixed",1,IF(AND($D362="yes",K$7="Block"),INDEX($O812:$Q812,1,MATCH(K$5,$I57:$K57,0)),IF(OR(K$7="Anytime",K$7="Peak",K$7="Off-peak",K$7="Shoulder",K$7="Block"),INDEX('Stakeholder report data'!$G812:$M812,1,MATCH(IF(K$7="Block","Anytime",K$7),'Stakeholder report data'!$G$799:$M$799,0)),INDEX($W812:$AD812,1,MATCH(K$5,$W$799:$AD$799,0)))))
*K962*K$8,0)</f>
        <v>0</v>
      </c>
      <c r="L362" s="212">
        <f>_xlfn.IFNA(IF(L$7="Fixed",1,IF(AND($D362="yes",L$7="Block"),INDEX($O812:$Q812,1,MATCH(L$5,$I57:$K57,0)),IF(OR(L$7="Anytime",L$7="Peak",L$7="Off-peak",L$7="Shoulder",L$7="Block"),INDEX('Stakeholder report data'!$G812:$M812,1,MATCH(IF(L$7="Block","Anytime",L$7),'Stakeholder report data'!$G$799:$M$799,0)),INDEX($W812:$AD812,1,MATCH(L$5,$W$799:$AD$799,0)))))
*L962*L$8,0)</f>
        <v>0</v>
      </c>
      <c r="M362" s="212">
        <f>_xlfn.IFNA(IF(M$7="Fixed",1,IF(AND($D362="yes",M$7="Block"),INDEX($O812:$Q812,1,MATCH(M$5,$I57:$K57,0)),IF(OR(M$7="Anytime",M$7="Peak",M$7="Off-peak",M$7="Shoulder",M$7="Block"),INDEX('Stakeholder report data'!$G812:$M812,1,MATCH(IF(M$7="Block","Anytime",M$7),'Stakeholder report data'!$G$799:$M$799,0)),INDEX($W812:$AD812,1,MATCH(M$5,$W$799:$AD$799,0)))))
*M962*M$8,0)</f>
        <v>0</v>
      </c>
      <c r="N362" s="212">
        <f>_xlfn.IFNA(IF(N$7="Fixed",1,IF(AND($D362="yes",N$7="Block"),INDEX($O812:$Q812,1,MATCH(N$5,$I57:$K57,0)),IF(OR(N$7="Anytime",N$7="Peak",N$7="Off-peak",N$7="Shoulder",N$7="Block"),INDEX('Stakeholder report data'!$G812:$M812,1,MATCH(IF(N$7="Block","Anytime",N$7),'Stakeholder report data'!$G$799:$M$799,0)),INDEX($W812:$AD812,1,MATCH(N$5,$W$799:$AD$799,0)))))
*N962*N$8,0)</f>
        <v>0</v>
      </c>
      <c r="O362" s="212">
        <f>_xlfn.IFNA(IF(O$7="Fixed",1,IF(AND($D362="yes",O$7="Block"),INDEX($O812:$Q812,1,MATCH(O$5,$I57:$K57,0)),IF(OR(O$7="Anytime",O$7="Peak",O$7="Off-peak",O$7="Shoulder",O$7="Block"),INDEX('Stakeholder report data'!$G812:$M812,1,MATCH(IF(O$7="Block","Anytime",O$7),'Stakeholder report data'!$G$799:$M$799,0)),INDEX($W812:$AD812,1,MATCH(O$5,$W$799:$AD$799,0)))))
*O962*O$8,0)</f>
        <v>0</v>
      </c>
      <c r="P362" s="212">
        <f>_xlfn.IFNA(IF(P$7="Fixed",1,IF(AND($D362="yes",P$7="Block"),INDEX($O812:$Q812,1,MATCH(P$5,$I57:$K57,0)),IF(OR(P$7="Anytime",P$7="Peak",P$7="Off-peak",P$7="Shoulder",P$7="Block"),INDEX('Stakeholder report data'!$G812:$M812,1,MATCH(IF(P$7="Block","Anytime",P$7),'Stakeholder report data'!$G$799:$M$799,0)),INDEX($W812:$AD812,1,MATCH(P$5,$W$799:$AD$799,0)))))
*P962*P$8,0)</f>
        <v>0</v>
      </c>
      <c r="Q362" s="212">
        <f>_xlfn.IFNA(IF(Q$7="Fixed",1,IF(AND($D362="yes",Q$7="Block"),INDEX($O812:$Q812,1,MATCH(Q$5,$I57:$K57,0)),IF(OR(Q$7="Anytime",Q$7="Peak",Q$7="Off-peak",Q$7="Shoulder",Q$7="Block"),INDEX('Stakeholder report data'!$G812:$M812,1,MATCH(IF(Q$7="Block","Anytime",Q$7),'Stakeholder report data'!$G$799:$M$799,0)),INDEX($W812:$AD812,1,MATCH(Q$5,$W$799:$AD$799,0)))))
*Q962*Q$8,0)</f>
        <v>0</v>
      </c>
      <c r="R362" s="212">
        <f>_xlfn.IFNA(IF(R$7="Fixed",1,IF(AND($D362="yes",R$7="Block"),INDEX($O812:$Q812,1,MATCH(R$5,$I57:$K57,0)),IF(OR(R$7="Anytime",R$7="Peak",R$7="Off-peak",R$7="Shoulder",R$7="Block"),INDEX('Stakeholder report data'!$G812:$M812,1,MATCH(IF(R$7="Block","Anytime",R$7),'Stakeholder report data'!$G$799:$M$799,0)),INDEX($W812:$AD812,1,MATCH(R$5,$W$799:$AD$799,0)))))
*R962*R$8,0)</f>
        <v>0</v>
      </c>
      <c r="S362" s="212">
        <f>_xlfn.IFNA(IF(S$7="Fixed",1,IF(AND($D362="yes",S$7="Block"),INDEX($O812:$Q812,1,MATCH(S$5,$I57:$K57,0)),IF(OR(S$7="Anytime",S$7="Peak",S$7="Off-peak",S$7="Shoulder",S$7="Block"),INDEX('Stakeholder report data'!$G812:$M812,1,MATCH(IF(S$7="Block","Anytime",S$7),'Stakeholder report data'!$G$799:$M$799,0)),INDEX($W812:$AD812,1,MATCH(S$5,$W$799:$AD$799,0)))))
*S962*S$8,0)</f>
        <v>0</v>
      </c>
      <c r="T362" s="212">
        <f>_xlfn.IFNA(IF(T$7="Fixed",1,IF(AND($D362="yes",T$7="Block"),INDEX($O812:$Q812,1,MATCH(T$5,$I57:$K57,0)),IF(OR(T$7="Anytime",T$7="Peak",T$7="Off-peak",T$7="Shoulder",T$7="Block"),INDEX('Stakeholder report data'!$G812:$M812,1,MATCH(IF(T$7="Block","Anytime",T$7),'Stakeholder report data'!$G$799:$M$799,0)),INDEX($W812:$AD812,1,MATCH(T$5,$W$799:$AD$799,0)))))
*T962*T$8,0)</f>
        <v>0</v>
      </c>
      <c r="U362" s="212">
        <f>_xlfn.IFNA(IF(U$7="Fixed",1,IF(AND($D362="yes",U$7="Block"),INDEX($O812:$Q812,1,MATCH(U$5,$I57:$K57,0)),IF(OR(U$7="Anytime",U$7="Peak",U$7="Off-peak",U$7="Shoulder",U$7="Block"),INDEX('Stakeholder report data'!$G812:$M812,1,MATCH(IF(U$7="Block","Anytime",U$7),'Stakeholder report data'!$G$799:$M$799,0)),INDEX($W812:$AD812,1,MATCH(U$5,$W$799:$AD$799,0)))))
*U962*U$8,0)</f>
        <v>0</v>
      </c>
      <c r="V362" s="212">
        <f>_xlfn.IFNA(IF(V$7="Fixed",1,IF(AND($D362="yes",V$7="Block"),INDEX($O812:$Q812,1,MATCH(V$5,$I57:$K57,0)),IF(OR(V$7="Anytime",V$7="Peak",V$7="Off-peak",V$7="Shoulder",V$7="Block"),INDEX('Stakeholder report data'!$G812:$M812,1,MATCH(IF(V$7="Block","Anytime",V$7),'Stakeholder report data'!$G$799:$M$799,0)),INDEX($W812:$AD812,1,MATCH(V$5,$W$799:$AD$799,0)))))
*V962*V$8,0)</f>
        <v>0</v>
      </c>
      <c r="W362" s="212">
        <f>_xlfn.IFNA(IF(W$7="Fixed",1,IF(AND($D362="yes",W$7="Block"),INDEX($O812:$Q812,1,MATCH(W$5,$I57:$K57,0)),IF(OR(W$7="Anytime",W$7="Peak",W$7="Off-peak",W$7="Shoulder",W$7="Block"),INDEX('Stakeholder report data'!$G812:$M812,1,MATCH(IF(W$7="Block","Anytime",W$7),'Stakeholder report data'!$G$799:$M$799,0)),INDEX($W812:$AD812,1,MATCH(W$5,$W$799:$AD$799,0)))))
*W962*W$8,0)</f>
        <v>0</v>
      </c>
      <c r="X362" s="212">
        <f>_xlfn.IFNA(IF(X$7="Fixed",1,IF(AND($D362="yes",X$7="Block"),INDEX($O812:$Q812,1,MATCH(X$5,$I57:$K57,0)),IF(OR(X$7="Anytime",X$7="Peak",X$7="Off-peak",X$7="Shoulder",X$7="Block"),INDEX('Stakeholder report data'!$G812:$M812,1,MATCH(IF(X$7="Block","Anytime",X$7),'Stakeholder report data'!$G$799:$M$799,0)),INDEX($W812:$AD812,1,MATCH(X$5,$W$799:$AD$799,0)))))
*X962*X$8,0)</f>
        <v>0</v>
      </c>
      <c r="Y362" s="212">
        <f>_xlfn.IFNA(IF(Y$7="Fixed",1,IF(AND($D362="yes",Y$7="Block"),INDEX($O812:$Q812,1,MATCH(Y$5,$I57:$K57,0)),IF(OR(Y$7="Anytime",Y$7="Peak",Y$7="Off-peak",Y$7="Shoulder",Y$7="Block"),INDEX('Stakeholder report data'!$G812:$M812,1,MATCH(IF(Y$7="Block","Anytime",Y$7),'Stakeholder report data'!$G$799:$M$799,0)),INDEX($W812:$AD812,1,MATCH(Y$5,$W$799:$AD$799,0)))))
*Y962*Y$8,0)</f>
        <v>0</v>
      </c>
      <c r="Z362" s="212">
        <f>_xlfn.IFNA(IF(Z$7="Fixed",1,IF(AND($D362="yes",Z$7="Block"),INDEX($O812:$Q812,1,MATCH(Z$5,$I57:$K57,0)),IF(OR(Z$7="Anytime",Z$7="Peak",Z$7="Off-peak",Z$7="Shoulder",Z$7="Block"),INDEX('Stakeholder report data'!$G812:$M812,1,MATCH(IF(Z$7="Block","Anytime",Z$7),'Stakeholder report data'!$G$799:$M$799,0)),INDEX($W812:$AD812,1,MATCH(Z$5,$W$799:$AD$799,0)))))
*Z962*Z$8,0)</f>
        <v>0</v>
      </c>
      <c r="AA362" s="212">
        <f>_xlfn.IFNA(IF(AA$7="Fixed",1,IF(AND($D362="yes",AA$7="Block"),INDEX($O812:$Q812,1,MATCH(AA$5,$I57:$K57,0)),IF(OR(AA$7="Anytime",AA$7="Peak",AA$7="Off-peak",AA$7="Shoulder",AA$7="Block"),INDEX('Stakeholder report data'!$G812:$M812,1,MATCH(IF(AA$7="Block","Anytime",AA$7),'Stakeholder report data'!$G$799:$M$799,0)),INDEX($W812:$AD812,1,MATCH(AA$5,$W$799:$AD$799,0)))))
*AA962*AA$8,0)</f>
        <v>0</v>
      </c>
      <c r="AB362" s="212">
        <f>_xlfn.IFNA(IF(AB$7="Fixed",1,IF(AND($D362="yes",AB$7="Block"),INDEX($O812:$Q812,1,MATCH(AB$5,$I57:$K57,0)),IF(OR(AB$7="Anytime",AB$7="Peak",AB$7="Off-peak",AB$7="Shoulder",AB$7="Block"),INDEX('Stakeholder report data'!$G812:$M812,1,MATCH(IF(AB$7="Block","Anytime",AB$7),'Stakeholder report data'!$G$799:$M$799,0)),INDEX($W812:$AD812,1,MATCH(AB$5,$W$799:$AD$799,0)))))
*AB962*AB$8,0)</f>
        <v>0</v>
      </c>
      <c r="AC362" s="212">
        <f>_xlfn.IFNA(IF(AC$7="Fixed",1,IF(AND($D362="yes",AC$7="Block"),INDEX($O812:$Q812,1,MATCH(AC$5,$I57:$K57,0)),IF(OR(AC$7="Anytime",AC$7="Peak",AC$7="Off-peak",AC$7="Shoulder",AC$7="Block"),INDEX('Stakeholder report data'!$G812:$M812,1,MATCH(IF(AC$7="Block","Anytime",AC$7),'Stakeholder report data'!$G$799:$M$799,0)),INDEX($W812:$AD812,1,MATCH(AC$5,$W$799:$AD$799,0)))))
*AC962*AC$8,0)</f>
        <v>0</v>
      </c>
      <c r="AD362" s="212">
        <f>_xlfn.IFNA(IF(AD$7="Fixed",1,IF(AND($D362="yes",AD$7="Block"),INDEX($O812:$Q812,1,MATCH(AD$5,$I57:$K57,0)),IF(OR(AD$7="Anytime",AD$7="Peak",AD$7="Off-peak",AD$7="Shoulder",AD$7="Block"),INDEX('Stakeholder report data'!$G812:$M812,1,MATCH(IF(AD$7="Block","Anytime",AD$7),'Stakeholder report data'!$G$799:$M$799,0)),INDEX($W812:$AD812,1,MATCH(AD$5,$W$799:$AD$799,0)))))
*AD962*AD$8,0)</f>
        <v>0</v>
      </c>
      <c r="AE362" s="55"/>
      <c r="AF362" s="34"/>
      <c r="AG362" s="34"/>
      <c r="AH362" s="34"/>
    </row>
    <row r="363" spans="1:34" ht="11.25" hidden="1" outlineLevel="3" x14ac:dyDescent="0.2">
      <c r="A363" s="34"/>
      <c r="B363" s="251">
        <v>12</v>
      </c>
      <c r="C363" s="48">
        <f t="shared" si="35"/>
        <v>0</v>
      </c>
      <c r="D363" s="49">
        <f t="shared" si="35"/>
        <v>0</v>
      </c>
      <c r="E363" s="49">
        <f t="shared" si="35"/>
        <v>0</v>
      </c>
      <c r="F363" s="56"/>
      <c r="G363" s="262">
        <f t="shared" si="36"/>
        <v>0</v>
      </c>
      <c r="H363" s="56"/>
      <c r="I363" s="212">
        <f>_xlfn.IFNA(IF(I$7="Fixed",1,IF(AND($D363="yes",I$7="Block"),INDEX($O813:$Q813,1,MATCH(I$5,$I58:$K58,0)),IF(OR(I$7="Anytime",I$7="Peak",I$7="Off-peak",I$7="Shoulder",I$7="Block"),INDEX('Stakeholder report data'!$G813:$M813,1,MATCH(IF(I$7="Block","Anytime",I$7),'Stakeholder report data'!$G$799:$M$799,0)),INDEX($W813:$AD813,1,MATCH(I$5,$W$799:$AD$799,0)))))
*I963*I$8,0)</f>
        <v>0</v>
      </c>
      <c r="J363" s="212">
        <f>_xlfn.IFNA(IF(J$7="Fixed",1,IF(AND($D363="yes",J$7="Block"),INDEX($O813:$Q813,1,MATCH(J$5,$I58:$K58,0)),IF(OR(J$7="Anytime",J$7="Peak",J$7="Off-peak",J$7="Shoulder",J$7="Block"),INDEX('Stakeholder report data'!$G813:$M813,1,MATCH(IF(J$7="Block","Anytime",J$7),'Stakeholder report data'!$G$799:$M$799,0)),INDEX($W813:$AD813,1,MATCH(J$5,$W$799:$AD$799,0)))))
*J963*J$8,0)</f>
        <v>0</v>
      </c>
      <c r="K363" s="212">
        <f>_xlfn.IFNA(IF(K$7="Fixed",1,IF(AND($D363="yes",K$7="Block"),INDEX($O813:$Q813,1,MATCH(K$5,$I58:$K58,0)),IF(OR(K$7="Anytime",K$7="Peak",K$7="Off-peak",K$7="Shoulder",K$7="Block"),INDEX('Stakeholder report data'!$G813:$M813,1,MATCH(IF(K$7="Block","Anytime",K$7),'Stakeholder report data'!$G$799:$M$799,0)),INDEX($W813:$AD813,1,MATCH(K$5,$W$799:$AD$799,0)))))
*K963*K$8,0)</f>
        <v>0</v>
      </c>
      <c r="L363" s="212">
        <f>_xlfn.IFNA(IF(L$7="Fixed",1,IF(AND($D363="yes",L$7="Block"),INDEX($O813:$Q813,1,MATCH(L$5,$I58:$K58,0)),IF(OR(L$7="Anytime",L$7="Peak",L$7="Off-peak",L$7="Shoulder",L$7="Block"),INDEX('Stakeholder report data'!$G813:$M813,1,MATCH(IF(L$7="Block","Anytime",L$7),'Stakeholder report data'!$G$799:$M$799,0)),INDEX($W813:$AD813,1,MATCH(L$5,$W$799:$AD$799,0)))))
*L963*L$8,0)</f>
        <v>0</v>
      </c>
      <c r="M363" s="212">
        <f>_xlfn.IFNA(IF(M$7="Fixed",1,IF(AND($D363="yes",M$7="Block"),INDEX($O813:$Q813,1,MATCH(M$5,$I58:$K58,0)),IF(OR(M$7="Anytime",M$7="Peak",M$7="Off-peak",M$7="Shoulder",M$7="Block"),INDEX('Stakeholder report data'!$G813:$M813,1,MATCH(IF(M$7="Block","Anytime",M$7),'Stakeholder report data'!$G$799:$M$799,0)),INDEX($W813:$AD813,1,MATCH(M$5,$W$799:$AD$799,0)))))
*M963*M$8,0)</f>
        <v>0</v>
      </c>
      <c r="N363" s="212">
        <f>_xlfn.IFNA(IF(N$7="Fixed",1,IF(AND($D363="yes",N$7="Block"),INDEX($O813:$Q813,1,MATCH(N$5,$I58:$K58,0)),IF(OR(N$7="Anytime",N$7="Peak",N$7="Off-peak",N$7="Shoulder",N$7="Block"),INDEX('Stakeholder report data'!$G813:$M813,1,MATCH(IF(N$7="Block","Anytime",N$7),'Stakeholder report data'!$G$799:$M$799,0)),INDEX($W813:$AD813,1,MATCH(N$5,$W$799:$AD$799,0)))))
*N963*N$8,0)</f>
        <v>0</v>
      </c>
      <c r="O363" s="212">
        <f>_xlfn.IFNA(IF(O$7="Fixed",1,IF(AND($D363="yes",O$7="Block"),INDEX($O813:$Q813,1,MATCH(O$5,$I58:$K58,0)),IF(OR(O$7="Anytime",O$7="Peak",O$7="Off-peak",O$7="Shoulder",O$7="Block"),INDEX('Stakeholder report data'!$G813:$M813,1,MATCH(IF(O$7="Block","Anytime",O$7),'Stakeholder report data'!$G$799:$M$799,0)),INDEX($W813:$AD813,1,MATCH(O$5,$W$799:$AD$799,0)))))
*O963*O$8,0)</f>
        <v>0</v>
      </c>
      <c r="P363" s="212">
        <f>_xlfn.IFNA(IF(P$7="Fixed",1,IF(AND($D363="yes",P$7="Block"),INDEX($O813:$Q813,1,MATCH(P$5,$I58:$K58,0)),IF(OR(P$7="Anytime",P$7="Peak",P$7="Off-peak",P$7="Shoulder",P$7="Block"),INDEX('Stakeholder report data'!$G813:$M813,1,MATCH(IF(P$7="Block","Anytime",P$7),'Stakeholder report data'!$G$799:$M$799,0)),INDEX($W813:$AD813,1,MATCH(P$5,$W$799:$AD$799,0)))))
*P963*P$8,0)</f>
        <v>0</v>
      </c>
      <c r="Q363" s="212">
        <f>_xlfn.IFNA(IF(Q$7="Fixed",1,IF(AND($D363="yes",Q$7="Block"),INDEX($O813:$Q813,1,MATCH(Q$5,$I58:$K58,0)),IF(OR(Q$7="Anytime",Q$7="Peak",Q$7="Off-peak",Q$7="Shoulder",Q$7="Block"),INDEX('Stakeholder report data'!$G813:$M813,1,MATCH(IF(Q$7="Block","Anytime",Q$7),'Stakeholder report data'!$G$799:$M$799,0)),INDEX($W813:$AD813,1,MATCH(Q$5,$W$799:$AD$799,0)))))
*Q963*Q$8,0)</f>
        <v>0</v>
      </c>
      <c r="R363" s="212">
        <f>_xlfn.IFNA(IF(R$7="Fixed",1,IF(AND($D363="yes",R$7="Block"),INDEX($O813:$Q813,1,MATCH(R$5,$I58:$K58,0)),IF(OR(R$7="Anytime",R$7="Peak",R$7="Off-peak",R$7="Shoulder",R$7="Block"),INDEX('Stakeholder report data'!$G813:$M813,1,MATCH(IF(R$7="Block","Anytime",R$7),'Stakeholder report data'!$G$799:$M$799,0)),INDEX($W813:$AD813,1,MATCH(R$5,$W$799:$AD$799,0)))))
*R963*R$8,0)</f>
        <v>0</v>
      </c>
      <c r="S363" s="212">
        <f>_xlfn.IFNA(IF(S$7="Fixed",1,IF(AND($D363="yes",S$7="Block"),INDEX($O813:$Q813,1,MATCH(S$5,$I58:$K58,0)),IF(OR(S$7="Anytime",S$7="Peak",S$7="Off-peak",S$7="Shoulder",S$7="Block"),INDEX('Stakeholder report data'!$G813:$M813,1,MATCH(IF(S$7="Block","Anytime",S$7),'Stakeholder report data'!$G$799:$M$799,0)),INDEX($W813:$AD813,1,MATCH(S$5,$W$799:$AD$799,0)))))
*S963*S$8,0)</f>
        <v>0</v>
      </c>
      <c r="T363" s="212">
        <f>_xlfn.IFNA(IF(T$7="Fixed",1,IF(AND($D363="yes",T$7="Block"),INDEX($O813:$Q813,1,MATCH(T$5,$I58:$K58,0)),IF(OR(T$7="Anytime",T$7="Peak",T$7="Off-peak",T$7="Shoulder",T$7="Block"),INDEX('Stakeholder report data'!$G813:$M813,1,MATCH(IF(T$7="Block","Anytime",T$7),'Stakeholder report data'!$G$799:$M$799,0)),INDEX($W813:$AD813,1,MATCH(T$5,$W$799:$AD$799,0)))))
*T963*T$8,0)</f>
        <v>0</v>
      </c>
      <c r="U363" s="212">
        <f>_xlfn.IFNA(IF(U$7="Fixed",1,IF(AND($D363="yes",U$7="Block"),INDEX($O813:$Q813,1,MATCH(U$5,$I58:$K58,0)),IF(OR(U$7="Anytime",U$7="Peak",U$7="Off-peak",U$7="Shoulder",U$7="Block"),INDEX('Stakeholder report data'!$G813:$M813,1,MATCH(IF(U$7="Block","Anytime",U$7),'Stakeholder report data'!$G$799:$M$799,0)),INDEX($W813:$AD813,1,MATCH(U$5,$W$799:$AD$799,0)))))
*U963*U$8,0)</f>
        <v>0</v>
      </c>
      <c r="V363" s="212">
        <f>_xlfn.IFNA(IF(V$7="Fixed",1,IF(AND($D363="yes",V$7="Block"),INDEX($O813:$Q813,1,MATCH(V$5,$I58:$K58,0)),IF(OR(V$7="Anytime",V$7="Peak",V$7="Off-peak",V$7="Shoulder",V$7="Block"),INDEX('Stakeholder report data'!$G813:$M813,1,MATCH(IF(V$7="Block","Anytime",V$7),'Stakeholder report data'!$G$799:$M$799,0)),INDEX($W813:$AD813,1,MATCH(V$5,$W$799:$AD$799,0)))))
*V963*V$8,0)</f>
        <v>0</v>
      </c>
      <c r="W363" s="212">
        <f>_xlfn.IFNA(IF(W$7="Fixed",1,IF(AND($D363="yes",W$7="Block"),INDEX($O813:$Q813,1,MATCH(W$5,$I58:$K58,0)),IF(OR(W$7="Anytime",W$7="Peak",W$7="Off-peak",W$7="Shoulder",W$7="Block"),INDEX('Stakeholder report data'!$G813:$M813,1,MATCH(IF(W$7="Block","Anytime",W$7),'Stakeholder report data'!$G$799:$M$799,0)),INDEX($W813:$AD813,1,MATCH(W$5,$W$799:$AD$799,0)))))
*W963*W$8,0)</f>
        <v>0</v>
      </c>
      <c r="X363" s="212">
        <f>_xlfn.IFNA(IF(X$7="Fixed",1,IF(AND($D363="yes",X$7="Block"),INDEX($O813:$Q813,1,MATCH(X$5,$I58:$K58,0)),IF(OR(X$7="Anytime",X$7="Peak",X$7="Off-peak",X$7="Shoulder",X$7="Block"),INDEX('Stakeholder report data'!$G813:$M813,1,MATCH(IF(X$7="Block","Anytime",X$7),'Stakeholder report data'!$G$799:$M$799,0)),INDEX($W813:$AD813,1,MATCH(X$5,$W$799:$AD$799,0)))))
*X963*X$8,0)</f>
        <v>0</v>
      </c>
      <c r="Y363" s="212">
        <f>_xlfn.IFNA(IF(Y$7="Fixed",1,IF(AND($D363="yes",Y$7="Block"),INDEX($O813:$Q813,1,MATCH(Y$5,$I58:$K58,0)),IF(OR(Y$7="Anytime",Y$7="Peak",Y$7="Off-peak",Y$7="Shoulder",Y$7="Block"),INDEX('Stakeholder report data'!$G813:$M813,1,MATCH(IF(Y$7="Block","Anytime",Y$7),'Stakeholder report data'!$G$799:$M$799,0)),INDEX($W813:$AD813,1,MATCH(Y$5,$W$799:$AD$799,0)))))
*Y963*Y$8,0)</f>
        <v>0</v>
      </c>
      <c r="Z363" s="212">
        <f>_xlfn.IFNA(IF(Z$7="Fixed",1,IF(AND($D363="yes",Z$7="Block"),INDEX($O813:$Q813,1,MATCH(Z$5,$I58:$K58,0)),IF(OR(Z$7="Anytime",Z$7="Peak",Z$7="Off-peak",Z$7="Shoulder",Z$7="Block"),INDEX('Stakeholder report data'!$G813:$M813,1,MATCH(IF(Z$7="Block","Anytime",Z$7),'Stakeholder report data'!$G$799:$M$799,0)),INDEX($W813:$AD813,1,MATCH(Z$5,$W$799:$AD$799,0)))))
*Z963*Z$8,0)</f>
        <v>0</v>
      </c>
      <c r="AA363" s="212">
        <f>_xlfn.IFNA(IF(AA$7="Fixed",1,IF(AND($D363="yes",AA$7="Block"),INDEX($O813:$Q813,1,MATCH(AA$5,$I58:$K58,0)),IF(OR(AA$7="Anytime",AA$7="Peak",AA$7="Off-peak",AA$7="Shoulder",AA$7="Block"),INDEX('Stakeholder report data'!$G813:$M813,1,MATCH(IF(AA$7="Block","Anytime",AA$7),'Stakeholder report data'!$G$799:$M$799,0)),INDEX($W813:$AD813,1,MATCH(AA$5,$W$799:$AD$799,0)))))
*AA963*AA$8,0)</f>
        <v>0</v>
      </c>
      <c r="AB363" s="212">
        <f>_xlfn.IFNA(IF(AB$7="Fixed",1,IF(AND($D363="yes",AB$7="Block"),INDEX($O813:$Q813,1,MATCH(AB$5,$I58:$K58,0)),IF(OR(AB$7="Anytime",AB$7="Peak",AB$7="Off-peak",AB$7="Shoulder",AB$7="Block"),INDEX('Stakeholder report data'!$G813:$M813,1,MATCH(IF(AB$7="Block","Anytime",AB$7),'Stakeholder report data'!$G$799:$M$799,0)),INDEX($W813:$AD813,1,MATCH(AB$5,$W$799:$AD$799,0)))))
*AB963*AB$8,0)</f>
        <v>0</v>
      </c>
      <c r="AC363" s="212">
        <f>_xlfn.IFNA(IF(AC$7="Fixed",1,IF(AND($D363="yes",AC$7="Block"),INDEX($O813:$Q813,1,MATCH(AC$5,$I58:$K58,0)),IF(OR(AC$7="Anytime",AC$7="Peak",AC$7="Off-peak",AC$7="Shoulder",AC$7="Block"),INDEX('Stakeholder report data'!$G813:$M813,1,MATCH(IF(AC$7="Block","Anytime",AC$7),'Stakeholder report data'!$G$799:$M$799,0)),INDEX($W813:$AD813,1,MATCH(AC$5,$W$799:$AD$799,0)))))
*AC963*AC$8,0)</f>
        <v>0</v>
      </c>
      <c r="AD363" s="212">
        <f>_xlfn.IFNA(IF(AD$7="Fixed",1,IF(AND($D363="yes",AD$7="Block"),INDEX($O813:$Q813,1,MATCH(AD$5,$I58:$K58,0)),IF(OR(AD$7="Anytime",AD$7="Peak",AD$7="Off-peak",AD$7="Shoulder",AD$7="Block"),INDEX('Stakeholder report data'!$G813:$M813,1,MATCH(IF(AD$7="Block","Anytime",AD$7),'Stakeholder report data'!$G$799:$M$799,0)),INDEX($W813:$AD813,1,MATCH(AD$5,$W$799:$AD$799,0)))))
*AD963*AD$8,0)</f>
        <v>0</v>
      </c>
      <c r="AE363" s="55"/>
      <c r="AF363" s="34"/>
      <c r="AG363" s="34"/>
      <c r="AH363" s="34"/>
    </row>
    <row r="364" spans="1:34" ht="11.25" hidden="1" outlineLevel="3" x14ac:dyDescent="0.2">
      <c r="A364" s="34"/>
      <c r="B364" s="251">
        <v>13</v>
      </c>
      <c r="C364" s="48">
        <f t="shared" si="35"/>
        <v>0</v>
      </c>
      <c r="D364" s="49">
        <f t="shared" si="35"/>
        <v>0</v>
      </c>
      <c r="E364" s="49">
        <f t="shared" si="35"/>
        <v>0</v>
      </c>
      <c r="F364" s="56"/>
      <c r="G364" s="262">
        <f t="shared" si="36"/>
        <v>0</v>
      </c>
      <c r="H364" s="56"/>
      <c r="I364" s="212">
        <f>_xlfn.IFNA(IF(I$7="Fixed",1,IF(AND($D364="yes",I$7="Block"),INDEX($O814:$Q814,1,MATCH(I$5,$I59:$K59,0)),IF(OR(I$7="Anytime",I$7="Peak",I$7="Off-peak",I$7="Shoulder",I$7="Block"),INDEX('Stakeholder report data'!$G814:$M814,1,MATCH(IF(I$7="Block","Anytime",I$7),'Stakeholder report data'!$G$799:$M$799,0)),INDEX($W814:$AD814,1,MATCH(I$5,$W$799:$AD$799,0)))))
*I964*I$8,0)</f>
        <v>0</v>
      </c>
      <c r="J364" s="212">
        <f>_xlfn.IFNA(IF(J$7="Fixed",1,IF(AND($D364="yes",J$7="Block"),INDEX($O814:$Q814,1,MATCH(J$5,$I59:$K59,0)),IF(OR(J$7="Anytime",J$7="Peak",J$7="Off-peak",J$7="Shoulder",J$7="Block"),INDEX('Stakeholder report data'!$G814:$M814,1,MATCH(IF(J$7="Block","Anytime",J$7),'Stakeholder report data'!$G$799:$M$799,0)),INDEX($W814:$AD814,1,MATCH(J$5,$W$799:$AD$799,0)))))
*J964*J$8,0)</f>
        <v>0</v>
      </c>
      <c r="K364" s="212">
        <f>_xlfn.IFNA(IF(K$7="Fixed",1,IF(AND($D364="yes",K$7="Block"),INDEX($O814:$Q814,1,MATCH(K$5,$I59:$K59,0)),IF(OR(K$7="Anytime",K$7="Peak",K$7="Off-peak",K$7="Shoulder",K$7="Block"),INDEX('Stakeholder report data'!$G814:$M814,1,MATCH(IF(K$7="Block","Anytime",K$7),'Stakeholder report data'!$G$799:$M$799,0)),INDEX($W814:$AD814,1,MATCH(K$5,$W$799:$AD$799,0)))))
*K964*K$8,0)</f>
        <v>0</v>
      </c>
      <c r="L364" s="212">
        <f>_xlfn.IFNA(IF(L$7="Fixed",1,IF(AND($D364="yes",L$7="Block"),INDEX($O814:$Q814,1,MATCH(L$5,$I59:$K59,0)),IF(OR(L$7="Anytime",L$7="Peak",L$7="Off-peak",L$7="Shoulder",L$7="Block"),INDEX('Stakeholder report data'!$G814:$M814,1,MATCH(IF(L$7="Block","Anytime",L$7),'Stakeholder report data'!$G$799:$M$799,0)),INDEX($W814:$AD814,1,MATCH(L$5,$W$799:$AD$799,0)))))
*L964*L$8,0)</f>
        <v>0</v>
      </c>
      <c r="M364" s="212">
        <f>_xlfn.IFNA(IF(M$7="Fixed",1,IF(AND($D364="yes",M$7="Block"),INDEX($O814:$Q814,1,MATCH(M$5,$I59:$K59,0)),IF(OR(M$7="Anytime",M$7="Peak",M$7="Off-peak",M$7="Shoulder",M$7="Block"),INDEX('Stakeholder report data'!$G814:$M814,1,MATCH(IF(M$7="Block","Anytime",M$7),'Stakeholder report data'!$G$799:$M$799,0)),INDEX($W814:$AD814,1,MATCH(M$5,$W$799:$AD$799,0)))))
*M964*M$8,0)</f>
        <v>0</v>
      </c>
      <c r="N364" s="212">
        <f>_xlfn.IFNA(IF(N$7="Fixed",1,IF(AND($D364="yes",N$7="Block"),INDEX($O814:$Q814,1,MATCH(N$5,$I59:$K59,0)),IF(OR(N$7="Anytime",N$7="Peak",N$7="Off-peak",N$7="Shoulder",N$7="Block"),INDEX('Stakeholder report data'!$G814:$M814,1,MATCH(IF(N$7="Block","Anytime",N$7),'Stakeholder report data'!$G$799:$M$799,0)),INDEX($W814:$AD814,1,MATCH(N$5,$W$799:$AD$799,0)))))
*N964*N$8,0)</f>
        <v>0</v>
      </c>
      <c r="O364" s="212">
        <f>_xlfn.IFNA(IF(O$7="Fixed",1,IF(AND($D364="yes",O$7="Block"),INDEX($O814:$Q814,1,MATCH(O$5,$I59:$K59,0)),IF(OR(O$7="Anytime",O$7="Peak",O$7="Off-peak",O$7="Shoulder",O$7="Block"),INDEX('Stakeholder report data'!$G814:$M814,1,MATCH(IF(O$7="Block","Anytime",O$7),'Stakeholder report data'!$G$799:$M$799,0)),INDEX($W814:$AD814,1,MATCH(O$5,$W$799:$AD$799,0)))))
*O964*O$8,0)</f>
        <v>0</v>
      </c>
      <c r="P364" s="212">
        <f>_xlfn.IFNA(IF(P$7="Fixed",1,IF(AND($D364="yes",P$7="Block"),INDEX($O814:$Q814,1,MATCH(P$5,$I59:$K59,0)),IF(OR(P$7="Anytime",P$7="Peak",P$7="Off-peak",P$7="Shoulder",P$7="Block"),INDEX('Stakeholder report data'!$G814:$M814,1,MATCH(IF(P$7="Block","Anytime",P$7),'Stakeholder report data'!$G$799:$M$799,0)),INDEX($W814:$AD814,1,MATCH(P$5,$W$799:$AD$799,0)))))
*P964*P$8,0)</f>
        <v>0</v>
      </c>
      <c r="Q364" s="212">
        <f>_xlfn.IFNA(IF(Q$7="Fixed",1,IF(AND($D364="yes",Q$7="Block"),INDEX($O814:$Q814,1,MATCH(Q$5,$I59:$K59,0)),IF(OR(Q$7="Anytime",Q$7="Peak",Q$7="Off-peak",Q$7="Shoulder",Q$7="Block"),INDEX('Stakeholder report data'!$G814:$M814,1,MATCH(IF(Q$7="Block","Anytime",Q$7),'Stakeholder report data'!$G$799:$M$799,0)),INDEX($W814:$AD814,1,MATCH(Q$5,$W$799:$AD$799,0)))))
*Q964*Q$8,0)</f>
        <v>0</v>
      </c>
      <c r="R364" s="212">
        <f>_xlfn.IFNA(IF(R$7="Fixed",1,IF(AND($D364="yes",R$7="Block"),INDEX($O814:$Q814,1,MATCH(R$5,$I59:$K59,0)),IF(OR(R$7="Anytime",R$7="Peak",R$7="Off-peak",R$7="Shoulder",R$7="Block"),INDEX('Stakeholder report data'!$G814:$M814,1,MATCH(IF(R$7="Block","Anytime",R$7),'Stakeholder report data'!$G$799:$M$799,0)),INDEX($W814:$AD814,1,MATCH(R$5,$W$799:$AD$799,0)))))
*R964*R$8,0)</f>
        <v>0</v>
      </c>
      <c r="S364" s="212">
        <f>_xlfn.IFNA(IF(S$7="Fixed",1,IF(AND($D364="yes",S$7="Block"),INDEX($O814:$Q814,1,MATCH(S$5,$I59:$K59,0)),IF(OR(S$7="Anytime",S$7="Peak",S$7="Off-peak",S$7="Shoulder",S$7="Block"),INDEX('Stakeholder report data'!$G814:$M814,1,MATCH(IF(S$7="Block","Anytime",S$7),'Stakeholder report data'!$G$799:$M$799,0)),INDEX($W814:$AD814,1,MATCH(S$5,$W$799:$AD$799,0)))))
*S964*S$8,0)</f>
        <v>0</v>
      </c>
      <c r="T364" s="212">
        <f>_xlfn.IFNA(IF(T$7="Fixed",1,IF(AND($D364="yes",T$7="Block"),INDEX($O814:$Q814,1,MATCH(T$5,$I59:$K59,0)),IF(OR(T$7="Anytime",T$7="Peak",T$7="Off-peak",T$7="Shoulder",T$7="Block"),INDEX('Stakeholder report data'!$G814:$M814,1,MATCH(IF(T$7="Block","Anytime",T$7),'Stakeholder report data'!$G$799:$M$799,0)),INDEX($W814:$AD814,1,MATCH(T$5,$W$799:$AD$799,0)))))
*T964*T$8,0)</f>
        <v>0</v>
      </c>
      <c r="U364" s="212">
        <f>_xlfn.IFNA(IF(U$7="Fixed",1,IF(AND($D364="yes",U$7="Block"),INDEX($O814:$Q814,1,MATCH(U$5,$I59:$K59,0)),IF(OR(U$7="Anytime",U$7="Peak",U$7="Off-peak",U$7="Shoulder",U$7="Block"),INDEX('Stakeholder report data'!$G814:$M814,1,MATCH(IF(U$7="Block","Anytime",U$7),'Stakeholder report data'!$G$799:$M$799,0)),INDEX($W814:$AD814,1,MATCH(U$5,$W$799:$AD$799,0)))))
*U964*U$8,0)</f>
        <v>0</v>
      </c>
      <c r="V364" s="212">
        <f>_xlfn.IFNA(IF(V$7="Fixed",1,IF(AND($D364="yes",V$7="Block"),INDEX($O814:$Q814,1,MATCH(V$5,$I59:$K59,0)),IF(OR(V$7="Anytime",V$7="Peak",V$7="Off-peak",V$7="Shoulder",V$7="Block"),INDEX('Stakeholder report data'!$G814:$M814,1,MATCH(IF(V$7="Block","Anytime",V$7),'Stakeholder report data'!$G$799:$M$799,0)),INDEX($W814:$AD814,1,MATCH(V$5,$W$799:$AD$799,0)))))
*V964*V$8,0)</f>
        <v>0</v>
      </c>
      <c r="W364" s="212">
        <f>_xlfn.IFNA(IF(W$7="Fixed",1,IF(AND($D364="yes",W$7="Block"),INDEX($O814:$Q814,1,MATCH(W$5,$I59:$K59,0)),IF(OR(W$7="Anytime",W$7="Peak",W$7="Off-peak",W$7="Shoulder",W$7="Block"),INDEX('Stakeholder report data'!$G814:$M814,1,MATCH(IF(W$7="Block","Anytime",W$7),'Stakeholder report data'!$G$799:$M$799,0)),INDEX($W814:$AD814,1,MATCH(W$5,$W$799:$AD$799,0)))))
*W964*W$8,0)</f>
        <v>0</v>
      </c>
      <c r="X364" s="212">
        <f>_xlfn.IFNA(IF(X$7="Fixed",1,IF(AND($D364="yes",X$7="Block"),INDEX($O814:$Q814,1,MATCH(X$5,$I59:$K59,0)),IF(OR(X$7="Anytime",X$7="Peak",X$7="Off-peak",X$7="Shoulder",X$7="Block"),INDEX('Stakeholder report data'!$G814:$M814,1,MATCH(IF(X$7="Block","Anytime",X$7),'Stakeholder report data'!$G$799:$M$799,0)),INDEX($W814:$AD814,1,MATCH(X$5,$W$799:$AD$799,0)))))
*X964*X$8,0)</f>
        <v>0</v>
      </c>
      <c r="Y364" s="212">
        <f>_xlfn.IFNA(IF(Y$7="Fixed",1,IF(AND($D364="yes",Y$7="Block"),INDEX($O814:$Q814,1,MATCH(Y$5,$I59:$K59,0)),IF(OR(Y$7="Anytime",Y$7="Peak",Y$7="Off-peak",Y$7="Shoulder",Y$7="Block"),INDEX('Stakeholder report data'!$G814:$M814,1,MATCH(IF(Y$7="Block","Anytime",Y$7),'Stakeholder report data'!$G$799:$M$799,0)),INDEX($W814:$AD814,1,MATCH(Y$5,$W$799:$AD$799,0)))))
*Y964*Y$8,0)</f>
        <v>0</v>
      </c>
      <c r="Z364" s="212">
        <f>_xlfn.IFNA(IF(Z$7="Fixed",1,IF(AND($D364="yes",Z$7="Block"),INDEX($O814:$Q814,1,MATCH(Z$5,$I59:$K59,0)),IF(OR(Z$7="Anytime",Z$7="Peak",Z$7="Off-peak",Z$7="Shoulder",Z$7="Block"),INDEX('Stakeholder report data'!$G814:$M814,1,MATCH(IF(Z$7="Block","Anytime",Z$7),'Stakeholder report data'!$G$799:$M$799,0)),INDEX($W814:$AD814,1,MATCH(Z$5,$W$799:$AD$799,0)))))
*Z964*Z$8,0)</f>
        <v>0</v>
      </c>
      <c r="AA364" s="212">
        <f>_xlfn.IFNA(IF(AA$7="Fixed",1,IF(AND($D364="yes",AA$7="Block"),INDEX($O814:$Q814,1,MATCH(AA$5,$I59:$K59,0)),IF(OR(AA$7="Anytime",AA$7="Peak",AA$7="Off-peak",AA$7="Shoulder",AA$7="Block"),INDEX('Stakeholder report data'!$G814:$M814,1,MATCH(IF(AA$7="Block","Anytime",AA$7),'Stakeholder report data'!$G$799:$M$799,0)),INDEX($W814:$AD814,1,MATCH(AA$5,$W$799:$AD$799,0)))))
*AA964*AA$8,0)</f>
        <v>0</v>
      </c>
      <c r="AB364" s="212">
        <f>_xlfn.IFNA(IF(AB$7="Fixed",1,IF(AND($D364="yes",AB$7="Block"),INDEX($O814:$Q814,1,MATCH(AB$5,$I59:$K59,0)),IF(OR(AB$7="Anytime",AB$7="Peak",AB$7="Off-peak",AB$7="Shoulder",AB$7="Block"),INDEX('Stakeholder report data'!$G814:$M814,1,MATCH(IF(AB$7="Block","Anytime",AB$7),'Stakeholder report data'!$G$799:$M$799,0)),INDEX($W814:$AD814,1,MATCH(AB$5,$W$799:$AD$799,0)))))
*AB964*AB$8,0)</f>
        <v>0</v>
      </c>
      <c r="AC364" s="212">
        <f>_xlfn.IFNA(IF(AC$7="Fixed",1,IF(AND($D364="yes",AC$7="Block"),INDEX($O814:$Q814,1,MATCH(AC$5,$I59:$K59,0)),IF(OR(AC$7="Anytime",AC$7="Peak",AC$7="Off-peak",AC$7="Shoulder",AC$7="Block"),INDEX('Stakeholder report data'!$G814:$M814,1,MATCH(IF(AC$7="Block","Anytime",AC$7),'Stakeholder report data'!$G$799:$M$799,0)),INDEX($W814:$AD814,1,MATCH(AC$5,$W$799:$AD$799,0)))))
*AC964*AC$8,0)</f>
        <v>0</v>
      </c>
      <c r="AD364" s="212">
        <f>_xlfn.IFNA(IF(AD$7="Fixed",1,IF(AND($D364="yes",AD$7="Block"),INDEX($O814:$Q814,1,MATCH(AD$5,$I59:$K59,0)),IF(OR(AD$7="Anytime",AD$7="Peak",AD$7="Off-peak",AD$7="Shoulder",AD$7="Block"),INDEX('Stakeholder report data'!$G814:$M814,1,MATCH(IF(AD$7="Block","Anytime",AD$7),'Stakeholder report data'!$G$799:$M$799,0)),INDEX($W814:$AD814,1,MATCH(AD$5,$W$799:$AD$799,0)))))
*AD964*AD$8,0)</f>
        <v>0</v>
      </c>
      <c r="AE364" s="55"/>
      <c r="AF364" s="34"/>
      <c r="AG364" s="34"/>
      <c r="AH364" s="34"/>
    </row>
    <row r="365" spans="1:34" ht="11.25" hidden="1" outlineLevel="3" x14ac:dyDescent="0.2">
      <c r="A365" s="34"/>
      <c r="B365" s="251">
        <v>14</v>
      </c>
      <c r="C365" s="48">
        <f t="shared" si="35"/>
        <v>0</v>
      </c>
      <c r="D365" s="49">
        <f t="shared" si="35"/>
        <v>0</v>
      </c>
      <c r="E365" s="49">
        <f t="shared" si="35"/>
        <v>0</v>
      </c>
      <c r="F365" s="56"/>
      <c r="G365" s="262">
        <f t="shared" si="36"/>
        <v>0</v>
      </c>
      <c r="H365" s="56"/>
      <c r="I365" s="212">
        <f>_xlfn.IFNA(IF(I$7="Fixed",1,IF(AND($D365="yes",I$7="Block"),INDEX($O815:$Q815,1,MATCH(I$5,$I60:$K60,0)),IF(OR(I$7="Anytime",I$7="Peak",I$7="Off-peak",I$7="Shoulder",I$7="Block"),INDEX('Stakeholder report data'!$G815:$M815,1,MATCH(IF(I$7="Block","Anytime",I$7),'Stakeholder report data'!$G$799:$M$799,0)),INDEX($W815:$AD815,1,MATCH(I$5,$W$799:$AD$799,0)))))
*I965*I$8,0)</f>
        <v>0</v>
      </c>
      <c r="J365" s="212">
        <f>_xlfn.IFNA(IF(J$7="Fixed",1,IF(AND($D365="yes",J$7="Block"),INDEX($O815:$Q815,1,MATCH(J$5,$I60:$K60,0)),IF(OR(J$7="Anytime",J$7="Peak",J$7="Off-peak",J$7="Shoulder",J$7="Block"),INDEX('Stakeholder report data'!$G815:$M815,1,MATCH(IF(J$7="Block","Anytime",J$7),'Stakeholder report data'!$G$799:$M$799,0)),INDEX($W815:$AD815,1,MATCH(J$5,$W$799:$AD$799,0)))))
*J965*J$8,0)</f>
        <v>0</v>
      </c>
      <c r="K365" s="212">
        <f>_xlfn.IFNA(IF(K$7="Fixed",1,IF(AND($D365="yes",K$7="Block"),INDEX($O815:$Q815,1,MATCH(K$5,$I60:$K60,0)),IF(OR(K$7="Anytime",K$7="Peak",K$7="Off-peak",K$7="Shoulder",K$7="Block"),INDEX('Stakeholder report data'!$G815:$M815,1,MATCH(IF(K$7="Block","Anytime",K$7),'Stakeholder report data'!$G$799:$M$799,0)),INDEX($W815:$AD815,1,MATCH(K$5,$W$799:$AD$799,0)))))
*K965*K$8,0)</f>
        <v>0</v>
      </c>
      <c r="L365" s="212">
        <f>_xlfn.IFNA(IF(L$7="Fixed",1,IF(AND($D365="yes",L$7="Block"),INDEX($O815:$Q815,1,MATCH(L$5,$I60:$K60,0)),IF(OR(L$7="Anytime",L$7="Peak",L$7="Off-peak",L$7="Shoulder",L$7="Block"),INDEX('Stakeholder report data'!$G815:$M815,1,MATCH(IF(L$7="Block","Anytime",L$7),'Stakeholder report data'!$G$799:$M$799,0)),INDEX($W815:$AD815,1,MATCH(L$5,$W$799:$AD$799,0)))))
*L965*L$8,0)</f>
        <v>0</v>
      </c>
      <c r="M365" s="212">
        <f>_xlfn.IFNA(IF(M$7="Fixed",1,IF(AND($D365="yes",M$7="Block"),INDEX($O815:$Q815,1,MATCH(M$5,$I60:$K60,0)),IF(OR(M$7="Anytime",M$7="Peak",M$7="Off-peak",M$7="Shoulder",M$7="Block"),INDEX('Stakeholder report data'!$G815:$M815,1,MATCH(IF(M$7="Block","Anytime",M$7),'Stakeholder report data'!$G$799:$M$799,0)),INDEX($W815:$AD815,1,MATCH(M$5,$W$799:$AD$799,0)))))
*M965*M$8,0)</f>
        <v>0</v>
      </c>
      <c r="N365" s="212">
        <f>_xlfn.IFNA(IF(N$7="Fixed",1,IF(AND($D365="yes",N$7="Block"),INDEX($O815:$Q815,1,MATCH(N$5,$I60:$K60,0)),IF(OR(N$7="Anytime",N$7="Peak",N$7="Off-peak",N$7="Shoulder",N$7="Block"),INDEX('Stakeholder report data'!$G815:$M815,1,MATCH(IF(N$7="Block","Anytime",N$7),'Stakeholder report data'!$G$799:$M$799,0)),INDEX($W815:$AD815,1,MATCH(N$5,$W$799:$AD$799,0)))))
*N965*N$8,0)</f>
        <v>0</v>
      </c>
      <c r="O365" s="212">
        <f>_xlfn.IFNA(IF(O$7="Fixed",1,IF(AND($D365="yes",O$7="Block"),INDEX($O815:$Q815,1,MATCH(O$5,$I60:$K60,0)),IF(OR(O$7="Anytime",O$7="Peak",O$7="Off-peak",O$7="Shoulder",O$7="Block"),INDEX('Stakeholder report data'!$G815:$M815,1,MATCH(IF(O$7="Block","Anytime",O$7),'Stakeholder report data'!$G$799:$M$799,0)),INDEX($W815:$AD815,1,MATCH(O$5,$W$799:$AD$799,0)))))
*O965*O$8,0)</f>
        <v>0</v>
      </c>
      <c r="P365" s="212">
        <f>_xlfn.IFNA(IF(P$7="Fixed",1,IF(AND($D365="yes",P$7="Block"),INDEX($O815:$Q815,1,MATCH(P$5,$I60:$K60,0)),IF(OR(P$7="Anytime",P$7="Peak",P$7="Off-peak",P$7="Shoulder",P$7="Block"),INDEX('Stakeholder report data'!$G815:$M815,1,MATCH(IF(P$7="Block","Anytime",P$7),'Stakeholder report data'!$G$799:$M$799,0)),INDEX($W815:$AD815,1,MATCH(P$5,$W$799:$AD$799,0)))))
*P965*P$8,0)</f>
        <v>0</v>
      </c>
      <c r="Q365" s="212">
        <f>_xlfn.IFNA(IF(Q$7="Fixed",1,IF(AND($D365="yes",Q$7="Block"),INDEX($O815:$Q815,1,MATCH(Q$5,$I60:$K60,0)),IF(OR(Q$7="Anytime",Q$7="Peak",Q$7="Off-peak",Q$7="Shoulder",Q$7="Block"),INDEX('Stakeholder report data'!$G815:$M815,1,MATCH(IF(Q$7="Block","Anytime",Q$7),'Stakeholder report data'!$G$799:$M$799,0)),INDEX($W815:$AD815,1,MATCH(Q$5,$W$799:$AD$799,0)))))
*Q965*Q$8,0)</f>
        <v>0</v>
      </c>
      <c r="R365" s="212">
        <f>_xlfn.IFNA(IF(R$7="Fixed",1,IF(AND($D365="yes",R$7="Block"),INDEX($O815:$Q815,1,MATCH(R$5,$I60:$K60,0)),IF(OR(R$7="Anytime",R$7="Peak",R$7="Off-peak",R$7="Shoulder",R$7="Block"),INDEX('Stakeholder report data'!$G815:$M815,1,MATCH(IF(R$7="Block","Anytime",R$7),'Stakeholder report data'!$G$799:$M$799,0)),INDEX($W815:$AD815,1,MATCH(R$5,$W$799:$AD$799,0)))))
*R965*R$8,0)</f>
        <v>0</v>
      </c>
      <c r="S365" s="212">
        <f>_xlfn.IFNA(IF(S$7="Fixed",1,IF(AND($D365="yes",S$7="Block"),INDEX($O815:$Q815,1,MATCH(S$5,$I60:$K60,0)),IF(OR(S$7="Anytime",S$7="Peak",S$7="Off-peak",S$7="Shoulder",S$7="Block"),INDEX('Stakeholder report data'!$G815:$M815,1,MATCH(IF(S$7="Block","Anytime",S$7),'Stakeholder report data'!$G$799:$M$799,0)),INDEX($W815:$AD815,1,MATCH(S$5,$W$799:$AD$799,0)))))
*S965*S$8,0)</f>
        <v>0</v>
      </c>
      <c r="T365" s="212">
        <f>_xlfn.IFNA(IF(T$7="Fixed",1,IF(AND($D365="yes",T$7="Block"),INDEX($O815:$Q815,1,MATCH(T$5,$I60:$K60,0)),IF(OR(T$7="Anytime",T$7="Peak",T$7="Off-peak",T$7="Shoulder",T$7="Block"),INDEX('Stakeholder report data'!$G815:$M815,1,MATCH(IF(T$7="Block","Anytime",T$7),'Stakeholder report data'!$G$799:$M$799,0)),INDEX($W815:$AD815,1,MATCH(T$5,$W$799:$AD$799,0)))))
*T965*T$8,0)</f>
        <v>0</v>
      </c>
      <c r="U365" s="212">
        <f>_xlfn.IFNA(IF(U$7="Fixed",1,IF(AND($D365="yes",U$7="Block"),INDEX($O815:$Q815,1,MATCH(U$5,$I60:$K60,0)),IF(OR(U$7="Anytime",U$7="Peak",U$7="Off-peak",U$7="Shoulder",U$7="Block"),INDEX('Stakeholder report data'!$G815:$M815,1,MATCH(IF(U$7="Block","Anytime",U$7),'Stakeholder report data'!$G$799:$M$799,0)),INDEX($W815:$AD815,1,MATCH(U$5,$W$799:$AD$799,0)))))
*U965*U$8,0)</f>
        <v>0</v>
      </c>
      <c r="V365" s="212">
        <f>_xlfn.IFNA(IF(V$7="Fixed",1,IF(AND($D365="yes",V$7="Block"),INDEX($O815:$Q815,1,MATCH(V$5,$I60:$K60,0)),IF(OR(V$7="Anytime",V$7="Peak",V$7="Off-peak",V$7="Shoulder",V$7="Block"),INDEX('Stakeholder report data'!$G815:$M815,1,MATCH(IF(V$7="Block","Anytime",V$7),'Stakeholder report data'!$G$799:$M$799,0)),INDEX($W815:$AD815,1,MATCH(V$5,$W$799:$AD$799,0)))))
*V965*V$8,0)</f>
        <v>0</v>
      </c>
      <c r="W365" s="212">
        <f>_xlfn.IFNA(IF(W$7="Fixed",1,IF(AND($D365="yes",W$7="Block"),INDEX($O815:$Q815,1,MATCH(W$5,$I60:$K60,0)),IF(OR(W$7="Anytime",W$7="Peak",W$7="Off-peak",W$7="Shoulder",W$7="Block"),INDEX('Stakeholder report data'!$G815:$M815,1,MATCH(IF(W$7="Block","Anytime",W$7),'Stakeholder report data'!$G$799:$M$799,0)),INDEX($W815:$AD815,1,MATCH(W$5,$W$799:$AD$799,0)))))
*W965*W$8,0)</f>
        <v>0</v>
      </c>
      <c r="X365" s="212">
        <f>_xlfn.IFNA(IF(X$7="Fixed",1,IF(AND($D365="yes",X$7="Block"),INDEX($O815:$Q815,1,MATCH(X$5,$I60:$K60,0)),IF(OR(X$7="Anytime",X$7="Peak",X$7="Off-peak",X$7="Shoulder",X$7="Block"),INDEX('Stakeholder report data'!$G815:$M815,1,MATCH(IF(X$7="Block","Anytime",X$7),'Stakeholder report data'!$G$799:$M$799,0)),INDEX($W815:$AD815,1,MATCH(X$5,$W$799:$AD$799,0)))))
*X965*X$8,0)</f>
        <v>0</v>
      </c>
      <c r="Y365" s="212">
        <f>_xlfn.IFNA(IF(Y$7="Fixed",1,IF(AND($D365="yes",Y$7="Block"),INDEX($O815:$Q815,1,MATCH(Y$5,$I60:$K60,0)),IF(OR(Y$7="Anytime",Y$7="Peak",Y$7="Off-peak",Y$7="Shoulder",Y$7="Block"),INDEX('Stakeholder report data'!$G815:$M815,1,MATCH(IF(Y$7="Block","Anytime",Y$7),'Stakeholder report data'!$G$799:$M$799,0)),INDEX($W815:$AD815,1,MATCH(Y$5,$W$799:$AD$799,0)))))
*Y965*Y$8,0)</f>
        <v>0</v>
      </c>
      <c r="Z365" s="212">
        <f>_xlfn.IFNA(IF(Z$7="Fixed",1,IF(AND($D365="yes",Z$7="Block"),INDEX($O815:$Q815,1,MATCH(Z$5,$I60:$K60,0)),IF(OR(Z$7="Anytime",Z$7="Peak",Z$7="Off-peak",Z$7="Shoulder",Z$7="Block"),INDEX('Stakeholder report data'!$G815:$M815,1,MATCH(IF(Z$7="Block","Anytime",Z$7),'Stakeholder report data'!$G$799:$M$799,0)),INDEX($W815:$AD815,1,MATCH(Z$5,$W$799:$AD$799,0)))))
*Z965*Z$8,0)</f>
        <v>0</v>
      </c>
      <c r="AA365" s="212">
        <f>_xlfn.IFNA(IF(AA$7="Fixed",1,IF(AND($D365="yes",AA$7="Block"),INDEX($O815:$Q815,1,MATCH(AA$5,$I60:$K60,0)),IF(OR(AA$7="Anytime",AA$7="Peak",AA$7="Off-peak",AA$7="Shoulder",AA$7="Block"),INDEX('Stakeholder report data'!$G815:$M815,1,MATCH(IF(AA$7="Block","Anytime",AA$7),'Stakeholder report data'!$G$799:$M$799,0)),INDEX($W815:$AD815,1,MATCH(AA$5,$W$799:$AD$799,0)))))
*AA965*AA$8,0)</f>
        <v>0</v>
      </c>
      <c r="AB365" s="212">
        <f>_xlfn.IFNA(IF(AB$7="Fixed",1,IF(AND($D365="yes",AB$7="Block"),INDEX($O815:$Q815,1,MATCH(AB$5,$I60:$K60,0)),IF(OR(AB$7="Anytime",AB$7="Peak",AB$7="Off-peak",AB$7="Shoulder",AB$7="Block"),INDEX('Stakeholder report data'!$G815:$M815,1,MATCH(IF(AB$7="Block","Anytime",AB$7),'Stakeholder report data'!$G$799:$M$799,0)),INDEX($W815:$AD815,1,MATCH(AB$5,$W$799:$AD$799,0)))))
*AB965*AB$8,0)</f>
        <v>0</v>
      </c>
      <c r="AC365" s="212">
        <f>_xlfn.IFNA(IF(AC$7="Fixed",1,IF(AND($D365="yes",AC$7="Block"),INDEX($O815:$Q815,1,MATCH(AC$5,$I60:$K60,0)),IF(OR(AC$7="Anytime",AC$7="Peak",AC$7="Off-peak",AC$7="Shoulder",AC$7="Block"),INDEX('Stakeholder report data'!$G815:$M815,1,MATCH(IF(AC$7="Block","Anytime",AC$7),'Stakeholder report data'!$G$799:$M$799,0)),INDEX($W815:$AD815,1,MATCH(AC$5,$W$799:$AD$799,0)))))
*AC965*AC$8,0)</f>
        <v>0</v>
      </c>
      <c r="AD365" s="212">
        <f>_xlfn.IFNA(IF(AD$7="Fixed",1,IF(AND($D365="yes",AD$7="Block"),INDEX($O815:$Q815,1,MATCH(AD$5,$I60:$K60,0)),IF(OR(AD$7="Anytime",AD$7="Peak",AD$7="Off-peak",AD$7="Shoulder",AD$7="Block"),INDEX('Stakeholder report data'!$G815:$M815,1,MATCH(IF(AD$7="Block","Anytime",AD$7),'Stakeholder report data'!$G$799:$M$799,0)),INDEX($W815:$AD815,1,MATCH(AD$5,$W$799:$AD$799,0)))))
*AD965*AD$8,0)</f>
        <v>0</v>
      </c>
      <c r="AE365" s="55"/>
      <c r="AF365" s="34"/>
      <c r="AG365" s="34"/>
      <c r="AH365" s="34"/>
    </row>
    <row r="366" spans="1:34" ht="11.25" hidden="1" outlineLevel="3" x14ac:dyDescent="0.2">
      <c r="A366" s="34"/>
      <c r="B366" s="251">
        <v>15</v>
      </c>
      <c r="C366" s="48">
        <f t="shared" si="35"/>
        <v>0</v>
      </c>
      <c r="D366" s="49">
        <f t="shared" si="35"/>
        <v>0</v>
      </c>
      <c r="E366" s="49">
        <f t="shared" si="35"/>
        <v>0</v>
      </c>
      <c r="F366" s="56"/>
      <c r="G366" s="262">
        <f t="shared" si="36"/>
        <v>0</v>
      </c>
      <c r="H366" s="56"/>
      <c r="I366" s="212">
        <f>_xlfn.IFNA(IF(I$7="Fixed",1,IF(AND($D366="yes",I$7="Block"),INDEX($O816:$Q816,1,MATCH(I$5,$I61:$K61,0)),IF(OR(I$7="Anytime",I$7="Peak",I$7="Off-peak",I$7="Shoulder",I$7="Block"),INDEX('Stakeholder report data'!$G816:$M816,1,MATCH(IF(I$7="Block","Anytime",I$7),'Stakeholder report data'!$G$799:$M$799,0)),INDEX($W816:$AD816,1,MATCH(I$5,$W$799:$AD$799,0)))))
*I966*I$8,0)</f>
        <v>0</v>
      </c>
      <c r="J366" s="212">
        <f>_xlfn.IFNA(IF(J$7="Fixed",1,IF(AND($D366="yes",J$7="Block"),INDEX($O816:$Q816,1,MATCH(J$5,$I61:$K61,0)),IF(OR(J$7="Anytime",J$7="Peak",J$7="Off-peak",J$7="Shoulder",J$7="Block"),INDEX('Stakeholder report data'!$G816:$M816,1,MATCH(IF(J$7="Block","Anytime",J$7),'Stakeholder report data'!$G$799:$M$799,0)),INDEX($W816:$AD816,1,MATCH(J$5,$W$799:$AD$799,0)))))
*J966*J$8,0)</f>
        <v>0</v>
      </c>
      <c r="K366" s="212">
        <f>_xlfn.IFNA(IF(K$7="Fixed",1,IF(AND($D366="yes",K$7="Block"),INDEX($O816:$Q816,1,MATCH(K$5,$I61:$K61,0)),IF(OR(K$7="Anytime",K$7="Peak",K$7="Off-peak",K$7="Shoulder",K$7="Block"),INDEX('Stakeholder report data'!$G816:$M816,1,MATCH(IF(K$7="Block","Anytime",K$7),'Stakeholder report data'!$G$799:$M$799,0)),INDEX($W816:$AD816,1,MATCH(K$5,$W$799:$AD$799,0)))))
*K966*K$8,0)</f>
        <v>0</v>
      </c>
      <c r="L366" s="212">
        <f>_xlfn.IFNA(IF(L$7="Fixed",1,IF(AND($D366="yes",L$7="Block"),INDEX($O816:$Q816,1,MATCH(L$5,$I61:$K61,0)),IF(OR(L$7="Anytime",L$7="Peak",L$7="Off-peak",L$7="Shoulder",L$7="Block"),INDEX('Stakeholder report data'!$G816:$M816,1,MATCH(IF(L$7="Block","Anytime",L$7),'Stakeholder report data'!$G$799:$M$799,0)),INDEX($W816:$AD816,1,MATCH(L$5,$W$799:$AD$799,0)))))
*L966*L$8,0)</f>
        <v>0</v>
      </c>
      <c r="M366" s="212">
        <f>_xlfn.IFNA(IF(M$7="Fixed",1,IF(AND($D366="yes",M$7="Block"),INDEX($O816:$Q816,1,MATCH(M$5,$I61:$K61,0)),IF(OR(M$7="Anytime",M$7="Peak",M$7="Off-peak",M$7="Shoulder",M$7="Block"),INDEX('Stakeholder report data'!$G816:$M816,1,MATCH(IF(M$7="Block","Anytime",M$7),'Stakeholder report data'!$G$799:$M$799,0)),INDEX($W816:$AD816,1,MATCH(M$5,$W$799:$AD$799,0)))))
*M966*M$8,0)</f>
        <v>0</v>
      </c>
      <c r="N366" s="212">
        <f>_xlfn.IFNA(IF(N$7="Fixed",1,IF(AND($D366="yes",N$7="Block"),INDEX($O816:$Q816,1,MATCH(N$5,$I61:$K61,0)),IF(OR(N$7="Anytime",N$7="Peak",N$7="Off-peak",N$7="Shoulder",N$7="Block"),INDEX('Stakeholder report data'!$G816:$M816,1,MATCH(IF(N$7="Block","Anytime",N$7),'Stakeholder report data'!$G$799:$M$799,0)),INDEX($W816:$AD816,1,MATCH(N$5,$W$799:$AD$799,0)))))
*N966*N$8,0)</f>
        <v>0</v>
      </c>
      <c r="O366" s="212">
        <f>_xlfn.IFNA(IF(O$7="Fixed",1,IF(AND($D366="yes",O$7="Block"),INDEX($O816:$Q816,1,MATCH(O$5,$I61:$K61,0)),IF(OR(O$7="Anytime",O$7="Peak",O$7="Off-peak",O$7="Shoulder",O$7="Block"),INDEX('Stakeholder report data'!$G816:$M816,1,MATCH(IF(O$7="Block","Anytime",O$7),'Stakeholder report data'!$G$799:$M$799,0)),INDEX($W816:$AD816,1,MATCH(O$5,$W$799:$AD$799,0)))))
*O966*O$8,0)</f>
        <v>0</v>
      </c>
      <c r="P366" s="212">
        <f>_xlfn.IFNA(IF(P$7="Fixed",1,IF(AND($D366="yes",P$7="Block"),INDEX($O816:$Q816,1,MATCH(P$5,$I61:$K61,0)),IF(OR(P$7="Anytime",P$7="Peak",P$7="Off-peak",P$7="Shoulder",P$7="Block"),INDEX('Stakeholder report data'!$G816:$M816,1,MATCH(IF(P$7="Block","Anytime",P$7),'Stakeholder report data'!$G$799:$M$799,0)),INDEX($W816:$AD816,1,MATCH(P$5,$W$799:$AD$799,0)))))
*P966*P$8,0)</f>
        <v>0</v>
      </c>
      <c r="Q366" s="212">
        <f>_xlfn.IFNA(IF(Q$7="Fixed",1,IF(AND($D366="yes",Q$7="Block"),INDEX($O816:$Q816,1,MATCH(Q$5,$I61:$K61,0)),IF(OR(Q$7="Anytime",Q$7="Peak",Q$7="Off-peak",Q$7="Shoulder",Q$7="Block"),INDEX('Stakeholder report data'!$G816:$M816,1,MATCH(IF(Q$7="Block","Anytime",Q$7),'Stakeholder report data'!$G$799:$M$799,0)),INDEX($W816:$AD816,1,MATCH(Q$5,$W$799:$AD$799,0)))))
*Q966*Q$8,0)</f>
        <v>0</v>
      </c>
      <c r="R366" s="212">
        <f>_xlfn.IFNA(IF(R$7="Fixed",1,IF(AND($D366="yes",R$7="Block"),INDEX($O816:$Q816,1,MATCH(R$5,$I61:$K61,0)),IF(OR(R$7="Anytime",R$7="Peak",R$7="Off-peak",R$7="Shoulder",R$7="Block"),INDEX('Stakeholder report data'!$G816:$M816,1,MATCH(IF(R$7="Block","Anytime",R$7),'Stakeholder report data'!$G$799:$M$799,0)),INDEX($W816:$AD816,1,MATCH(R$5,$W$799:$AD$799,0)))))
*R966*R$8,0)</f>
        <v>0</v>
      </c>
      <c r="S366" s="212">
        <f>_xlfn.IFNA(IF(S$7="Fixed",1,IF(AND($D366="yes",S$7="Block"),INDEX($O816:$Q816,1,MATCH(S$5,$I61:$K61,0)),IF(OR(S$7="Anytime",S$7="Peak",S$7="Off-peak",S$7="Shoulder",S$7="Block"),INDEX('Stakeholder report data'!$G816:$M816,1,MATCH(IF(S$7="Block","Anytime",S$7),'Stakeholder report data'!$G$799:$M$799,0)),INDEX($W816:$AD816,1,MATCH(S$5,$W$799:$AD$799,0)))))
*S966*S$8,0)</f>
        <v>0</v>
      </c>
      <c r="T366" s="212">
        <f>_xlfn.IFNA(IF(T$7="Fixed",1,IF(AND($D366="yes",T$7="Block"),INDEX($O816:$Q816,1,MATCH(T$5,$I61:$K61,0)),IF(OR(T$7="Anytime",T$7="Peak",T$7="Off-peak",T$7="Shoulder",T$7="Block"),INDEX('Stakeholder report data'!$G816:$M816,1,MATCH(IF(T$7="Block","Anytime",T$7),'Stakeholder report data'!$G$799:$M$799,0)),INDEX($W816:$AD816,1,MATCH(T$5,$W$799:$AD$799,0)))))
*T966*T$8,0)</f>
        <v>0</v>
      </c>
      <c r="U366" s="212">
        <f>_xlfn.IFNA(IF(U$7="Fixed",1,IF(AND($D366="yes",U$7="Block"),INDEX($O816:$Q816,1,MATCH(U$5,$I61:$K61,0)),IF(OR(U$7="Anytime",U$7="Peak",U$7="Off-peak",U$7="Shoulder",U$7="Block"),INDEX('Stakeholder report data'!$G816:$M816,1,MATCH(IF(U$7="Block","Anytime",U$7),'Stakeholder report data'!$G$799:$M$799,0)),INDEX($W816:$AD816,1,MATCH(U$5,$W$799:$AD$799,0)))))
*U966*U$8,0)</f>
        <v>0</v>
      </c>
      <c r="V366" s="212">
        <f>_xlfn.IFNA(IF(V$7="Fixed",1,IF(AND($D366="yes",V$7="Block"),INDEX($O816:$Q816,1,MATCH(V$5,$I61:$K61,0)),IF(OR(V$7="Anytime",V$7="Peak",V$7="Off-peak",V$7="Shoulder",V$7="Block"),INDEX('Stakeholder report data'!$G816:$M816,1,MATCH(IF(V$7="Block","Anytime",V$7),'Stakeholder report data'!$G$799:$M$799,0)),INDEX($W816:$AD816,1,MATCH(V$5,$W$799:$AD$799,0)))))
*V966*V$8,0)</f>
        <v>0</v>
      </c>
      <c r="W366" s="212">
        <f>_xlfn.IFNA(IF(W$7="Fixed",1,IF(AND($D366="yes",W$7="Block"),INDEX($O816:$Q816,1,MATCH(W$5,$I61:$K61,0)),IF(OR(W$7="Anytime",W$7="Peak",W$7="Off-peak",W$7="Shoulder",W$7="Block"),INDEX('Stakeholder report data'!$G816:$M816,1,MATCH(IF(W$7="Block","Anytime",W$7),'Stakeholder report data'!$G$799:$M$799,0)),INDEX($W816:$AD816,1,MATCH(W$5,$W$799:$AD$799,0)))))
*W966*W$8,0)</f>
        <v>0</v>
      </c>
      <c r="X366" s="212">
        <f>_xlfn.IFNA(IF(X$7="Fixed",1,IF(AND($D366="yes",X$7="Block"),INDEX($O816:$Q816,1,MATCH(X$5,$I61:$K61,0)),IF(OR(X$7="Anytime",X$7="Peak",X$7="Off-peak",X$7="Shoulder",X$7="Block"),INDEX('Stakeholder report data'!$G816:$M816,1,MATCH(IF(X$7="Block","Anytime",X$7),'Stakeholder report data'!$G$799:$M$799,0)),INDEX($W816:$AD816,1,MATCH(X$5,$W$799:$AD$799,0)))))
*X966*X$8,0)</f>
        <v>0</v>
      </c>
      <c r="Y366" s="212">
        <f>_xlfn.IFNA(IF(Y$7="Fixed",1,IF(AND($D366="yes",Y$7="Block"),INDEX($O816:$Q816,1,MATCH(Y$5,$I61:$K61,0)),IF(OR(Y$7="Anytime",Y$7="Peak",Y$7="Off-peak",Y$7="Shoulder",Y$7="Block"),INDEX('Stakeholder report data'!$G816:$M816,1,MATCH(IF(Y$7="Block","Anytime",Y$7),'Stakeholder report data'!$G$799:$M$799,0)),INDEX($W816:$AD816,1,MATCH(Y$5,$W$799:$AD$799,0)))))
*Y966*Y$8,0)</f>
        <v>0</v>
      </c>
      <c r="Z366" s="212">
        <f>_xlfn.IFNA(IF(Z$7="Fixed",1,IF(AND($D366="yes",Z$7="Block"),INDEX($O816:$Q816,1,MATCH(Z$5,$I61:$K61,0)),IF(OR(Z$7="Anytime",Z$7="Peak",Z$7="Off-peak",Z$7="Shoulder",Z$7="Block"),INDEX('Stakeholder report data'!$G816:$M816,1,MATCH(IF(Z$7="Block","Anytime",Z$7),'Stakeholder report data'!$G$799:$M$799,0)),INDEX($W816:$AD816,1,MATCH(Z$5,$W$799:$AD$799,0)))))
*Z966*Z$8,0)</f>
        <v>0</v>
      </c>
      <c r="AA366" s="212">
        <f>_xlfn.IFNA(IF(AA$7="Fixed",1,IF(AND($D366="yes",AA$7="Block"),INDEX($O816:$Q816,1,MATCH(AA$5,$I61:$K61,0)),IF(OR(AA$7="Anytime",AA$7="Peak",AA$7="Off-peak",AA$7="Shoulder",AA$7="Block"),INDEX('Stakeholder report data'!$G816:$M816,1,MATCH(IF(AA$7="Block","Anytime",AA$7),'Stakeholder report data'!$G$799:$M$799,0)),INDEX($W816:$AD816,1,MATCH(AA$5,$W$799:$AD$799,0)))))
*AA966*AA$8,0)</f>
        <v>0</v>
      </c>
      <c r="AB366" s="212">
        <f>_xlfn.IFNA(IF(AB$7="Fixed",1,IF(AND($D366="yes",AB$7="Block"),INDEX($O816:$Q816,1,MATCH(AB$5,$I61:$K61,0)),IF(OR(AB$7="Anytime",AB$7="Peak",AB$7="Off-peak",AB$7="Shoulder",AB$7="Block"),INDEX('Stakeholder report data'!$G816:$M816,1,MATCH(IF(AB$7="Block","Anytime",AB$7),'Stakeholder report data'!$G$799:$M$799,0)),INDEX($W816:$AD816,1,MATCH(AB$5,$W$799:$AD$799,0)))))
*AB966*AB$8,0)</f>
        <v>0</v>
      </c>
      <c r="AC366" s="212">
        <f>_xlfn.IFNA(IF(AC$7="Fixed",1,IF(AND($D366="yes",AC$7="Block"),INDEX($O816:$Q816,1,MATCH(AC$5,$I61:$K61,0)),IF(OR(AC$7="Anytime",AC$7="Peak",AC$7="Off-peak",AC$7="Shoulder",AC$7="Block"),INDEX('Stakeholder report data'!$G816:$M816,1,MATCH(IF(AC$7="Block","Anytime",AC$7),'Stakeholder report data'!$G$799:$M$799,0)),INDEX($W816:$AD816,1,MATCH(AC$5,$W$799:$AD$799,0)))))
*AC966*AC$8,0)</f>
        <v>0</v>
      </c>
      <c r="AD366" s="212">
        <f>_xlfn.IFNA(IF(AD$7="Fixed",1,IF(AND($D366="yes",AD$7="Block"),INDEX($O816:$Q816,1,MATCH(AD$5,$I61:$K61,0)),IF(OR(AD$7="Anytime",AD$7="Peak",AD$7="Off-peak",AD$7="Shoulder",AD$7="Block"),INDEX('Stakeholder report data'!$G816:$M816,1,MATCH(IF(AD$7="Block","Anytime",AD$7),'Stakeholder report data'!$G$799:$M$799,0)),INDEX($W816:$AD816,1,MATCH(AD$5,$W$799:$AD$799,0)))))
*AD966*AD$8,0)</f>
        <v>0</v>
      </c>
      <c r="AE366" s="55"/>
      <c r="AF366" s="34"/>
      <c r="AG366" s="34"/>
      <c r="AH366" s="34"/>
    </row>
    <row r="367" spans="1:34" ht="11.25" hidden="1" outlineLevel="3" x14ac:dyDescent="0.2">
      <c r="A367" s="34"/>
      <c r="B367" s="258">
        <v>16</v>
      </c>
      <c r="C367" s="48">
        <f t="shared" si="35"/>
        <v>0</v>
      </c>
      <c r="D367" s="49">
        <f t="shared" si="35"/>
        <v>0</v>
      </c>
      <c r="E367" s="49">
        <f t="shared" si="35"/>
        <v>0</v>
      </c>
      <c r="F367" s="56"/>
      <c r="G367" s="262">
        <f t="shared" si="36"/>
        <v>0</v>
      </c>
      <c r="H367" s="56"/>
      <c r="I367" s="212">
        <f>_xlfn.IFNA(IF(I$7="Fixed",1,IF(AND($D367="yes",I$7="Block"),INDEX($O817:$Q817,1,MATCH(I$5,$I62:$K62,0)),IF(OR(I$7="Anytime",I$7="Peak",I$7="Off-peak",I$7="Shoulder",I$7="Block"),INDEX('Stakeholder report data'!$G817:$M817,1,MATCH(IF(I$7="Block","Anytime",I$7),'Stakeholder report data'!$G$799:$M$799,0)),INDEX($W817:$AD817,1,MATCH(I$5,$W$799:$AD$799,0)))))
*I967*I$8,0)</f>
        <v>0</v>
      </c>
      <c r="J367" s="212">
        <f>_xlfn.IFNA(IF(J$7="Fixed",1,IF(AND($D367="yes",J$7="Block"),INDEX($O817:$Q817,1,MATCH(J$5,$I62:$K62,0)),IF(OR(J$7="Anytime",J$7="Peak",J$7="Off-peak",J$7="Shoulder",J$7="Block"),INDEX('Stakeholder report data'!$G817:$M817,1,MATCH(IF(J$7="Block","Anytime",J$7),'Stakeholder report data'!$G$799:$M$799,0)),INDEX($W817:$AD817,1,MATCH(J$5,$W$799:$AD$799,0)))))
*J967*J$8,0)</f>
        <v>0</v>
      </c>
      <c r="K367" s="212">
        <f>_xlfn.IFNA(IF(K$7="Fixed",1,IF(AND($D367="yes",K$7="Block"),INDEX($O817:$Q817,1,MATCH(K$5,$I62:$K62,0)),IF(OR(K$7="Anytime",K$7="Peak",K$7="Off-peak",K$7="Shoulder",K$7="Block"),INDEX('Stakeholder report data'!$G817:$M817,1,MATCH(IF(K$7="Block","Anytime",K$7),'Stakeholder report data'!$G$799:$M$799,0)),INDEX($W817:$AD817,1,MATCH(K$5,$W$799:$AD$799,0)))))
*K967*K$8,0)</f>
        <v>0</v>
      </c>
      <c r="L367" s="212">
        <f>_xlfn.IFNA(IF(L$7="Fixed",1,IF(AND($D367="yes",L$7="Block"),INDEX($O817:$Q817,1,MATCH(L$5,$I62:$K62,0)),IF(OR(L$7="Anytime",L$7="Peak",L$7="Off-peak",L$7="Shoulder",L$7="Block"),INDEX('Stakeholder report data'!$G817:$M817,1,MATCH(IF(L$7="Block","Anytime",L$7),'Stakeholder report data'!$G$799:$M$799,0)),INDEX($W817:$AD817,1,MATCH(L$5,$W$799:$AD$799,0)))))
*L967*L$8,0)</f>
        <v>0</v>
      </c>
      <c r="M367" s="212">
        <f>_xlfn.IFNA(IF(M$7="Fixed",1,IF(AND($D367="yes",M$7="Block"),INDEX($O817:$Q817,1,MATCH(M$5,$I62:$K62,0)),IF(OR(M$7="Anytime",M$7="Peak",M$7="Off-peak",M$7="Shoulder",M$7="Block"),INDEX('Stakeholder report data'!$G817:$M817,1,MATCH(IF(M$7="Block","Anytime",M$7),'Stakeholder report data'!$G$799:$M$799,0)),INDEX($W817:$AD817,1,MATCH(M$5,$W$799:$AD$799,0)))))
*M967*M$8,0)</f>
        <v>0</v>
      </c>
      <c r="N367" s="212">
        <f>_xlfn.IFNA(IF(N$7="Fixed",1,IF(AND($D367="yes",N$7="Block"),INDEX($O817:$Q817,1,MATCH(N$5,$I62:$K62,0)),IF(OR(N$7="Anytime",N$7="Peak",N$7="Off-peak",N$7="Shoulder",N$7="Block"),INDEX('Stakeholder report data'!$G817:$M817,1,MATCH(IF(N$7="Block","Anytime",N$7),'Stakeholder report data'!$G$799:$M$799,0)),INDEX($W817:$AD817,1,MATCH(N$5,$W$799:$AD$799,0)))))
*N967*N$8,0)</f>
        <v>0</v>
      </c>
      <c r="O367" s="212">
        <f>_xlfn.IFNA(IF(O$7="Fixed",1,IF(AND($D367="yes",O$7="Block"),INDEX($O817:$Q817,1,MATCH(O$5,$I62:$K62,0)),IF(OR(O$7="Anytime",O$7="Peak",O$7="Off-peak",O$7="Shoulder",O$7="Block"),INDEX('Stakeholder report data'!$G817:$M817,1,MATCH(IF(O$7="Block","Anytime",O$7),'Stakeholder report data'!$G$799:$M$799,0)),INDEX($W817:$AD817,1,MATCH(O$5,$W$799:$AD$799,0)))))
*O967*O$8,0)</f>
        <v>0</v>
      </c>
      <c r="P367" s="212">
        <f>_xlfn.IFNA(IF(P$7="Fixed",1,IF(AND($D367="yes",P$7="Block"),INDEX($O817:$Q817,1,MATCH(P$5,$I62:$K62,0)),IF(OR(P$7="Anytime",P$7="Peak",P$7="Off-peak",P$7="Shoulder",P$7="Block"),INDEX('Stakeholder report data'!$G817:$M817,1,MATCH(IF(P$7="Block","Anytime",P$7),'Stakeholder report data'!$G$799:$M$799,0)),INDEX($W817:$AD817,1,MATCH(P$5,$W$799:$AD$799,0)))))
*P967*P$8,0)</f>
        <v>0</v>
      </c>
      <c r="Q367" s="212">
        <f>_xlfn.IFNA(IF(Q$7="Fixed",1,IF(AND($D367="yes",Q$7="Block"),INDEX($O817:$Q817,1,MATCH(Q$5,$I62:$K62,0)),IF(OR(Q$7="Anytime",Q$7="Peak",Q$7="Off-peak",Q$7="Shoulder",Q$7="Block"),INDEX('Stakeholder report data'!$G817:$M817,1,MATCH(IF(Q$7="Block","Anytime",Q$7),'Stakeholder report data'!$G$799:$M$799,0)),INDEX($W817:$AD817,1,MATCH(Q$5,$W$799:$AD$799,0)))))
*Q967*Q$8,0)</f>
        <v>0</v>
      </c>
      <c r="R367" s="212">
        <f>_xlfn.IFNA(IF(R$7="Fixed",1,IF(AND($D367="yes",R$7="Block"),INDEX($O817:$Q817,1,MATCH(R$5,$I62:$K62,0)),IF(OR(R$7="Anytime",R$7="Peak",R$7="Off-peak",R$7="Shoulder",R$7="Block"),INDEX('Stakeholder report data'!$G817:$M817,1,MATCH(IF(R$7="Block","Anytime",R$7),'Stakeholder report data'!$G$799:$M$799,0)),INDEX($W817:$AD817,1,MATCH(R$5,$W$799:$AD$799,0)))))
*R967*R$8,0)</f>
        <v>0</v>
      </c>
      <c r="S367" s="212">
        <f>_xlfn.IFNA(IF(S$7="Fixed",1,IF(AND($D367="yes",S$7="Block"),INDEX($O817:$Q817,1,MATCH(S$5,$I62:$K62,0)),IF(OR(S$7="Anytime",S$7="Peak",S$7="Off-peak",S$7="Shoulder",S$7="Block"),INDEX('Stakeholder report data'!$G817:$M817,1,MATCH(IF(S$7="Block","Anytime",S$7),'Stakeholder report data'!$G$799:$M$799,0)),INDEX($W817:$AD817,1,MATCH(S$5,$W$799:$AD$799,0)))))
*S967*S$8,0)</f>
        <v>0</v>
      </c>
      <c r="T367" s="212">
        <f>_xlfn.IFNA(IF(T$7="Fixed",1,IF(AND($D367="yes",T$7="Block"),INDEX($O817:$Q817,1,MATCH(T$5,$I62:$K62,0)),IF(OR(T$7="Anytime",T$7="Peak",T$7="Off-peak",T$7="Shoulder",T$7="Block"),INDEX('Stakeholder report data'!$G817:$M817,1,MATCH(IF(T$7="Block","Anytime",T$7),'Stakeholder report data'!$G$799:$M$799,0)),INDEX($W817:$AD817,1,MATCH(T$5,$W$799:$AD$799,0)))))
*T967*T$8,0)</f>
        <v>0</v>
      </c>
      <c r="U367" s="212">
        <f>_xlfn.IFNA(IF(U$7="Fixed",1,IF(AND($D367="yes",U$7="Block"),INDEX($O817:$Q817,1,MATCH(U$5,$I62:$K62,0)),IF(OR(U$7="Anytime",U$7="Peak",U$7="Off-peak",U$7="Shoulder",U$7="Block"),INDEX('Stakeholder report data'!$G817:$M817,1,MATCH(IF(U$7="Block","Anytime",U$7),'Stakeholder report data'!$G$799:$M$799,0)),INDEX($W817:$AD817,1,MATCH(U$5,$W$799:$AD$799,0)))))
*U967*U$8,0)</f>
        <v>0</v>
      </c>
      <c r="V367" s="212">
        <f>_xlfn.IFNA(IF(V$7="Fixed",1,IF(AND($D367="yes",V$7="Block"),INDEX($O817:$Q817,1,MATCH(V$5,$I62:$K62,0)),IF(OR(V$7="Anytime",V$7="Peak",V$7="Off-peak",V$7="Shoulder",V$7="Block"),INDEX('Stakeholder report data'!$G817:$M817,1,MATCH(IF(V$7="Block","Anytime",V$7),'Stakeholder report data'!$G$799:$M$799,0)),INDEX($W817:$AD817,1,MATCH(V$5,$W$799:$AD$799,0)))))
*V967*V$8,0)</f>
        <v>0</v>
      </c>
      <c r="W367" s="212">
        <f>_xlfn.IFNA(IF(W$7="Fixed",1,IF(AND($D367="yes",W$7="Block"),INDEX($O817:$Q817,1,MATCH(W$5,$I62:$K62,0)),IF(OR(W$7="Anytime",W$7="Peak",W$7="Off-peak",W$7="Shoulder",W$7="Block"),INDEX('Stakeholder report data'!$G817:$M817,1,MATCH(IF(W$7="Block","Anytime",W$7),'Stakeholder report data'!$G$799:$M$799,0)),INDEX($W817:$AD817,1,MATCH(W$5,$W$799:$AD$799,0)))))
*W967*W$8,0)</f>
        <v>0</v>
      </c>
      <c r="X367" s="212">
        <f>_xlfn.IFNA(IF(X$7="Fixed",1,IF(AND($D367="yes",X$7="Block"),INDEX($O817:$Q817,1,MATCH(X$5,$I62:$K62,0)),IF(OR(X$7="Anytime",X$7="Peak",X$7="Off-peak",X$7="Shoulder",X$7="Block"),INDEX('Stakeholder report data'!$G817:$M817,1,MATCH(IF(X$7="Block","Anytime",X$7),'Stakeholder report data'!$G$799:$M$799,0)),INDEX($W817:$AD817,1,MATCH(X$5,$W$799:$AD$799,0)))))
*X967*X$8,0)</f>
        <v>0</v>
      </c>
      <c r="Y367" s="212">
        <f>_xlfn.IFNA(IF(Y$7="Fixed",1,IF(AND($D367="yes",Y$7="Block"),INDEX($O817:$Q817,1,MATCH(Y$5,$I62:$K62,0)),IF(OR(Y$7="Anytime",Y$7="Peak",Y$7="Off-peak",Y$7="Shoulder",Y$7="Block"),INDEX('Stakeholder report data'!$G817:$M817,1,MATCH(IF(Y$7="Block","Anytime",Y$7),'Stakeholder report data'!$G$799:$M$799,0)),INDEX($W817:$AD817,1,MATCH(Y$5,$W$799:$AD$799,0)))))
*Y967*Y$8,0)</f>
        <v>0</v>
      </c>
      <c r="Z367" s="212">
        <f>_xlfn.IFNA(IF(Z$7="Fixed",1,IF(AND($D367="yes",Z$7="Block"),INDEX($O817:$Q817,1,MATCH(Z$5,$I62:$K62,0)),IF(OR(Z$7="Anytime",Z$7="Peak",Z$7="Off-peak",Z$7="Shoulder",Z$7="Block"),INDEX('Stakeholder report data'!$G817:$M817,1,MATCH(IF(Z$7="Block","Anytime",Z$7),'Stakeholder report data'!$G$799:$M$799,0)),INDEX($W817:$AD817,1,MATCH(Z$5,$W$799:$AD$799,0)))))
*Z967*Z$8,0)</f>
        <v>0</v>
      </c>
      <c r="AA367" s="212">
        <f>_xlfn.IFNA(IF(AA$7="Fixed",1,IF(AND($D367="yes",AA$7="Block"),INDEX($O817:$Q817,1,MATCH(AA$5,$I62:$K62,0)),IF(OR(AA$7="Anytime",AA$7="Peak",AA$7="Off-peak",AA$7="Shoulder",AA$7="Block"),INDEX('Stakeholder report data'!$G817:$M817,1,MATCH(IF(AA$7="Block","Anytime",AA$7),'Stakeholder report data'!$G$799:$M$799,0)),INDEX($W817:$AD817,1,MATCH(AA$5,$W$799:$AD$799,0)))))
*AA967*AA$8,0)</f>
        <v>0</v>
      </c>
      <c r="AB367" s="212">
        <f>_xlfn.IFNA(IF(AB$7="Fixed",1,IF(AND($D367="yes",AB$7="Block"),INDEX($O817:$Q817,1,MATCH(AB$5,$I62:$K62,0)),IF(OR(AB$7="Anytime",AB$7="Peak",AB$7="Off-peak",AB$7="Shoulder",AB$7="Block"),INDEX('Stakeholder report data'!$G817:$M817,1,MATCH(IF(AB$7="Block","Anytime",AB$7),'Stakeholder report data'!$G$799:$M$799,0)),INDEX($W817:$AD817,1,MATCH(AB$5,$W$799:$AD$799,0)))))
*AB967*AB$8,0)</f>
        <v>0</v>
      </c>
      <c r="AC367" s="212">
        <f>_xlfn.IFNA(IF(AC$7="Fixed",1,IF(AND($D367="yes",AC$7="Block"),INDEX($O817:$Q817,1,MATCH(AC$5,$I62:$K62,0)),IF(OR(AC$7="Anytime",AC$7="Peak",AC$7="Off-peak",AC$7="Shoulder",AC$7="Block"),INDEX('Stakeholder report data'!$G817:$M817,1,MATCH(IF(AC$7="Block","Anytime",AC$7),'Stakeholder report data'!$G$799:$M$799,0)),INDEX($W817:$AD817,1,MATCH(AC$5,$W$799:$AD$799,0)))))
*AC967*AC$8,0)</f>
        <v>0</v>
      </c>
      <c r="AD367" s="212">
        <f>_xlfn.IFNA(IF(AD$7="Fixed",1,IF(AND($D367="yes",AD$7="Block"),INDEX($O817:$Q817,1,MATCH(AD$5,$I62:$K62,0)),IF(OR(AD$7="Anytime",AD$7="Peak",AD$7="Off-peak",AD$7="Shoulder",AD$7="Block"),INDEX('Stakeholder report data'!$G817:$M817,1,MATCH(IF(AD$7="Block","Anytime",AD$7),'Stakeholder report data'!$G$799:$M$799,0)),INDEX($W817:$AD817,1,MATCH(AD$5,$W$799:$AD$799,0)))))
*AD967*AD$8,0)</f>
        <v>0</v>
      </c>
      <c r="AE367" s="55"/>
      <c r="AF367" s="34"/>
      <c r="AG367" s="34"/>
      <c r="AH367" s="34"/>
    </row>
    <row r="368" spans="1:34" ht="11.25" hidden="1" outlineLevel="3" x14ac:dyDescent="0.2">
      <c r="A368" s="34"/>
      <c r="B368" s="251">
        <v>17</v>
      </c>
      <c r="C368" s="48">
        <f t="shared" ref="C368:E381" si="37">C63</f>
        <v>0</v>
      </c>
      <c r="D368" s="49">
        <f t="shared" si="37"/>
        <v>0</v>
      </c>
      <c r="E368" s="49">
        <f t="shared" si="37"/>
        <v>0</v>
      </c>
      <c r="F368" s="56"/>
      <c r="G368" s="262">
        <f t="shared" si="36"/>
        <v>0</v>
      </c>
      <c r="H368" s="56"/>
      <c r="I368" s="212">
        <f>_xlfn.IFNA(IF(I$7="Fixed",1,IF(AND($D368="yes",I$7="Block"),INDEX($O818:$Q818,1,MATCH(I$5,$I63:$K63,0)),IF(OR(I$7="Anytime",I$7="Peak",I$7="Off-peak",I$7="Shoulder",I$7="Block"),INDEX('Stakeholder report data'!$G818:$M818,1,MATCH(IF(I$7="Block","Anytime",I$7),'Stakeholder report data'!$G$799:$M$799,0)),INDEX($W818:$AD818,1,MATCH(I$5,$W$799:$AD$799,0)))))
*I968*I$8,0)</f>
        <v>0</v>
      </c>
      <c r="J368" s="212">
        <f>_xlfn.IFNA(IF(J$7="Fixed",1,IF(AND($D368="yes",J$7="Block"),INDEX($O818:$Q818,1,MATCH(J$5,$I63:$K63,0)),IF(OR(J$7="Anytime",J$7="Peak",J$7="Off-peak",J$7="Shoulder",J$7="Block"),INDEX('Stakeholder report data'!$G818:$M818,1,MATCH(IF(J$7="Block","Anytime",J$7),'Stakeholder report data'!$G$799:$M$799,0)),INDEX($W818:$AD818,1,MATCH(J$5,$W$799:$AD$799,0)))))
*J968*J$8,0)</f>
        <v>0</v>
      </c>
      <c r="K368" s="212">
        <f>_xlfn.IFNA(IF(K$7="Fixed",1,IF(AND($D368="yes",K$7="Block"),INDEX($O818:$Q818,1,MATCH(K$5,$I63:$K63,0)),IF(OR(K$7="Anytime",K$7="Peak",K$7="Off-peak",K$7="Shoulder",K$7="Block"),INDEX('Stakeholder report data'!$G818:$M818,1,MATCH(IF(K$7="Block","Anytime",K$7),'Stakeholder report data'!$G$799:$M$799,0)),INDEX($W818:$AD818,1,MATCH(K$5,$W$799:$AD$799,0)))))
*K968*K$8,0)</f>
        <v>0</v>
      </c>
      <c r="L368" s="212">
        <f>_xlfn.IFNA(IF(L$7="Fixed",1,IF(AND($D368="yes",L$7="Block"),INDEX($O818:$Q818,1,MATCH(L$5,$I63:$K63,0)),IF(OR(L$7="Anytime",L$7="Peak",L$7="Off-peak",L$7="Shoulder",L$7="Block"),INDEX('Stakeholder report data'!$G818:$M818,1,MATCH(IF(L$7="Block","Anytime",L$7),'Stakeholder report data'!$G$799:$M$799,0)),INDEX($W818:$AD818,1,MATCH(L$5,$W$799:$AD$799,0)))))
*L968*L$8,0)</f>
        <v>0</v>
      </c>
      <c r="M368" s="212">
        <f>_xlfn.IFNA(IF(M$7="Fixed",1,IF(AND($D368="yes",M$7="Block"),INDEX($O818:$Q818,1,MATCH(M$5,$I63:$K63,0)),IF(OR(M$7="Anytime",M$7="Peak",M$7="Off-peak",M$7="Shoulder",M$7="Block"),INDEX('Stakeholder report data'!$G818:$M818,1,MATCH(IF(M$7="Block","Anytime",M$7),'Stakeholder report data'!$G$799:$M$799,0)),INDEX($W818:$AD818,1,MATCH(M$5,$W$799:$AD$799,0)))))
*M968*M$8,0)</f>
        <v>0</v>
      </c>
      <c r="N368" s="212">
        <f>_xlfn.IFNA(IF(N$7="Fixed",1,IF(AND($D368="yes",N$7="Block"),INDEX($O818:$Q818,1,MATCH(N$5,$I63:$K63,0)),IF(OR(N$7="Anytime",N$7="Peak",N$7="Off-peak",N$7="Shoulder",N$7="Block"),INDEX('Stakeholder report data'!$G818:$M818,1,MATCH(IF(N$7="Block","Anytime",N$7),'Stakeholder report data'!$G$799:$M$799,0)),INDEX($W818:$AD818,1,MATCH(N$5,$W$799:$AD$799,0)))))
*N968*N$8,0)</f>
        <v>0</v>
      </c>
      <c r="O368" s="212">
        <f>_xlfn.IFNA(IF(O$7="Fixed",1,IF(AND($D368="yes",O$7="Block"),INDEX($O818:$Q818,1,MATCH(O$5,$I63:$K63,0)),IF(OR(O$7="Anytime",O$7="Peak",O$7="Off-peak",O$7="Shoulder",O$7="Block"),INDEX('Stakeholder report data'!$G818:$M818,1,MATCH(IF(O$7="Block","Anytime",O$7),'Stakeholder report data'!$G$799:$M$799,0)),INDEX($W818:$AD818,1,MATCH(O$5,$W$799:$AD$799,0)))))
*O968*O$8,0)</f>
        <v>0</v>
      </c>
      <c r="P368" s="212">
        <f>_xlfn.IFNA(IF(P$7="Fixed",1,IF(AND($D368="yes",P$7="Block"),INDEX($O818:$Q818,1,MATCH(P$5,$I63:$K63,0)),IF(OR(P$7="Anytime",P$7="Peak",P$7="Off-peak",P$7="Shoulder",P$7="Block"),INDEX('Stakeholder report data'!$G818:$M818,1,MATCH(IF(P$7="Block","Anytime",P$7),'Stakeholder report data'!$G$799:$M$799,0)),INDEX($W818:$AD818,1,MATCH(P$5,$W$799:$AD$799,0)))))
*P968*P$8,0)</f>
        <v>0</v>
      </c>
      <c r="Q368" s="212">
        <f>_xlfn.IFNA(IF(Q$7="Fixed",1,IF(AND($D368="yes",Q$7="Block"),INDEX($O818:$Q818,1,MATCH(Q$5,$I63:$K63,0)),IF(OR(Q$7="Anytime",Q$7="Peak",Q$7="Off-peak",Q$7="Shoulder",Q$7="Block"),INDEX('Stakeholder report data'!$G818:$M818,1,MATCH(IF(Q$7="Block","Anytime",Q$7),'Stakeholder report data'!$G$799:$M$799,0)),INDEX($W818:$AD818,1,MATCH(Q$5,$W$799:$AD$799,0)))))
*Q968*Q$8,0)</f>
        <v>0</v>
      </c>
      <c r="R368" s="212">
        <f>_xlfn.IFNA(IF(R$7="Fixed",1,IF(AND($D368="yes",R$7="Block"),INDEX($O818:$Q818,1,MATCH(R$5,$I63:$K63,0)),IF(OR(R$7="Anytime",R$7="Peak",R$7="Off-peak",R$7="Shoulder",R$7="Block"),INDEX('Stakeholder report data'!$G818:$M818,1,MATCH(IF(R$7="Block","Anytime",R$7),'Stakeholder report data'!$G$799:$M$799,0)),INDEX($W818:$AD818,1,MATCH(R$5,$W$799:$AD$799,0)))))
*R968*R$8,0)</f>
        <v>0</v>
      </c>
      <c r="S368" s="212">
        <f>_xlfn.IFNA(IF(S$7="Fixed",1,IF(AND($D368="yes",S$7="Block"),INDEX($O818:$Q818,1,MATCH(S$5,$I63:$K63,0)),IF(OR(S$7="Anytime",S$7="Peak",S$7="Off-peak",S$7="Shoulder",S$7="Block"),INDEX('Stakeholder report data'!$G818:$M818,1,MATCH(IF(S$7="Block","Anytime",S$7),'Stakeholder report data'!$G$799:$M$799,0)),INDEX($W818:$AD818,1,MATCH(S$5,$W$799:$AD$799,0)))))
*S968*S$8,0)</f>
        <v>0</v>
      </c>
      <c r="T368" s="212">
        <f>_xlfn.IFNA(IF(T$7="Fixed",1,IF(AND($D368="yes",T$7="Block"),INDEX($O818:$Q818,1,MATCH(T$5,$I63:$K63,0)),IF(OR(T$7="Anytime",T$7="Peak",T$7="Off-peak",T$7="Shoulder",T$7="Block"),INDEX('Stakeholder report data'!$G818:$M818,1,MATCH(IF(T$7="Block","Anytime",T$7),'Stakeholder report data'!$G$799:$M$799,0)),INDEX($W818:$AD818,1,MATCH(T$5,$W$799:$AD$799,0)))))
*T968*T$8,0)</f>
        <v>0</v>
      </c>
      <c r="U368" s="212">
        <f>_xlfn.IFNA(IF(U$7="Fixed",1,IF(AND($D368="yes",U$7="Block"),INDEX($O818:$Q818,1,MATCH(U$5,$I63:$K63,0)),IF(OR(U$7="Anytime",U$7="Peak",U$7="Off-peak",U$7="Shoulder",U$7="Block"),INDEX('Stakeholder report data'!$G818:$M818,1,MATCH(IF(U$7="Block","Anytime",U$7),'Stakeholder report data'!$G$799:$M$799,0)),INDEX($W818:$AD818,1,MATCH(U$5,$W$799:$AD$799,0)))))
*U968*U$8,0)</f>
        <v>0</v>
      </c>
      <c r="V368" s="212">
        <f>_xlfn.IFNA(IF(V$7="Fixed",1,IF(AND($D368="yes",V$7="Block"),INDEX($O818:$Q818,1,MATCH(V$5,$I63:$K63,0)),IF(OR(V$7="Anytime",V$7="Peak",V$7="Off-peak",V$7="Shoulder",V$7="Block"),INDEX('Stakeholder report data'!$G818:$M818,1,MATCH(IF(V$7="Block","Anytime",V$7),'Stakeholder report data'!$G$799:$M$799,0)),INDEX($W818:$AD818,1,MATCH(V$5,$W$799:$AD$799,0)))))
*V968*V$8,0)</f>
        <v>0</v>
      </c>
      <c r="W368" s="212">
        <f>_xlfn.IFNA(IF(W$7="Fixed",1,IF(AND($D368="yes",W$7="Block"),INDEX($O818:$Q818,1,MATCH(W$5,$I63:$K63,0)),IF(OR(W$7="Anytime",W$7="Peak",W$7="Off-peak",W$7="Shoulder",W$7="Block"),INDEX('Stakeholder report data'!$G818:$M818,1,MATCH(IF(W$7="Block","Anytime",W$7),'Stakeholder report data'!$G$799:$M$799,0)),INDEX($W818:$AD818,1,MATCH(W$5,$W$799:$AD$799,0)))))
*W968*W$8,0)</f>
        <v>0</v>
      </c>
      <c r="X368" s="212">
        <f>_xlfn.IFNA(IF(X$7="Fixed",1,IF(AND($D368="yes",X$7="Block"),INDEX($O818:$Q818,1,MATCH(X$5,$I63:$K63,0)),IF(OR(X$7="Anytime",X$7="Peak",X$7="Off-peak",X$7="Shoulder",X$7="Block"),INDEX('Stakeholder report data'!$G818:$M818,1,MATCH(IF(X$7="Block","Anytime",X$7),'Stakeholder report data'!$G$799:$M$799,0)),INDEX($W818:$AD818,1,MATCH(X$5,$W$799:$AD$799,0)))))
*X968*X$8,0)</f>
        <v>0</v>
      </c>
      <c r="Y368" s="212">
        <f>_xlfn.IFNA(IF(Y$7="Fixed",1,IF(AND($D368="yes",Y$7="Block"),INDEX($O818:$Q818,1,MATCH(Y$5,$I63:$K63,0)),IF(OR(Y$7="Anytime",Y$7="Peak",Y$7="Off-peak",Y$7="Shoulder",Y$7="Block"),INDEX('Stakeholder report data'!$G818:$M818,1,MATCH(IF(Y$7="Block","Anytime",Y$7),'Stakeholder report data'!$G$799:$M$799,0)),INDEX($W818:$AD818,1,MATCH(Y$5,$W$799:$AD$799,0)))))
*Y968*Y$8,0)</f>
        <v>0</v>
      </c>
      <c r="Z368" s="212">
        <f>_xlfn.IFNA(IF(Z$7="Fixed",1,IF(AND($D368="yes",Z$7="Block"),INDEX($O818:$Q818,1,MATCH(Z$5,$I63:$K63,0)),IF(OR(Z$7="Anytime",Z$7="Peak",Z$7="Off-peak",Z$7="Shoulder",Z$7="Block"),INDEX('Stakeholder report data'!$G818:$M818,1,MATCH(IF(Z$7="Block","Anytime",Z$7),'Stakeholder report data'!$G$799:$M$799,0)),INDEX($W818:$AD818,1,MATCH(Z$5,$W$799:$AD$799,0)))))
*Z968*Z$8,0)</f>
        <v>0</v>
      </c>
      <c r="AA368" s="212">
        <f>_xlfn.IFNA(IF(AA$7="Fixed",1,IF(AND($D368="yes",AA$7="Block"),INDEX($O818:$Q818,1,MATCH(AA$5,$I63:$K63,0)),IF(OR(AA$7="Anytime",AA$7="Peak",AA$7="Off-peak",AA$7="Shoulder",AA$7="Block"),INDEX('Stakeholder report data'!$G818:$M818,1,MATCH(IF(AA$7="Block","Anytime",AA$7),'Stakeholder report data'!$G$799:$M$799,0)),INDEX($W818:$AD818,1,MATCH(AA$5,$W$799:$AD$799,0)))))
*AA968*AA$8,0)</f>
        <v>0</v>
      </c>
      <c r="AB368" s="212">
        <f>_xlfn.IFNA(IF(AB$7="Fixed",1,IF(AND($D368="yes",AB$7="Block"),INDEX($O818:$Q818,1,MATCH(AB$5,$I63:$K63,0)),IF(OR(AB$7="Anytime",AB$7="Peak",AB$7="Off-peak",AB$7="Shoulder",AB$7="Block"),INDEX('Stakeholder report data'!$G818:$M818,1,MATCH(IF(AB$7="Block","Anytime",AB$7),'Stakeholder report data'!$G$799:$M$799,0)),INDEX($W818:$AD818,1,MATCH(AB$5,$W$799:$AD$799,0)))))
*AB968*AB$8,0)</f>
        <v>0</v>
      </c>
      <c r="AC368" s="212">
        <f>_xlfn.IFNA(IF(AC$7="Fixed",1,IF(AND($D368="yes",AC$7="Block"),INDEX($O818:$Q818,1,MATCH(AC$5,$I63:$K63,0)),IF(OR(AC$7="Anytime",AC$7="Peak",AC$7="Off-peak",AC$7="Shoulder",AC$7="Block"),INDEX('Stakeholder report data'!$G818:$M818,1,MATCH(IF(AC$7="Block","Anytime",AC$7),'Stakeholder report data'!$G$799:$M$799,0)),INDEX($W818:$AD818,1,MATCH(AC$5,$W$799:$AD$799,0)))))
*AC968*AC$8,0)</f>
        <v>0</v>
      </c>
      <c r="AD368" s="212">
        <f>_xlfn.IFNA(IF(AD$7="Fixed",1,IF(AND($D368="yes",AD$7="Block"),INDEX($O818:$Q818,1,MATCH(AD$5,$I63:$K63,0)),IF(OR(AD$7="Anytime",AD$7="Peak",AD$7="Off-peak",AD$7="Shoulder",AD$7="Block"),INDEX('Stakeholder report data'!$G818:$M818,1,MATCH(IF(AD$7="Block","Anytime",AD$7),'Stakeholder report data'!$G$799:$M$799,0)),INDEX($W818:$AD818,1,MATCH(AD$5,$W$799:$AD$799,0)))))
*AD968*AD$8,0)</f>
        <v>0</v>
      </c>
      <c r="AE368" s="55"/>
      <c r="AF368" s="34"/>
      <c r="AG368" s="34"/>
      <c r="AH368" s="34"/>
    </row>
    <row r="369" spans="1:34" ht="11.25" hidden="1" outlineLevel="3" x14ac:dyDescent="0.2">
      <c r="A369" s="34"/>
      <c r="B369" s="251">
        <v>18</v>
      </c>
      <c r="C369" s="48">
        <f t="shared" si="37"/>
        <v>0</v>
      </c>
      <c r="D369" s="49">
        <f t="shared" si="37"/>
        <v>0</v>
      </c>
      <c r="E369" s="49">
        <f t="shared" si="37"/>
        <v>0</v>
      </c>
      <c r="F369" s="56"/>
      <c r="G369" s="262">
        <f t="shared" si="36"/>
        <v>0</v>
      </c>
      <c r="H369" s="56"/>
      <c r="I369" s="212">
        <f>_xlfn.IFNA(IF(I$7="Fixed",1,IF(AND($D369="yes",I$7="Block"),INDEX($O819:$Q819,1,MATCH(I$5,$I64:$K64,0)),IF(OR(I$7="Anytime",I$7="Peak",I$7="Off-peak",I$7="Shoulder",I$7="Block"),INDEX('Stakeholder report data'!$G819:$M819,1,MATCH(IF(I$7="Block","Anytime",I$7),'Stakeholder report data'!$G$799:$M$799,0)),INDEX($W819:$AD819,1,MATCH(I$5,$W$799:$AD$799,0)))))
*I969*I$8,0)</f>
        <v>0</v>
      </c>
      <c r="J369" s="212">
        <f>_xlfn.IFNA(IF(J$7="Fixed",1,IF(AND($D369="yes",J$7="Block"),INDEX($O819:$Q819,1,MATCH(J$5,$I64:$K64,0)),IF(OR(J$7="Anytime",J$7="Peak",J$7="Off-peak",J$7="Shoulder",J$7="Block"),INDEX('Stakeholder report data'!$G819:$M819,1,MATCH(IF(J$7="Block","Anytime",J$7),'Stakeholder report data'!$G$799:$M$799,0)),INDEX($W819:$AD819,1,MATCH(J$5,$W$799:$AD$799,0)))))
*J969*J$8,0)</f>
        <v>0</v>
      </c>
      <c r="K369" s="212">
        <f>_xlfn.IFNA(IF(K$7="Fixed",1,IF(AND($D369="yes",K$7="Block"),INDEX($O819:$Q819,1,MATCH(K$5,$I64:$K64,0)),IF(OR(K$7="Anytime",K$7="Peak",K$7="Off-peak",K$7="Shoulder",K$7="Block"),INDEX('Stakeholder report data'!$G819:$M819,1,MATCH(IF(K$7="Block","Anytime",K$7),'Stakeholder report data'!$G$799:$M$799,0)),INDEX($W819:$AD819,1,MATCH(K$5,$W$799:$AD$799,0)))))
*K969*K$8,0)</f>
        <v>0</v>
      </c>
      <c r="L369" s="212">
        <f>_xlfn.IFNA(IF(L$7="Fixed",1,IF(AND($D369="yes",L$7="Block"),INDEX($O819:$Q819,1,MATCH(L$5,$I64:$K64,0)),IF(OR(L$7="Anytime",L$7="Peak",L$7="Off-peak",L$7="Shoulder",L$7="Block"),INDEX('Stakeholder report data'!$G819:$M819,1,MATCH(IF(L$7="Block","Anytime",L$7),'Stakeholder report data'!$G$799:$M$799,0)),INDEX($W819:$AD819,1,MATCH(L$5,$W$799:$AD$799,0)))))
*L969*L$8,0)</f>
        <v>0</v>
      </c>
      <c r="M369" s="212">
        <f>_xlfn.IFNA(IF(M$7="Fixed",1,IF(AND($D369="yes",M$7="Block"),INDEX($O819:$Q819,1,MATCH(M$5,$I64:$K64,0)),IF(OR(M$7="Anytime",M$7="Peak",M$7="Off-peak",M$7="Shoulder",M$7="Block"),INDEX('Stakeholder report data'!$G819:$M819,1,MATCH(IF(M$7="Block","Anytime",M$7),'Stakeholder report data'!$G$799:$M$799,0)),INDEX($W819:$AD819,1,MATCH(M$5,$W$799:$AD$799,0)))))
*M969*M$8,0)</f>
        <v>0</v>
      </c>
      <c r="N369" s="212">
        <f>_xlfn.IFNA(IF(N$7="Fixed",1,IF(AND($D369="yes",N$7="Block"),INDEX($O819:$Q819,1,MATCH(N$5,$I64:$K64,0)),IF(OR(N$7="Anytime",N$7="Peak",N$7="Off-peak",N$7="Shoulder",N$7="Block"),INDEX('Stakeholder report data'!$G819:$M819,1,MATCH(IF(N$7="Block","Anytime",N$7),'Stakeholder report data'!$G$799:$M$799,0)),INDEX($W819:$AD819,1,MATCH(N$5,$W$799:$AD$799,0)))))
*N969*N$8,0)</f>
        <v>0</v>
      </c>
      <c r="O369" s="212">
        <f>_xlfn.IFNA(IF(O$7="Fixed",1,IF(AND($D369="yes",O$7="Block"),INDEX($O819:$Q819,1,MATCH(O$5,$I64:$K64,0)),IF(OR(O$7="Anytime",O$7="Peak",O$7="Off-peak",O$7="Shoulder",O$7="Block"),INDEX('Stakeholder report data'!$G819:$M819,1,MATCH(IF(O$7="Block","Anytime",O$7),'Stakeholder report data'!$G$799:$M$799,0)),INDEX($W819:$AD819,1,MATCH(O$5,$W$799:$AD$799,0)))))
*O969*O$8,0)</f>
        <v>0</v>
      </c>
      <c r="P369" s="212">
        <f>_xlfn.IFNA(IF(P$7="Fixed",1,IF(AND($D369="yes",P$7="Block"),INDEX($O819:$Q819,1,MATCH(P$5,$I64:$K64,0)),IF(OR(P$7="Anytime",P$7="Peak",P$7="Off-peak",P$7="Shoulder",P$7="Block"),INDEX('Stakeholder report data'!$G819:$M819,1,MATCH(IF(P$7="Block","Anytime",P$7),'Stakeholder report data'!$G$799:$M$799,0)),INDEX($W819:$AD819,1,MATCH(P$5,$W$799:$AD$799,0)))))
*P969*P$8,0)</f>
        <v>0</v>
      </c>
      <c r="Q369" s="212">
        <f>_xlfn.IFNA(IF(Q$7="Fixed",1,IF(AND($D369="yes",Q$7="Block"),INDEX($O819:$Q819,1,MATCH(Q$5,$I64:$K64,0)),IF(OR(Q$7="Anytime",Q$7="Peak",Q$7="Off-peak",Q$7="Shoulder",Q$7="Block"),INDEX('Stakeholder report data'!$G819:$M819,1,MATCH(IF(Q$7="Block","Anytime",Q$7),'Stakeholder report data'!$G$799:$M$799,0)),INDEX($W819:$AD819,1,MATCH(Q$5,$W$799:$AD$799,0)))))
*Q969*Q$8,0)</f>
        <v>0</v>
      </c>
      <c r="R369" s="212">
        <f>_xlfn.IFNA(IF(R$7="Fixed",1,IF(AND($D369="yes",R$7="Block"),INDEX($O819:$Q819,1,MATCH(R$5,$I64:$K64,0)),IF(OR(R$7="Anytime",R$7="Peak",R$7="Off-peak",R$7="Shoulder",R$7="Block"),INDEX('Stakeholder report data'!$G819:$M819,1,MATCH(IF(R$7="Block","Anytime",R$7),'Stakeholder report data'!$G$799:$M$799,0)),INDEX($W819:$AD819,1,MATCH(R$5,$W$799:$AD$799,0)))))
*R969*R$8,0)</f>
        <v>0</v>
      </c>
      <c r="S369" s="212">
        <f>_xlfn.IFNA(IF(S$7="Fixed",1,IF(AND($D369="yes",S$7="Block"),INDEX($O819:$Q819,1,MATCH(S$5,$I64:$K64,0)),IF(OR(S$7="Anytime",S$7="Peak",S$7="Off-peak",S$7="Shoulder",S$7="Block"),INDEX('Stakeholder report data'!$G819:$M819,1,MATCH(IF(S$7="Block","Anytime",S$7),'Stakeholder report data'!$G$799:$M$799,0)),INDEX($W819:$AD819,1,MATCH(S$5,$W$799:$AD$799,0)))))
*S969*S$8,0)</f>
        <v>0</v>
      </c>
      <c r="T369" s="212">
        <f>_xlfn.IFNA(IF(T$7="Fixed",1,IF(AND($D369="yes",T$7="Block"),INDEX($O819:$Q819,1,MATCH(T$5,$I64:$K64,0)),IF(OR(T$7="Anytime",T$7="Peak",T$7="Off-peak",T$7="Shoulder",T$7="Block"),INDEX('Stakeholder report data'!$G819:$M819,1,MATCH(IF(T$7="Block","Anytime",T$7),'Stakeholder report data'!$G$799:$M$799,0)),INDEX($W819:$AD819,1,MATCH(T$5,$W$799:$AD$799,0)))))
*T969*T$8,0)</f>
        <v>0</v>
      </c>
      <c r="U369" s="212">
        <f>_xlfn.IFNA(IF(U$7="Fixed",1,IF(AND($D369="yes",U$7="Block"),INDEX($O819:$Q819,1,MATCH(U$5,$I64:$K64,0)),IF(OR(U$7="Anytime",U$7="Peak",U$7="Off-peak",U$7="Shoulder",U$7="Block"),INDEX('Stakeholder report data'!$G819:$M819,1,MATCH(IF(U$7="Block","Anytime",U$7),'Stakeholder report data'!$G$799:$M$799,0)),INDEX($W819:$AD819,1,MATCH(U$5,$W$799:$AD$799,0)))))
*U969*U$8,0)</f>
        <v>0</v>
      </c>
      <c r="V369" s="212">
        <f>_xlfn.IFNA(IF(V$7="Fixed",1,IF(AND($D369="yes",V$7="Block"),INDEX($O819:$Q819,1,MATCH(V$5,$I64:$K64,0)),IF(OR(V$7="Anytime",V$7="Peak",V$7="Off-peak",V$7="Shoulder",V$7="Block"),INDEX('Stakeholder report data'!$G819:$M819,1,MATCH(IF(V$7="Block","Anytime",V$7),'Stakeholder report data'!$G$799:$M$799,0)),INDEX($W819:$AD819,1,MATCH(V$5,$W$799:$AD$799,0)))))
*V969*V$8,0)</f>
        <v>0</v>
      </c>
      <c r="W369" s="212">
        <f>_xlfn.IFNA(IF(W$7="Fixed",1,IF(AND($D369="yes",W$7="Block"),INDEX($O819:$Q819,1,MATCH(W$5,$I64:$K64,0)),IF(OR(W$7="Anytime",W$7="Peak",W$7="Off-peak",W$7="Shoulder",W$7="Block"),INDEX('Stakeholder report data'!$G819:$M819,1,MATCH(IF(W$7="Block","Anytime",W$7),'Stakeholder report data'!$G$799:$M$799,0)),INDEX($W819:$AD819,1,MATCH(W$5,$W$799:$AD$799,0)))))
*W969*W$8,0)</f>
        <v>0</v>
      </c>
      <c r="X369" s="212">
        <f>_xlfn.IFNA(IF(X$7="Fixed",1,IF(AND($D369="yes",X$7="Block"),INDEX($O819:$Q819,1,MATCH(X$5,$I64:$K64,0)),IF(OR(X$7="Anytime",X$7="Peak",X$7="Off-peak",X$7="Shoulder",X$7="Block"),INDEX('Stakeholder report data'!$G819:$M819,1,MATCH(IF(X$7="Block","Anytime",X$7),'Stakeholder report data'!$G$799:$M$799,0)),INDEX($W819:$AD819,1,MATCH(X$5,$W$799:$AD$799,0)))))
*X969*X$8,0)</f>
        <v>0</v>
      </c>
      <c r="Y369" s="212">
        <f>_xlfn.IFNA(IF(Y$7="Fixed",1,IF(AND($D369="yes",Y$7="Block"),INDEX($O819:$Q819,1,MATCH(Y$5,$I64:$K64,0)),IF(OR(Y$7="Anytime",Y$7="Peak",Y$7="Off-peak",Y$7="Shoulder",Y$7="Block"),INDEX('Stakeholder report data'!$G819:$M819,1,MATCH(IF(Y$7="Block","Anytime",Y$7),'Stakeholder report data'!$G$799:$M$799,0)),INDEX($W819:$AD819,1,MATCH(Y$5,$W$799:$AD$799,0)))))
*Y969*Y$8,0)</f>
        <v>0</v>
      </c>
      <c r="Z369" s="212">
        <f>_xlfn.IFNA(IF(Z$7="Fixed",1,IF(AND($D369="yes",Z$7="Block"),INDEX($O819:$Q819,1,MATCH(Z$5,$I64:$K64,0)),IF(OR(Z$7="Anytime",Z$7="Peak",Z$7="Off-peak",Z$7="Shoulder",Z$7="Block"),INDEX('Stakeholder report data'!$G819:$M819,1,MATCH(IF(Z$7="Block","Anytime",Z$7),'Stakeholder report data'!$G$799:$M$799,0)),INDEX($W819:$AD819,1,MATCH(Z$5,$W$799:$AD$799,0)))))
*Z969*Z$8,0)</f>
        <v>0</v>
      </c>
      <c r="AA369" s="212">
        <f>_xlfn.IFNA(IF(AA$7="Fixed",1,IF(AND($D369="yes",AA$7="Block"),INDEX($O819:$Q819,1,MATCH(AA$5,$I64:$K64,0)),IF(OR(AA$7="Anytime",AA$7="Peak",AA$7="Off-peak",AA$7="Shoulder",AA$7="Block"),INDEX('Stakeholder report data'!$G819:$M819,1,MATCH(IF(AA$7="Block","Anytime",AA$7),'Stakeholder report data'!$G$799:$M$799,0)),INDEX($W819:$AD819,1,MATCH(AA$5,$W$799:$AD$799,0)))))
*AA969*AA$8,0)</f>
        <v>0</v>
      </c>
      <c r="AB369" s="212">
        <f>_xlfn.IFNA(IF(AB$7="Fixed",1,IF(AND($D369="yes",AB$7="Block"),INDEX($O819:$Q819,1,MATCH(AB$5,$I64:$K64,0)),IF(OR(AB$7="Anytime",AB$7="Peak",AB$7="Off-peak",AB$7="Shoulder",AB$7="Block"),INDEX('Stakeholder report data'!$G819:$M819,1,MATCH(IF(AB$7="Block","Anytime",AB$7),'Stakeholder report data'!$G$799:$M$799,0)),INDEX($W819:$AD819,1,MATCH(AB$5,$W$799:$AD$799,0)))))
*AB969*AB$8,0)</f>
        <v>0</v>
      </c>
      <c r="AC369" s="212">
        <f>_xlfn.IFNA(IF(AC$7="Fixed",1,IF(AND($D369="yes",AC$7="Block"),INDEX($O819:$Q819,1,MATCH(AC$5,$I64:$K64,0)),IF(OR(AC$7="Anytime",AC$7="Peak",AC$7="Off-peak",AC$7="Shoulder",AC$7="Block"),INDEX('Stakeholder report data'!$G819:$M819,1,MATCH(IF(AC$7="Block","Anytime",AC$7),'Stakeholder report data'!$G$799:$M$799,0)),INDEX($W819:$AD819,1,MATCH(AC$5,$W$799:$AD$799,0)))))
*AC969*AC$8,0)</f>
        <v>0</v>
      </c>
      <c r="AD369" s="212">
        <f>_xlfn.IFNA(IF(AD$7="Fixed",1,IF(AND($D369="yes",AD$7="Block"),INDEX($O819:$Q819,1,MATCH(AD$5,$I64:$K64,0)),IF(OR(AD$7="Anytime",AD$7="Peak",AD$7="Off-peak",AD$7="Shoulder",AD$7="Block"),INDEX('Stakeholder report data'!$G819:$M819,1,MATCH(IF(AD$7="Block","Anytime",AD$7),'Stakeholder report data'!$G$799:$M$799,0)),INDEX($W819:$AD819,1,MATCH(AD$5,$W$799:$AD$799,0)))))
*AD969*AD$8,0)</f>
        <v>0</v>
      </c>
      <c r="AE369" s="55"/>
      <c r="AF369" s="34"/>
      <c r="AG369" s="34"/>
      <c r="AH369" s="34"/>
    </row>
    <row r="370" spans="1:34" ht="11.25" hidden="1" outlineLevel="3" x14ac:dyDescent="0.2">
      <c r="A370" s="34"/>
      <c r="B370" s="251">
        <v>19</v>
      </c>
      <c r="C370" s="48">
        <f t="shared" si="37"/>
        <v>0</v>
      </c>
      <c r="D370" s="49">
        <f t="shared" si="37"/>
        <v>0</v>
      </c>
      <c r="E370" s="49">
        <f t="shared" si="37"/>
        <v>0</v>
      </c>
      <c r="F370" s="56"/>
      <c r="G370" s="262">
        <f t="shared" si="36"/>
        <v>0</v>
      </c>
      <c r="H370" s="56"/>
      <c r="I370" s="212">
        <f>_xlfn.IFNA(IF(I$7="Fixed",1,IF(AND($D370="yes",I$7="Block"),INDEX($O820:$Q820,1,MATCH(I$5,$I65:$K65,0)),IF(OR(I$7="Anytime",I$7="Peak",I$7="Off-peak",I$7="Shoulder",I$7="Block"),INDEX('Stakeholder report data'!$G820:$M820,1,MATCH(IF(I$7="Block","Anytime",I$7),'Stakeholder report data'!$G$799:$M$799,0)),INDEX($W820:$AD820,1,MATCH(I$5,$W$799:$AD$799,0)))))
*I970*I$8,0)</f>
        <v>0</v>
      </c>
      <c r="J370" s="212">
        <f>_xlfn.IFNA(IF(J$7="Fixed",1,IF(AND($D370="yes",J$7="Block"),INDEX($O820:$Q820,1,MATCH(J$5,$I65:$K65,0)),IF(OR(J$7="Anytime",J$7="Peak",J$7="Off-peak",J$7="Shoulder",J$7="Block"),INDEX('Stakeholder report data'!$G820:$M820,1,MATCH(IF(J$7="Block","Anytime",J$7),'Stakeholder report data'!$G$799:$M$799,0)),INDEX($W820:$AD820,1,MATCH(J$5,$W$799:$AD$799,0)))))
*J970*J$8,0)</f>
        <v>0</v>
      </c>
      <c r="K370" s="212">
        <f>_xlfn.IFNA(IF(K$7="Fixed",1,IF(AND($D370="yes",K$7="Block"),INDEX($O820:$Q820,1,MATCH(K$5,$I65:$K65,0)),IF(OR(K$7="Anytime",K$7="Peak",K$7="Off-peak",K$7="Shoulder",K$7="Block"),INDEX('Stakeholder report data'!$G820:$M820,1,MATCH(IF(K$7="Block","Anytime",K$7),'Stakeholder report data'!$G$799:$M$799,0)),INDEX($W820:$AD820,1,MATCH(K$5,$W$799:$AD$799,0)))))
*K970*K$8,0)</f>
        <v>0</v>
      </c>
      <c r="L370" s="212">
        <f>_xlfn.IFNA(IF(L$7="Fixed",1,IF(AND($D370="yes",L$7="Block"),INDEX($O820:$Q820,1,MATCH(L$5,$I65:$K65,0)),IF(OR(L$7="Anytime",L$7="Peak",L$7="Off-peak",L$7="Shoulder",L$7="Block"),INDEX('Stakeholder report data'!$G820:$M820,1,MATCH(IF(L$7="Block","Anytime",L$7),'Stakeholder report data'!$G$799:$M$799,0)),INDEX($W820:$AD820,1,MATCH(L$5,$W$799:$AD$799,0)))))
*L970*L$8,0)</f>
        <v>0</v>
      </c>
      <c r="M370" s="212">
        <f>_xlfn.IFNA(IF(M$7="Fixed",1,IF(AND($D370="yes",M$7="Block"),INDEX($O820:$Q820,1,MATCH(M$5,$I65:$K65,0)),IF(OR(M$7="Anytime",M$7="Peak",M$7="Off-peak",M$7="Shoulder",M$7="Block"),INDEX('Stakeholder report data'!$G820:$M820,1,MATCH(IF(M$7="Block","Anytime",M$7),'Stakeholder report data'!$G$799:$M$799,0)),INDEX($W820:$AD820,1,MATCH(M$5,$W$799:$AD$799,0)))))
*M970*M$8,0)</f>
        <v>0</v>
      </c>
      <c r="N370" s="212">
        <f>_xlfn.IFNA(IF(N$7="Fixed",1,IF(AND($D370="yes",N$7="Block"),INDEX($O820:$Q820,1,MATCH(N$5,$I65:$K65,0)),IF(OR(N$7="Anytime",N$7="Peak",N$7="Off-peak",N$7="Shoulder",N$7="Block"),INDEX('Stakeholder report data'!$G820:$M820,1,MATCH(IF(N$7="Block","Anytime",N$7),'Stakeholder report data'!$G$799:$M$799,0)),INDEX($W820:$AD820,1,MATCH(N$5,$W$799:$AD$799,0)))))
*N970*N$8,0)</f>
        <v>0</v>
      </c>
      <c r="O370" s="212">
        <f>_xlfn.IFNA(IF(O$7="Fixed",1,IF(AND($D370="yes",O$7="Block"),INDEX($O820:$Q820,1,MATCH(O$5,$I65:$K65,0)),IF(OR(O$7="Anytime",O$7="Peak",O$7="Off-peak",O$7="Shoulder",O$7="Block"),INDEX('Stakeholder report data'!$G820:$M820,1,MATCH(IF(O$7="Block","Anytime",O$7),'Stakeholder report data'!$G$799:$M$799,0)),INDEX($W820:$AD820,1,MATCH(O$5,$W$799:$AD$799,0)))))
*O970*O$8,0)</f>
        <v>0</v>
      </c>
      <c r="P370" s="212">
        <f>_xlfn.IFNA(IF(P$7="Fixed",1,IF(AND($D370="yes",P$7="Block"),INDEX($O820:$Q820,1,MATCH(P$5,$I65:$K65,0)),IF(OR(P$7="Anytime",P$7="Peak",P$7="Off-peak",P$7="Shoulder",P$7="Block"),INDEX('Stakeholder report data'!$G820:$M820,1,MATCH(IF(P$7="Block","Anytime",P$7),'Stakeholder report data'!$G$799:$M$799,0)),INDEX($W820:$AD820,1,MATCH(P$5,$W$799:$AD$799,0)))))
*P970*P$8,0)</f>
        <v>0</v>
      </c>
      <c r="Q370" s="212">
        <f>_xlfn.IFNA(IF(Q$7="Fixed",1,IF(AND($D370="yes",Q$7="Block"),INDEX($O820:$Q820,1,MATCH(Q$5,$I65:$K65,0)),IF(OR(Q$7="Anytime",Q$7="Peak",Q$7="Off-peak",Q$7="Shoulder",Q$7="Block"),INDEX('Stakeholder report data'!$G820:$M820,1,MATCH(IF(Q$7="Block","Anytime",Q$7),'Stakeholder report data'!$G$799:$M$799,0)),INDEX($W820:$AD820,1,MATCH(Q$5,$W$799:$AD$799,0)))))
*Q970*Q$8,0)</f>
        <v>0</v>
      </c>
      <c r="R370" s="212">
        <f>_xlfn.IFNA(IF(R$7="Fixed",1,IF(AND($D370="yes",R$7="Block"),INDEX($O820:$Q820,1,MATCH(R$5,$I65:$K65,0)),IF(OR(R$7="Anytime",R$7="Peak",R$7="Off-peak",R$7="Shoulder",R$7="Block"),INDEX('Stakeholder report data'!$G820:$M820,1,MATCH(IF(R$7="Block","Anytime",R$7),'Stakeholder report data'!$G$799:$M$799,0)),INDEX($W820:$AD820,1,MATCH(R$5,$W$799:$AD$799,0)))))
*R970*R$8,0)</f>
        <v>0</v>
      </c>
      <c r="S370" s="212">
        <f>_xlfn.IFNA(IF(S$7="Fixed",1,IF(AND($D370="yes",S$7="Block"),INDEX($O820:$Q820,1,MATCH(S$5,$I65:$K65,0)),IF(OR(S$7="Anytime",S$7="Peak",S$7="Off-peak",S$7="Shoulder",S$7="Block"),INDEX('Stakeholder report data'!$G820:$M820,1,MATCH(IF(S$7="Block","Anytime",S$7),'Stakeholder report data'!$G$799:$M$799,0)),INDEX($W820:$AD820,1,MATCH(S$5,$W$799:$AD$799,0)))))
*S970*S$8,0)</f>
        <v>0</v>
      </c>
      <c r="T370" s="212">
        <f>_xlfn.IFNA(IF(T$7="Fixed",1,IF(AND($D370="yes",T$7="Block"),INDEX($O820:$Q820,1,MATCH(T$5,$I65:$K65,0)),IF(OR(T$7="Anytime",T$7="Peak",T$7="Off-peak",T$7="Shoulder",T$7="Block"),INDEX('Stakeholder report data'!$G820:$M820,1,MATCH(IF(T$7="Block","Anytime",T$7),'Stakeholder report data'!$G$799:$M$799,0)),INDEX($W820:$AD820,1,MATCH(T$5,$W$799:$AD$799,0)))))
*T970*T$8,0)</f>
        <v>0</v>
      </c>
      <c r="U370" s="212">
        <f>_xlfn.IFNA(IF(U$7="Fixed",1,IF(AND($D370="yes",U$7="Block"),INDEX($O820:$Q820,1,MATCH(U$5,$I65:$K65,0)),IF(OR(U$7="Anytime",U$7="Peak",U$7="Off-peak",U$7="Shoulder",U$7="Block"),INDEX('Stakeholder report data'!$G820:$M820,1,MATCH(IF(U$7="Block","Anytime",U$7),'Stakeholder report data'!$G$799:$M$799,0)),INDEX($W820:$AD820,1,MATCH(U$5,$W$799:$AD$799,0)))))
*U970*U$8,0)</f>
        <v>0</v>
      </c>
      <c r="V370" s="212">
        <f>_xlfn.IFNA(IF(V$7="Fixed",1,IF(AND($D370="yes",V$7="Block"),INDEX($O820:$Q820,1,MATCH(V$5,$I65:$K65,0)),IF(OR(V$7="Anytime",V$7="Peak",V$7="Off-peak",V$7="Shoulder",V$7="Block"),INDEX('Stakeholder report data'!$G820:$M820,1,MATCH(IF(V$7="Block","Anytime",V$7),'Stakeholder report data'!$G$799:$M$799,0)),INDEX($W820:$AD820,1,MATCH(V$5,$W$799:$AD$799,0)))))
*V970*V$8,0)</f>
        <v>0</v>
      </c>
      <c r="W370" s="212">
        <f>_xlfn.IFNA(IF(W$7="Fixed",1,IF(AND($D370="yes",W$7="Block"),INDEX($O820:$Q820,1,MATCH(W$5,$I65:$K65,0)),IF(OR(W$7="Anytime",W$7="Peak",W$7="Off-peak",W$7="Shoulder",W$7="Block"),INDEX('Stakeholder report data'!$G820:$M820,1,MATCH(IF(W$7="Block","Anytime",W$7),'Stakeholder report data'!$G$799:$M$799,0)),INDEX($W820:$AD820,1,MATCH(W$5,$W$799:$AD$799,0)))))
*W970*W$8,0)</f>
        <v>0</v>
      </c>
      <c r="X370" s="212">
        <f>_xlfn.IFNA(IF(X$7="Fixed",1,IF(AND($D370="yes",X$7="Block"),INDEX($O820:$Q820,1,MATCH(X$5,$I65:$K65,0)),IF(OR(X$7="Anytime",X$7="Peak",X$7="Off-peak",X$7="Shoulder",X$7="Block"),INDEX('Stakeholder report data'!$G820:$M820,1,MATCH(IF(X$7="Block","Anytime",X$7),'Stakeholder report data'!$G$799:$M$799,0)),INDEX($W820:$AD820,1,MATCH(X$5,$W$799:$AD$799,0)))))
*X970*X$8,0)</f>
        <v>0</v>
      </c>
      <c r="Y370" s="212">
        <f>_xlfn.IFNA(IF(Y$7="Fixed",1,IF(AND($D370="yes",Y$7="Block"),INDEX($O820:$Q820,1,MATCH(Y$5,$I65:$K65,0)),IF(OR(Y$7="Anytime",Y$7="Peak",Y$7="Off-peak",Y$7="Shoulder",Y$7="Block"),INDEX('Stakeholder report data'!$G820:$M820,1,MATCH(IF(Y$7="Block","Anytime",Y$7),'Stakeholder report data'!$G$799:$M$799,0)),INDEX($W820:$AD820,1,MATCH(Y$5,$W$799:$AD$799,0)))))
*Y970*Y$8,0)</f>
        <v>0</v>
      </c>
      <c r="Z370" s="212">
        <f>_xlfn.IFNA(IF(Z$7="Fixed",1,IF(AND($D370="yes",Z$7="Block"),INDEX($O820:$Q820,1,MATCH(Z$5,$I65:$K65,0)),IF(OR(Z$7="Anytime",Z$7="Peak",Z$7="Off-peak",Z$7="Shoulder",Z$7="Block"),INDEX('Stakeholder report data'!$G820:$M820,1,MATCH(IF(Z$7="Block","Anytime",Z$7),'Stakeholder report data'!$G$799:$M$799,0)),INDEX($W820:$AD820,1,MATCH(Z$5,$W$799:$AD$799,0)))))
*Z970*Z$8,0)</f>
        <v>0</v>
      </c>
      <c r="AA370" s="212">
        <f>_xlfn.IFNA(IF(AA$7="Fixed",1,IF(AND($D370="yes",AA$7="Block"),INDEX($O820:$Q820,1,MATCH(AA$5,$I65:$K65,0)),IF(OR(AA$7="Anytime",AA$7="Peak",AA$7="Off-peak",AA$7="Shoulder",AA$7="Block"),INDEX('Stakeholder report data'!$G820:$M820,1,MATCH(IF(AA$7="Block","Anytime",AA$7),'Stakeholder report data'!$G$799:$M$799,0)),INDEX($W820:$AD820,1,MATCH(AA$5,$W$799:$AD$799,0)))))
*AA970*AA$8,0)</f>
        <v>0</v>
      </c>
      <c r="AB370" s="212">
        <f>_xlfn.IFNA(IF(AB$7="Fixed",1,IF(AND($D370="yes",AB$7="Block"),INDEX($O820:$Q820,1,MATCH(AB$5,$I65:$K65,0)),IF(OR(AB$7="Anytime",AB$7="Peak",AB$7="Off-peak",AB$7="Shoulder",AB$7="Block"),INDEX('Stakeholder report data'!$G820:$M820,1,MATCH(IF(AB$7="Block","Anytime",AB$7),'Stakeholder report data'!$G$799:$M$799,0)),INDEX($W820:$AD820,1,MATCH(AB$5,$W$799:$AD$799,0)))))
*AB970*AB$8,0)</f>
        <v>0</v>
      </c>
      <c r="AC370" s="212">
        <f>_xlfn.IFNA(IF(AC$7="Fixed",1,IF(AND($D370="yes",AC$7="Block"),INDEX($O820:$Q820,1,MATCH(AC$5,$I65:$K65,0)),IF(OR(AC$7="Anytime",AC$7="Peak",AC$7="Off-peak",AC$7="Shoulder",AC$7="Block"),INDEX('Stakeholder report data'!$G820:$M820,1,MATCH(IF(AC$7="Block","Anytime",AC$7),'Stakeholder report data'!$G$799:$M$799,0)),INDEX($W820:$AD820,1,MATCH(AC$5,$W$799:$AD$799,0)))))
*AC970*AC$8,0)</f>
        <v>0</v>
      </c>
      <c r="AD370" s="212">
        <f>_xlfn.IFNA(IF(AD$7="Fixed",1,IF(AND($D370="yes",AD$7="Block"),INDEX($O820:$Q820,1,MATCH(AD$5,$I65:$K65,0)),IF(OR(AD$7="Anytime",AD$7="Peak",AD$7="Off-peak",AD$7="Shoulder",AD$7="Block"),INDEX('Stakeholder report data'!$G820:$M820,1,MATCH(IF(AD$7="Block","Anytime",AD$7),'Stakeholder report data'!$G$799:$M$799,0)),INDEX($W820:$AD820,1,MATCH(AD$5,$W$799:$AD$799,0)))))
*AD970*AD$8,0)</f>
        <v>0</v>
      </c>
      <c r="AE370" s="55"/>
      <c r="AF370" s="34"/>
      <c r="AG370" s="34"/>
      <c r="AH370" s="34"/>
    </row>
    <row r="371" spans="1:34" ht="11.25" hidden="1" outlineLevel="3" x14ac:dyDescent="0.2">
      <c r="A371" s="34"/>
      <c r="B371" s="251">
        <v>20</v>
      </c>
      <c r="C371" s="48">
        <f t="shared" si="37"/>
        <v>0</v>
      </c>
      <c r="D371" s="49">
        <f t="shared" si="37"/>
        <v>0</v>
      </c>
      <c r="E371" s="49">
        <f t="shared" si="37"/>
        <v>0</v>
      </c>
      <c r="F371" s="56"/>
      <c r="G371" s="262">
        <f t="shared" si="36"/>
        <v>0</v>
      </c>
      <c r="H371" s="56"/>
      <c r="I371" s="212">
        <f>_xlfn.IFNA(IF(I$7="Fixed",1,IF(AND($D371="yes",I$7="Block"),INDEX($O821:$Q821,1,MATCH(I$5,$I66:$K66,0)),IF(OR(I$7="Anytime",I$7="Peak",I$7="Off-peak",I$7="Shoulder",I$7="Block"),INDEX('Stakeholder report data'!$G821:$M821,1,MATCH(IF(I$7="Block","Anytime",I$7),'Stakeholder report data'!$G$799:$M$799,0)),INDEX($W821:$AD821,1,MATCH(I$5,$W$799:$AD$799,0)))))
*I971*I$8,0)</f>
        <v>0</v>
      </c>
      <c r="J371" s="212">
        <f>_xlfn.IFNA(IF(J$7="Fixed",1,IF(AND($D371="yes",J$7="Block"),INDEX($O821:$Q821,1,MATCH(J$5,$I66:$K66,0)),IF(OR(J$7="Anytime",J$7="Peak",J$7="Off-peak",J$7="Shoulder",J$7="Block"),INDEX('Stakeholder report data'!$G821:$M821,1,MATCH(IF(J$7="Block","Anytime",J$7),'Stakeholder report data'!$G$799:$M$799,0)),INDEX($W821:$AD821,1,MATCH(J$5,$W$799:$AD$799,0)))))
*J971*J$8,0)</f>
        <v>0</v>
      </c>
      <c r="K371" s="212">
        <f>_xlfn.IFNA(IF(K$7="Fixed",1,IF(AND($D371="yes",K$7="Block"),INDEX($O821:$Q821,1,MATCH(K$5,$I66:$K66,0)),IF(OR(K$7="Anytime",K$7="Peak",K$7="Off-peak",K$7="Shoulder",K$7="Block"),INDEX('Stakeholder report data'!$G821:$M821,1,MATCH(IF(K$7="Block","Anytime",K$7),'Stakeholder report data'!$G$799:$M$799,0)),INDEX($W821:$AD821,1,MATCH(K$5,$W$799:$AD$799,0)))))
*K971*K$8,0)</f>
        <v>0</v>
      </c>
      <c r="L371" s="212">
        <f>_xlfn.IFNA(IF(L$7="Fixed",1,IF(AND($D371="yes",L$7="Block"),INDEX($O821:$Q821,1,MATCH(L$5,$I66:$K66,0)),IF(OR(L$7="Anytime",L$7="Peak",L$7="Off-peak",L$7="Shoulder",L$7="Block"),INDEX('Stakeholder report data'!$G821:$M821,1,MATCH(IF(L$7="Block","Anytime",L$7),'Stakeholder report data'!$G$799:$M$799,0)),INDEX($W821:$AD821,1,MATCH(L$5,$W$799:$AD$799,0)))))
*L971*L$8,0)</f>
        <v>0</v>
      </c>
      <c r="M371" s="212">
        <f>_xlfn.IFNA(IF(M$7="Fixed",1,IF(AND($D371="yes",M$7="Block"),INDEX($O821:$Q821,1,MATCH(M$5,$I66:$K66,0)),IF(OR(M$7="Anytime",M$7="Peak",M$7="Off-peak",M$7="Shoulder",M$7="Block"),INDEX('Stakeholder report data'!$G821:$M821,1,MATCH(IF(M$7="Block","Anytime",M$7),'Stakeholder report data'!$G$799:$M$799,0)),INDEX($W821:$AD821,1,MATCH(M$5,$W$799:$AD$799,0)))))
*M971*M$8,0)</f>
        <v>0</v>
      </c>
      <c r="N371" s="212">
        <f>_xlfn.IFNA(IF(N$7="Fixed",1,IF(AND($D371="yes",N$7="Block"),INDEX($O821:$Q821,1,MATCH(N$5,$I66:$K66,0)),IF(OR(N$7="Anytime",N$7="Peak",N$7="Off-peak",N$7="Shoulder",N$7="Block"),INDEX('Stakeholder report data'!$G821:$M821,1,MATCH(IF(N$7="Block","Anytime",N$7),'Stakeholder report data'!$G$799:$M$799,0)),INDEX($W821:$AD821,1,MATCH(N$5,$W$799:$AD$799,0)))))
*N971*N$8,0)</f>
        <v>0</v>
      </c>
      <c r="O371" s="212">
        <f>_xlfn.IFNA(IF(O$7="Fixed",1,IF(AND($D371="yes",O$7="Block"),INDEX($O821:$Q821,1,MATCH(O$5,$I66:$K66,0)),IF(OR(O$7="Anytime",O$7="Peak",O$7="Off-peak",O$7="Shoulder",O$7="Block"),INDEX('Stakeholder report data'!$G821:$M821,1,MATCH(IF(O$7="Block","Anytime",O$7),'Stakeholder report data'!$G$799:$M$799,0)),INDEX($W821:$AD821,1,MATCH(O$5,$W$799:$AD$799,0)))))
*O971*O$8,0)</f>
        <v>0</v>
      </c>
      <c r="P371" s="212">
        <f>_xlfn.IFNA(IF(P$7="Fixed",1,IF(AND($D371="yes",P$7="Block"),INDEX($O821:$Q821,1,MATCH(P$5,$I66:$K66,0)),IF(OR(P$7="Anytime",P$7="Peak",P$7="Off-peak",P$7="Shoulder",P$7="Block"),INDEX('Stakeholder report data'!$G821:$M821,1,MATCH(IF(P$7="Block","Anytime",P$7),'Stakeholder report data'!$G$799:$M$799,0)),INDEX($W821:$AD821,1,MATCH(P$5,$W$799:$AD$799,0)))))
*P971*P$8,0)</f>
        <v>0</v>
      </c>
      <c r="Q371" s="212">
        <f>_xlfn.IFNA(IF(Q$7="Fixed",1,IF(AND($D371="yes",Q$7="Block"),INDEX($O821:$Q821,1,MATCH(Q$5,$I66:$K66,0)),IF(OR(Q$7="Anytime",Q$7="Peak",Q$7="Off-peak",Q$7="Shoulder",Q$7="Block"),INDEX('Stakeholder report data'!$G821:$M821,1,MATCH(IF(Q$7="Block","Anytime",Q$7),'Stakeholder report data'!$G$799:$M$799,0)),INDEX($W821:$AD821,1,MATCH(Q$5,$W$799:$AD$799,0)))))
*Q971*Q$8,0)</f>
        <v>0</v>
      </c>
      <c r="R371" s="212">
        <f>_xlfn.IFNA(IF(R$7="Fixed",1,IF(AND($D371="yes",R$7="Block"),INDEX($O821:$Q821,1,MATCH(R$5,$I66:$K66,0)),IF(OR(R$7="Anytime",R$7="Peak",R$7="Off-peak",R$7="Shoulder",R$7="Block"),INDEX('Stakeholder report data'!$G821:$M821,1,MATCH(IF(R$7="Block","Anytime",R$7),'Stakeholder report data'!$G$799:$M$799,0)),INDEX($W821:$AD821,1,MATCH(R$5,$W$799:$AD$799,0)))))
*R971*R$8,0)</f>
        <v>0</v>
      </c>
      <c r="S371" s="212">
        <f>_xlfn.IFNA(IF(S$7="Fixed",1,IF(AND($D371="yes",S$7="Block"),INDEX($O821:$Q821,1,MATCH(S$5,$I66:$K66,0)),IF(OR(S$7="Anytime",S$7="Peak",S$7="Off-peak",S$7="Shoulder",S$7="Block"),INDEX('Stakeholder report data'!$G821:$M821,1,MATCH(IF(S$7="Block","Anytime",S$7),'Stakeholder report data'!$G$799:$M$799,0)),INDEX($W821:$AD821,1,MATCH(S$5,$W$799:$AD$799,0)))))
*S971*S$8,0)</f>
        <v>0</v>
      </c>
      <c r="T371" s="212">
        <f>_xlfn.IFNA(IF(T$7="Fixed",1,IF(AND($D371="yes",T$7="Block"),INDEX($O821:$Q821,1,MATCH(T$5,$I66:$K66,0)),IF(OR(T$7="Anytime",T$7="Peak",T$7="Off-peak",T$7="Shoulder",T$7="Block"),INDEX('Stakeholder report data'!$G821:$M821,1,MATCH(IF(T$7="Block","Anytime",T$7),'Stakeholder report data'!$G$799:$M$799,0)),INDEX($W821:$AD821,1,MATCH(T$5,$W$799:$AD$799,0)))))
*T971*T$8,0)</f>
        <v>0</v>
      </c>
      <c r="U371" s="212">
        <f>_xlfn.IFNA(IF(U$7="Fixed",1,IF(AND($D371="yes",U$7="Block"),INDEX($O821:$Q821,1,MATCH(U$5,$I66:$K66,0)),IF(OR(U$7="Anytime",U$7="Peak",U$7="Off-peak",U$7="Shoulder",U$7="Block"),INDEX('Stakeholder report data'!$G821:$M821,1,MATCH(IF(U$7="Block","Anytime",U$7),'Stakeholder report data'!$G$799:$M$799,0)),INDEX($W821:$AD821,1,MATCH(U$5,$W$799:$AD$799,0)))))
*U971*U$8,0)</f>
        <v>0</v>
      </c>
      <c r="V371" s="212">
        <f>_xlfn.IFNA(IF(V$7="Fixed",1,IF(AND($D371="yes",V$7="Block"),INDEX($O821:$Q821,1,MATCH(V$5,$I66:$K66,0)),IF(OR(V$7="Anytime",V$7="Peak",V$7="Off-peak",V$7="Shoulder",V$7="Block"),INDEX('Stakeholder report data'!$G821:$M821,1,MATCH(IF(V$7="Block","Anytime",V$7),'Stakeholder report data'!$G$799:$M$799,0)),INDEX($W821:$AD821,1,MATCH(V$5,$W$799:$AD$799,0)))))
*V971*V$8,0)</f>
        <v>0</v>
      </c>
      <c r="W371" s="212">
        <f>_xlfn.IFNA(IF(W$7="Fixed",1,IF(AND($D371="yes",W$7="Block"),INDEX($O821:$Q821,1,MATCH(W$5,$I66:$K66,0)),IF(OR(W$7="Anytime",W$7="Peak",W$7="Off-peak",W$7="Shoulder",W$7="Block"),INDEX('Stakeholder report data'!$G821:$M821,1,MATCH(IF(W$7="Block","Anytime",W$7),'Stakeholder report data'!$G$799:$M$799,0)),INDEX($W821:$AD821,1,MATCH(W$5,$W$799:$AD$799,0)))))
*W971*W$8,0)</f>
        <v>0</v>
      </c>
      <c r="X371" s="212">
        <f>_xlfn.IFNA(IF(X$7="Fixed",1,IF(AND($D371="yes",X$7="Block"),INDEX($O821:$Q821,1,MATCH(X$5,$I66:$K66,0)),IF(OR(X$7="Anytime",X$7="Peak",X$7="Off-peak",X$7="Shoulder",X$7="Block"),INDEX('Stakeholder report data'!$G821:$M821,1,MATCH(IF(X$7="Block","Anytime",X$7),'Stakeholder report data'!$G$799:$M$799,0)),INDEX($W821:$AD821,1,MATCH(X$5,$W$799:$AD$799,0)))))
*X971*X$8,0)</f>
        <v>0</v>
      </c>
      <c r="Y371" s="212">
        <f>_xlfn.IFNA(IF(Y$7="Fixed",1,IF(AND($D371="yes",Y$7="Block"),INDEX($O821:$Q821,1,MATCH(Y$5,$I66:$K66,0)),IF(OR(Y$7="Anytime",Y$7="Peak",Y$7="Off-peak",Y$7="Shoulder",Y$7="Block"),INDEX('Stakeholder report data'!$G821:$M821,1,MATCH(IF(Y$7="Block","Anytime",Y$7),'Stakeholder report data'!$G$799:$M$799,0)),INDEX($W821:$AD821,1,MATCH(Y$5,$W$799:$AD$799,0)))))
*Y971*Y$8,0)</f>
        <v>0</v>
      </c>
      <c r="Z371" s="212">
        <f>_xlfn.IFNA(IF(Z$7="Fixed",1,IF(AND($D371="yes",Z$7="Block"),INDEX($O821:$Q821,1,MATCH(Z$5,$I66:$K66,0)),IF(OR(Z$7="Anytime",Z$7="Peak",Z$7="Off-peak",Z$7="Shoulder",Z$7="Block"),INDEX('Stakeholder report data'!$G821:$M821,1,MATCH(IF(Z$7="Block","Anytime",Z$7),'Stakeholder report data'!$G$799:$M$799,0)),INDEX($W821:$AD821,1,MATCH(Z$5,$W$799:$AD$799,0)))))
*Z971*Z$8,0)</f>
        <v>0</v>
      </c>
      <c r="AA371" s="212">
        <f>_xlfn.IFNA(IF(AA$7="Fixed",1,IF(AND($D371="yes",AA$7="Block"),INDEX($O821:$Q821,1,MATCH(AA$5,$I66:$K66,0)),IF(OR(AA$7="Anytime",AA$7="Peak",AA$7="Off-peak",AA$7="Shoulder",AA$7="Block"),INDEX('Stakeholder report data'!$G821:$M821,1,MATCH(IF(AA$7="Block","Anytime",AA$7),'Stakeholder report data'!$G$799:$M$799,0)),INDEX($W821:$AD821,1,MATCH(AA$5,$W$799:$AD$799,0)))))
*AA971*AA$8,0)</f>
        <v>0</v>
      </c>
      <c r="AB371" s="212">
        <f>_xlfn.IFNA(IF(AB$7="Fixed",1,IF(AND($D371="yes",AB$7="Block"),INDEX($O821:$Q821,1,MATCH(AB$5,$I66:$K66,0)),IF(OR(AB$7="Anytime",AB$7="Peak",AB$7="Off-peak",AB$7="Shoulder",AB$7="Block"),INDEX('Stakeholder report data'!$G821:$M821,1,MATCH(IF(AB$7="Block","Anytime",AB$7),'Stakeholder report data'!$G$799:$M$799,0)),INDEX($W821:$AD821,1,MATCH(AB$5,$W$799:$AD$799,0)))))
*AB971*AB$8,0)</f>
        <v>0</v>
      </c>
      <c r="AC371" s="212">
        <f>_xlfn.IFNA(IF(AC$7="Fixed",1,IF(AND($D371="yes",AC$7="Block"),INDEX($O821:$Q821,1,MATCH(AC$5,$I66:$K66,0)),IF(OR(AC$7="Anytime",AC$7="Peak",AC$7="Off-peak",AC$7="Shoulder",AC$7="Block"),INDEX('Stakeholder report data'!$G821:$M821,1,MATCH(IF(AC$7="Block","Anytime",AC$7),'Stakeholder report data'!$G$799:$M$799,0)),INDEX($W821:$AD821,1,MATCH(AC$5,$W$799:$AD$799,0)))))
*AC971*AC$8,0)</f>
        <v>0</v>
      </c>
      <c r="AD371" s="212">
        <f>_xlfn.IFNA(IF(AD$7="Fixed",1,IF(AND($D371="yes",AD$7="Block"),INDEX($O821:$Q821,1,MATCH(AD$5,$I66:$K66,0)),IF(OR(AD$7="Anytime",AD$7="Peak",AD$7="Off-peak",AD$7="Shoulder",AD$7="Block"),INDEX('Stakeholder report data'!$G821:$M821,1,MATCH(IF(AD$7="Block","Anytime",AD$7),'Stakeholder report data'!$G$799:$M$799,0)),INDEX($W821:$AD821,1,MATCH(AD$5,$W$799:$AD$799,0)))))
*AD971*AD$8,0)</f>
        <v>0</v>
      </c>
      <c r="AE371" s="55"/>
      <c r="AF371" s="34"/>
      <c r="AG371" s="34"/>
      <c r="AH371" s="34"/>
    </row>
    <row r="372" spans="1:34" ht="11.25" hidden="1" outlineLevel="3" x14ac:dyDescent="0.2">
      <c r="A372" s="34"/>
      <c r="B372" s="251">
        <v>21</v>
      </c>
      <c r="C372" s="48">
        <f t="shared" si="37"/>
        <v>0</v>
      </c>
      <c r="D372" s="49">
        <f t="shared" si="37"/>
        <v>0</v>
      </c>
      <c r="E372" s="49">
        <f t="shared" si="37"/>
        <v>0</v>
      </c>
      <c r="F372" s="56"/>
      <c r="G372" s="262">
        <f t="shared" si="36"/>
        <v>0</v>
      </c>
      <c r="H372" s="56"/>
      <c r="I372" s="212">
        <f>_xlfn.IFNA(IF(I$7="Fixed",1,IF(AND($D372="yes",I$7="Block"),INDEX($O822:$Q822,1,MATCH(I$5,$I67:$K67,0)),IF(OR(I$7="Anytime",I$7="Peak",I$7="Off-peak",I$7="Shoulder",I$7="Block"),INDEX('Stakeholder report data'!$G822:$M822,1,MATCH(IF(I$7="Block","Anytime",I$7),'Stakeholder report data'!$G$799:$M$799,0)),INDEX($W822:$AD822,1,MATCH(I$5,$W$799:$AD$799,0)))))
*I972*I$8,0)</f>
        <v>0</v>
      </c>
      <c r="J372" s="212">
        <f>_xlfn.IFNA(IF(J$7="Fixed",1,IF(AND($D372="yes",J$7="Block"),INDEX($O822:$Q822,1,MATCH(J$5,$I67:$K67,0)),IF(OR(J$7="Anytime",J$7="Peak",J$7="Off-peak",J$7="Shoulder",J$7="Block"),INDEX('Stakeholder report data'!$G822:$M822,1,MATCH(IF(J$7="Block","Anytime",J$7),'Stakeholder report data'!$G$799:$M$799,0)),INDEX($W822:$AD822,1,MATCH(J$5,$W$799:$AD$799,0)))))
*J972*J$8,0)</f>
        <v>0</v>
      </c>
      <c r="K372" s="212">
        <f>_xlfn.IFNA(IF(K$7="Fixed",1,IF(AND($D372="yes",K$7="Block"),INDEX($O822:$Q822,1,MATCH(K$5,$I67:$K67,0)),IF(OR(K$7="Anytime",K$7="Peak",K$7="Off-peak",K$7="Shoulder",K$7="Block"),INDEX('Stakeholder report data'!$G822:$M822,1,MATCH(IF(K$7="Block","Anytime",K$7),'Stakeholder report data'!$G$799:$M$799,0)),INDEX($W822:$AD822,1,MATCH(K$5,$W$799:$AD$799,0)))))
*K972*K$8,0)</f>
        <v>0</v>
      </c>
      <c r="L372" s="212">
        <f>_xlfn.IFNA(IF(L$7="Fixed",1,IF(AND($D372="yes",L$7="Block"),INDEX($O822:$Q822,1,MATCH(L$5,$I67:$K67,0)),IF(OR(L$7="Anytime",L$7="Peak",L$7="Off-peak",L$7="Shoulder",L$7="Block"),INDEX('Stakeholder report data'!$G822:$M822,1,MATCH(IF(L$7="Block","Anytime",L$7),'Stakeholder report data'!$G$799:$M$799,0)),INDEX($W822:$AD822,1,MATCH(L$5,$W$799:$AD$799,0)))))
*L972*L$8,0)</f>
        <v>0</v>
      </c>
      <c r="M372" s="212">
        <f>_xlfn.IFNA(IF(M$7="Fixed",1,IF(AND($D372="yes",M$7="Block"),INDEX($O822:$Q822,1,MATCH(M$5,$I67:$K67,0)),IF(OR(M$7="Anytime",M$7="Peak",M$7="Off-peak",M$7="Shoulder",M$7="Block"),INDEX('Stakeholder report data'!$G822:$M822,1,MATCH(IF(M$7="Block","Anytime",M$7),'Stakeholder report data'!$G$799:$M$799,0)),INDEX($W822:$AD822,1,MATCH(M$5,$W$799:$AD$799,0)))))
*M972*M$8,0)</f>
        <v>0</v>
      </c>
      <c r="N372" s="212">
        <f>_xlfn.IFNA(IF(N$7="Fixed",1,IF(AND($D372="yes",N$7="Block"),INDEX($O822:$Q822,1,MATCH(N$5,$I67:$K67,0)),IF(OR(N$7="Anytime",N$7="Peak",N$7="Off-peak",N$7="Shoulder",N$7="Block"),INDEX('Stakeholder report data'!$G822:$M822,1,MATCH(IF(N$7="Block","Anytime",N$7),'Stakeholder report data'!$G$799:$M$799,0)),INDEX($W822:$AD822,1,MATCH(N$5,$W$799:$AD$799,0)))))
*N972*N$8,0)</f>
        <v>0</v>
      </c>
      <c r="O372" s="212">
        <f>_xlfn.IFNA(IF(O$7="Fixed",1,IF(AND($D372="yes",O$7="Block"),INDEX($O822:$Q822,1,MATCH(O$5,$I67:$K67,0)),IF(OR(O$7="Anytime",O$7="Peak",O$7="Off-peak",O$7="Shoulder",O$7="Block"),INDEX('Stakeholder report data'!$G822:$M822,1,MATCH(IF(O$7="Block","Anytime",O$7),'Stakeholder report data'!$G$799:$M$799,0)),INDEX($W822:$AD822,1,MATCH(O$5,$W$799:$AD$799,0)))))
*O972*O$8,0)</f>
        <v>0</v>
      </c>
      <c r="P372" s="212">
        <f>_xlfn.IFNA(IF(P$7="Fixed",1,IF(AND($D372="yes",P$7="Block"),INDEX($O822:$Q822,1,MATCH(P$5,$I67:$K67,0)),IF(OR(P$7="Anytime",P$7="Peak",P$7="Off-peak",P$7="Shoulder",P$7="Block"),INDEX('Stakeholder report data'!$G822:$M822,1,MATCH(IF(P$7="Block","Anytime",P$7),'Stakeholder report data'!$G$799:$M$799,0)),INDEX($W822:$AD822,1,MATCH(P$5,$W$799:$AD$799,0)))))
*P972*P$8,0)</f>
        <v>0</v>
      </c>
      <c r="Q372" s="212">
        <f>_xlfn.IFNA(IF(Q$7="Fixed",1,IF(AND($D372="yes",Q$7="Block"),INDEX($O822:$Q822,1,MATCH(Q$5,$I67:$K67,0)),IF(OR(Q$7="Anytime",Q$7="Peak",Q$7="Off-peak",Q$7="Shoulder",Q$7="Block"),INDEX('Stakeholder report data'!$G822:$M822,1,MATCH(IF(Q$7="Block","Anytime",Q$7),'Stakeholder report data'!$G$799:$M$799,0)),INDEX($W822:$AD822,1,MATCH(Q$5,$W$799:$AD$799,0)))))
*Q972*Q$8,0)</f>
        <v>0</v>
      </c>
      <c r="R372" s="212">
        <f>_xlfn.IFNA(IF(R$7="Fixed",1,IF(AND($D372="yes",R$7="Block"),INDEX($O822:$Q822,1,MATCH(R$5,$I67:$K67,0)),IF(OR(R$7="Anytime",R$7="Peak",R$7="Off-peak",R$7="Shoulder",R$7="Block"),INDEX('Stakeholder report data'!$G822:$M822,1,MATCH(IF(R$7="Block","Anytime",R$7),'Stakeholder report data'!$G$799:$M$799,0)),INDEX($W822:$AD822,1,MATCH(R$5,$W$799:$AD$799,0)))))
*R972*R$8,0)</f>
        <v>0</v>
      </c>
      <c r="S372" s="212">
        <f>_xlfn.IFNA(IF(S$7="Fixed",1,IF(AND($D372="yes",S$7="Block"),INDEX($O822:$Q822,1,MATCH(S$5,$I67:$K67,0)),IF(OR(S$7="Anytime",S$7="Peak",S$7="Off-peak",S$7="Shoulder",S$7="Block"),INDEX('Stakeholder report data'!$G822:$M822,1,MATCH(IF(S$7="Block","Anytime",S$7),'Stakeholder report data'!$G$799:$M$799,0)),INDEX($W822:$AD822,1,MATCH(S$5,$W$799:$AD$799,0)))))
*S972*S$8,0)</f>
        <v>0</v>
      </c>
      <c r="T372" s="212">
        <f>_xlfn.IFNA(IF(T$7="Fixed",1,IF(AND($D372="yes",T$7="Block"),INDEX($O822:$Q822,1,MATCH(T$5,$I67:$K67,0)),IF(OR(T$7="Anytime",T$7="Peak",T$7="Off-peak",T$7="Shoulder",T$7="Block"),INDEX('Stakeholder report data'!$G822:$M822,1,MATCH(IF(T$7="Block","Anytime",T$7),'Stakeholder report data'!$G$799:$M$799,0)),INDEX($W822:$AD822,1,MATCH(T$5,$W$799:$AD$799,0)))))
*T972*T$8,0)</f>
        <v>0</v>
      </c>
      <c r="U372" s="212">
        <f>_xlfn.IFNA(IF(U$7="Fixed",1,IF(AND($D372="yes",U$7="Block"),INDEX($O822:$Q822,1,MATCH(U$5,$I67:$K67,0)),IF(OR(U$7="Anytime",U$7="Peak",U$7="Off-peak",U$7="Shoulder",U$7="Block"),INDEX('Stakeholder report data'!$G822:$M822,1,MATCH(IF(U$7="Block","Anytime",U$7),'Stakeholder report data'!$G$799:$M$799,0)),INDEX($W822:$AD822,1,MATCH(U$5,$W$799:$AD$799,0)))))
*U972*U$8,0)</f>
        <v>0</v>
      </c>
      <c r="V372" s="212">
        <f>_xlfn.IFNA(IF(V$7="Fixed",1,IF(AND($D372="yes",V$7="Block"),INDEX($O822:$Q822,1,MATCH(V$5,$I67:$K67,0)),IF(OR(V$7="Anytime",V$7="Peak",V$7="Off-peak",V$7="Shoulder",V$7="Block"),INDEX('Stakeholder report data'!$G822:$M822,1,MATCH(IF(V$7="Block","Anytime",V$7),'Stakeholder report data'!$G$799:$M$799,0)),INDEX($W822:$AD822,1,MATCH(V$5,$W$799:$AD$799,0)))))
*V972*V$8,0)</f>
        <v>0</v>
      </c>
      <c r="W372" s="212">
        <f>_xlfn.IFNA(IF(W$7="Fixed",1,IF(AND($D372="yes",W$7="Block"),INDEX($O822:$Q822,1,MATCH(W$5,$I67:$K67,0)),IF(OR(W$7="Anytime",W$7="Peak",W$7="Off-peak",W$7="Shoulder",W$7="Block"),INDEX('Stakeholder report data'!$G822:$M822,1,MATCH(IF(W$7="Block","Anytime",W$7),'Stakeholder report data'!$G$799:$M$799,0)),INDEX($W822:$AD822,1,MATCH(W$5,$W$799:$AD$799,0)))))
*W972*W$8,0)</f>
        <v>0</v>
      </c>
      <c r="X372" s="212">
        <f>_xlfn.IFNA(IF(X$7="Fixed",1,IF(AND($D372="yes",X$7="Block"),INDEX($O822:$Q822,1,MATCH(X$5,$I67:$K67,0)),IF(OR(X$7="Anytime",X$7="Peak",X$7="Off-peak",X$7="Shoulder",X$7="Block"),INDEX('Stakeholder report data'!$G822:$M822,1,MATCH(IF(X$7="Block","Anytime",X$7),'Stakeholder report data'!$G$799:$M$799,0)),INDEX($W822:$AD822,1,MATCH(X$5,$W$799:$AD$799,0)))))
*X972*X$8,0)</f>
        <v>0</v>
      </c>
      <c r="Y372" s="212">
        <f>_xlfn.IFNA(IF(Y$7="Fixed",1,IF(AND($D372="yes",Y$7="Block"),INDEX($O822:$Q822,1,MATCH(Y$5,$I67:$K67,0)),IF(OR(Y$7="Anytime",Y$7="Peak",Y$7="Off-peak",Y$7="Shoulder",Y$7="Block"),INDEX('Stakeholder report data'!$G822:$M822,1,MATCH(IF(Y$7="Block","Anytime",Y$7),'Stakeholder report data'!$G$799:$M$799,0)),INDEX($W822:$AD822,1,MATCH(Y$5,$W$799:$AD$799,0)))))
*Y972*Y$8,0)</f>
        <v>0</v>
      </c>
      <c r="Z372" s="212">
        <f>_xlfn.IFNA(IF(Z$7="Fixed",1,IF(AND($D372="yes",Z$7="Block"),INDEX($O822:$Q822,1,MATCH(Z$5,$I67:$K67,0)),IF(OR(Z$7="Anytime",Z$7="Peak",Z$7="Off-peak",Z$7="Shoulder",Z$7="Block"),INDEX('Stakeholder report data'!$G822:$M822,1,MATCH(IF(Z$7="Block","Anytime",Z$7),'Stakeholder report data'!$G$799:$M$799,0)),INDEX($W822:$AD822,1,MATCH(Z$5,$W$799:$AD$799,0)))))
*Z972*Z$8,0)</f>
        <v>0</v>
      </c>
      <c r="AA372" s="212">
        <f>_xlfn.IFNA(IF(AA$7="Fixed",1,IF(AND($D372="yes",AA$7="Block"),INDEX($O822:$Q822,1,MATCH(AA$5,$I67:$K67,0)),IF(OR(AA$7="Anytime",AA$7="Peak",AA$7="Off-peak",AA$7="Shoulder",AA$7="Block"),INDEX('Stakeholder report data'!$G822:$M822,1,MATCH(IF(AA$7="Block","Anytime",AA$7),'Stakeholder report data'!$G$799:$M$799,0)),INDEX($W822:$AD822,1,MATCH(AA$5,$W$799:$AD$799,0)))))
*AA972*AA$8,0)</f>
        <v>0</v>
      </c>
      <c r="AB372" s="212">
        <f>_xlfn.IFNA(IF(AB$7="Fixed",1,IF(AND($D372="yes",AB$7="Block"),INDEX($O822:$Q822,1,MATCH(AB$5,$I67:$K67,0)),IF(OR(AB$7="Anytime",AB$7="Peak",AB$7="Off-peak",AB$7="Shoulder",AB$7="Block"),INDEX('Stakeholder report data'!$G822:$M822,1,MATCH(IF(AB$7="Block","Anytime",AB$7),'Stakeholder report data'!$G$799:$M$799,0)),INDEX($W822:$AD822,1,MATCH(AB$5,$W$799:$AD$799,0)))))
*AB972*AB$8,0)</f>
        <v>0</v>
      </c>
      <c r="AC372" s="212">
        <f>_xlfn.IFNA(IF(AC$7="Fixed",1,IF(AND($D372="yes",AC$7="Block"),INDEX($O822:$Q822,1,MATCH(AC$5,$I67:$K67,0)),IF(OR(AC$7="Anytime",AC$7="Peak",AC$7="Off-peak",AC$7="Shoulder",AC$7="Block"),INDEX('Stakeholder report data'!$G822:$M822,1,MATCH(IF(AC$7="Block","Anytime",AC$7),'Stakeholder report data'!$G$799:$M$799,0)),INDEX($W822:$AD822,1,MATCH(AC$5,$W$799:$AD$799,0)))))
*AC972*AC$8,0)</f>
        <v>0</v>
      </c>
      <c r="AD372" s="212">
        <f>_xlfn.IFNA(IF(AD$7="Fixed",1,IF(AND($D372="yes",AD$7="Block"),INDEX($O822:$Q822,1,MATCH(AD$5,$I67:$K67,0)),IF(OR(AD$7="Anytime",AD$7="Peak",AD$7="Off-peak",AD$7="Shoulder",AD$7="Block"),INDEX('Stakeholder report data'!$G822:$M822,1,MATCH(IF(AD$7="Block","Anytime",AD$7),'Stakeholder report data'!$G$799:$M$799,0)),INDEX($W822:$AD822,1,MATCH(AD$5,$W$799:$AD$799,0)))))
*AD972*AD$8,0)</f>
        <v>0</v>
      </c>
      <c r="AE372" s="55"/>
      <c r="AF372" s="34"/>
      <c r="AG372" s="34"/>
      <c r="AH372" s="34"/>
    </row>
    <row r="373" spans="1:34" ht="11.25" hidden="1" outlineLevel="3" x14ac:dyDescent="0.2">
      <c r="A373" s="34"/>
      <c r="B373" s="251">
        <v>22</v>
      </c>
      <c r="C373" s="48">
        <f t="shared" si="37"/>
        <v>0</v>
      </c>
      <c r="D373" s="49">
        <f t="shared" si="37"/>
        <v>0</v>
      </c>
      <c r="E373" s="49">
        <f t="shared" si="37"/>
        <v>0</v>
      </c>
      <c r="F373" s="56"/>
      <c r="G373" s="262">
        <f t="shared" si="36"/>
        <v>0</v>
      </c>
      <c r="H373" s="56"/>
      <c r="I373" s="212">
        <f>_xlfn.IFNA(IF(I$7="Fixed",1,IF(AND($D373="yes",I$7="Block"),INDEX($O823:$Q823,1,MATCH(I$5,$I68:$K68,0)),IF(OR(I$7="Anytime",I$7="Peak",I$7="Off-peak",I$7="Shoulder",I$7="Block"),INDEX('Stakeholder report data'!$G823:$M823,1,MATCH(IF(I$7="Block","Anytime",I$7),'Stakeholder report data'!$G$799:$M$799,0)),INDEX($W823:$AD823,1,MATCH(I$5,$W$799:$AD$799,0)))))
*I973*I$8,0)</f>
        <v>0</v>
      </c>
      <c r="J373" s="212">
        <f>_xlfn.IFNA(IF(J$7="Fixed",1,IF(AND($D373="yes",J$7="Block"),INDEX($O823:$Q823,1,MATCH(J$5,$I68:$K68,0)),IF(OR(J$7="Anytime",J$7="Peak",J$7="Off-peak",J$7="Shoulder",J$7="Block"),INDEX('Stakeholder report data'!$G823:$M823,1,MATCH(IF(J$7="Block","Anytime",J$7),'Stakeholder report data'!$G$799:$M$799,0)),INDEX($W823:$AD823,1,MATCH(J$5,$W$799:$AD$799,0)))))
*J973*J$8,0)</f>
        <v>0</v>
      </c>
      <c r="K373" s="212">
        <f>_xlfn.IFNA(IF(K$7="Fixed",1,IF(AND($D373="yes",K$7="Block"),INDEX($O823:$Q823,1,MATCH(K$5,$I68:$K68,0)),IF(OR(K$7="Anytime",K$7="Peak",K$7="Off-peak",K$7="Shoulder",K$7="Block"),INDEX('Stakeholder report data'!$G823:$M823,1,MATCH(IF(K$7="Block","Anytime",K$7),'Stakeholder report data'!$G$799:$M$799,0)),INDEX($W823:$AD823,1,MATCH(K$5,$W$799:$AD$799,0)))))
*K973*K$8,0)</f>
        <v>0</v>
      </c>
      <c r="L373" s="212">
        <f>_xlfn.IFNA(IF(L$7="Fixed",1,IF(AND($D373="yes",L$7="Block"),INDEX($O823:$Q823,1,MATCH(L$5,$I68:$K68,0)),IF(OR(L$7="Anytime",L$7="Peak",L$7="Off-peak",L$7="Shoulder",L$7="Block"),INDEX('Stakeholder report data'!$G823:$M823,1,MATCH(IF(L$7="Block","Anytime",L$7),'Stakeholder report data'!$G$799:$M$799,0)),INDEX($W823:$AD823,1,MATCH(L$5,$W$799:$AD$799,0)))))
*L973*L$8,0)</f>
        <v>0</v>
      </c>
      <c r="M373" s="212">
        <f>_xlfn.IFNA(IF(M$7="Fixed",1,IF(AND($D373="yes",M$7="Block"),INDEX($O823:$Q823,1,MATCH(M$5,$I68:$K68,0)),IF(OR(M$7="Anytime",M$7="Peak",M$7="Off-peak",M$7="Shoulder",M$7="Block"),INDEX('Stakeholder report data'!$G823:$M823,1,MATCH(IF(M$7="Block","Anytime",M$7),'Stakeholder report data'!$G$799:$M$799,0)),INDEX($W823:$AD823,1,MATCH(M$5,$W$799:$AD$799,0)))))
*M973*M$8,0)</f>
        <v>0</v>
      </c>
      <c r="N373" s="212">
        <f>_xlfn.IFNA(IF(N$7="Fixed",1,IF(AND($D373="yes",N$7="Block"),INDEX($O823:$Q823,1,MATCH(N$5,$I68:$K68,0)),IF(OR(N$7="Anytime",N$7="Peak",N$7="Off-peak",N$7="Shoulder",N$7="Block"),INDEX('Stakeholder report data'!$G823:$M823,1,MATCH(IF(N$7="Block","Anytime",N$7),'Stakeholder report data'!$G$799:$M$799,0)),INDEX($W823:$AD823,1,MATCH(N$5,$W$799:$AD$799,0)))))
*N973*N$8,0)</f>
        <v>0</v>
      </c>
      <c r="O373" s="212">
        <f>_xlfn.IFNA(IF(O$7="Fixed",1,IF(AND($D373="yes",O$7="Block"),INDEX($O823:$Q823,1,MATCH(O$5,$I68:$K68,0)),IF(OR(O$7="Anytime",O$7="Peak",O$7="Off-peak",O$7="Shoulder",O$7="Block"),INDEX('Stakeholder report data'!$G823:$M823,1,MATCH(IF(O$7="Block","Anytime",O$7),'Stakeholder report data'!$G$799:$M$799,0)),INDEX($W823:$AD823,1,MATCH(O$5,$W$799:$AD$799,0)))))
*O973*O$8,0)</f>
        <v>0</v>
      </c>
      <c r="P373" s="212">
        <f>_xlfn.IFNA(IF(P$7="Fixed",1,IF(AND($D373="yes",P$7="Block"),INDEX($O823:$Q823,1,MATCH(P$5,$I68:$K68,0)),IF(OR(P$7="Anytime",P$7="Peak",P$7="Off-peak",P$7="Shoulder",P$7="Block"),INDEX('Stakeholder report data'!$G823:$M823,1,MATCH(IF(P$7="Block","Anytime",P$7),'Stakeholder report data'!$G$799:$M$799,0)),INDEX($W823:$AD823,1,MATCH(P$5,$W$799:$AD$799,0)))))
*P973*P$8,0)</f>
        <v>0</v>
      </c>
      <c r="Q373" s="212">
        <f>_xlfn.IFNA(IF(Q$7="Fixed",1,IF(AND($D373="yes",Q$7="Block"),INDEX($O823:$Q823,1,MATCH(Q$5,$I68:$K68,0)),IF(OR(Q$7="Anytime",Q$7="Peak",Q$7="Off-peak",Q$7="Shoulder",Q$7="Block"),INDEX('Stakeholder report data'!$G823:$M823,1,MATCH(IF(Q$7="Block","Anytime",Q$7),'Stakeholder report data'!$G$799:$M$799,0)),INDEX($W823:$AD823,1,MATCH(Q$5,$W$799:$AD$799,0)))))
*Q973*Q$8,0)</f>
        <v>0</v>
      </c>
      <c r="R373" s="212">
        <f>_xlfn.IFNA(IF(R$7="Fixed",1,IF(AND($D373="yes",R$7="Block"),INDEX($O823:$Q823,1,MATCH(R$5,$I68:$K68,0)),IF(OR(R$7="Anytime",R$7="Peak",R$7="Off-peak",R$7="Shoulder",R$7="Block"),INDEX('Stakeholder report data'!$G823:$M823,1,MATCH(IF(R$7="Block","Anytime",R$7),'Stakeholder report data'!$G$799:$M$799,0)),INDEX($W823:$AD823,1,MATCH(R$5,$W$799:$AD$799,0)))))
*R973*R$8,0)</f>
        <v>0</v>
      </c>
      <c r="S373" s="212">
        <f>_xlfn.IFNA(IF(S$7="Fixed",1,IF(AND($D373="yes",S$7="Block"),INDEX($O823:$Q823,1,MATCH(S$5,$I68:$K68,0)),IF(OR(S$7="Anytime",S$7="Peak",S$7="Off-peak",S$7="Shoulder",S$7="Block"),INDEX('Stakeholder report data'!$G823:$M823,1,MATCH(IF(S$7="Block","Anytime",S$7),'Stakeholder report data'!$G$799:$M$799,0)),INDEX($W823:$AD823,1,MATCH(S$5,$W$799:$AD$799,0)))))
*S973*S$8,0)</f>
        <v>0</v>
      </c>
      <c r="T373" s="212">
        <f>_xlfn.IFNA(IF(T$7="Fixed",1,IF(AND($D373="yes",T$7="Block"),INDEX($O823:$Q823,1,MATCH(T$5,$I68:$K68,0)),IF(OR(T$7="Anytime",T$7="Peak",T$7="Off-peak",T$7="Shoulder",T$7="Block"),INDEX('Stakeholder report data'!$G823:$M823,1,MATCH(IF(T$7="Block","Anytime",T$7),'Stakeholder report data'!$G$799:$M$799,0)),INDEX($W823:$AD823,1,MATCH(T$5,$W$799:$AD$799,0)))))
*T973*T$8,0)</f>
        <v>0</v>
      </c>
      <c r="U373" s="212">
        <f>_xlfn.IFNA(IF(U$7="Fixed",1,IF(AND($D373="yes",U$7="Block"),INDEX($O823:$Q823,1,MATCH(U$5,$I68:$K68,0)),IF(OR(U$7="Anytime",U$7="Peak",U$7="Off-peak",U$7="Shoulder",U$7="Block"),INDEX('Stakeholder report data'!$G823:$M823,1,MATCH(IF(U$7="Block","Anytime",U$7),'Stakeholder report data'!$G$799:$M$799,0)),INDEX($W823:$AD823,1,MATCH(U$5,$W$799:$AD$799,0)))))
*U973*U$8,0)</f>
        <v>0</v>
      </c>
      <c r="V373" s="212">
        <f>_xlfn.IFNA(IF(V$7="Fixed",1,IF(AND($D373="yes",V$7="Block"),INDEX($O823:$Q823,1,MATCH(V$5,$I68:$K68,0)),IF(OR(V$7="Anytime",V$7="Peak",V$7="Off-peak",V$7="Shoulder",V$7="Block"),INDEX('Stakeholder report data'!$G823:$M823,1,MATCH(IF(V$7="Block","Anytime",V$7),'Stakeholder report data'!$G$799:$M$799,0)),INDEX($W823:$AD823,1,MATCH(V$5,$W$799:$AD$799,0)))))
*V973*V$8,0)</f>
        <v>0</v>
      </c>
      <c r="W373" s="212">
        <f>_xlfn.IFNA(IF(W$7="Fixed",1,IF(AND($D373="yes",W$7="Block"),INDEX($O823:$Q823,1,MATCH(W$5,$I68:$K68,0)),IF(OR(W$7="Anytime",W$7="Peak",W$7="Off-peak",W$7="Shoulder",W$7="Block"),INDEX('Stakeholder report data'!$G823:$M823,1,MATCH(IF(W$7="Block","Anytime",W$7),'Stakeholder report data'!$G$799:$M$799,0)),INDEX($W823:$AD823,1,MATCH(W$5,$W$799:$AD$799,0)))))
*W973*W$8,0)</f>
        <v>0</v>
      </c>
      <c r="X373" s="212">
        <f>_xlfn.IFNA(IF(X$7="Fixed",1,IF(AND($D373="yes",X$7="Block"),INDEX($O823:$Q823,1,MATCH(X$5,$I68:$K68,0)),IF(OR(X$7="Anytime",X$7="Peak",X$7="Off-peak",X$7="Shoulder",X$7="Block"),INDEX('Stakeholder report data'!$G823:$M823,1,MATCH(IF(X$7="Block","Anytime",X$7),'Stakeholder report data'!$G$799:$M$799,0)),INDEX($W823:$AD823,1,MATCH(X$5,$W$799:$AD$799,0)))))
*X973*X$8,0)</f>
        <v>0</v>
      </c>
      <c r="Y373" s="212">
        <f>_xlfn.IFNA(IF(Y$7="Fixed",1,IF(AND($D373="yes",Y$7="Block"),INDEX($O823:$Q823,1,MATCH(Y$5,$I68:$K68,0)),IF(OR(Y$7="Anytime",Y$7="Peak",Y$7="Off-peak",Y$7="Shoulder",Y$7="Block"),INDEX('Stakeholder report data'!$G823:$M823,1,MATCH(IF(Y$7="Block","Anytime",Y$7),'Stakeholder report data'!$G$799:$M$799,0)),INDEX($W823:$AD823,1,MATCH(Y$5,$W$799:$AD$799,0)))))
*Y973*Y$8,0)</f>
        <v>0</v>
      </c>
      <c r="Z373" s="212">
        <f>_xlfn.IFNA(IF(Z$7="Fixed",1,IF(AND($D373="yes",Z$7="Block"),INDEX($O823:$Q823,1,MATCH(Z$5,$I68:$K68,0)),IF(OR(Z$7="Anytime",Z$7="Peak",Z$7="Off-peak",Z$7="Shoulder",Z$7="Block"),INDEX('Stakeholder report data'!$G823:$M823,1,MATCH(IF(Z$7="Block","Anytime",Z$7),'Stakeholder report data'!$G$799:$M$799,0)),INDEX($W823:$AD823,1,MATCH(Z$5,$W$799:$AD$799,0)))))
*Z973*Z$8,0)</f>
        <v>0</v>
      </c>
      <c r="AA373" s="212">
        <f>_xlfn.IFNA(IF(AA$7="Fixed",1,IF(AND($D373="yes",AA$7="Block"),INDEX($O823:$Q823,1,MATCH(AA$5,$I68:$K68,0)),IF(OR(AA$7="Anytime",AA$7="Peak",AA$7="Off-peak",AA$7="Shoulder",AA$7="Block"),INDEX('Stakeholder report data'!$G823:$M823,1,MATCH(IF(AA$7="Block","Anytime",AA$7),'Stakeholder report data'!$G$799:$M$799,0)),INDEX($W823:$AD823,1,MATCH(AA$5,$W$799:$AD$799,0)))))
*AA973*AA$8,0)</f>
        <v>0</v>
      </c>
      <c r="AB373" s="212">
        <f>_xlfn.IFNA(IF(AB$7="Fixed",1,IF(AND($D373="yes",AB$7="Block"),INDEX($O823:$Q823,1,MATCH(AB$5,$I68:$K68,0)),IF(OR(AB$7="Anytime",AB$7="Peak",AB$7="Off-peak",AB$7="Shoulder",AB$7="Block"),INDEX('Stakeholder report data'!$G823:$M823,1,MATCH(IF(AB$7="Block","Anytime",AB$7),'Stakeholder report data'!$G$799:$M$799,0)),INDEX($W823:$AD823,1,MATCH(AB$5,$W$799:$AD$799,0)))))
*AB973*AB$8,0)</f>
        <v>0</v>
      </c>
      <c r="AC373" s="212">
        <f>_xlfn.IFNA(IF(AC$7="Fixed",1,IF(AND($D373="yes",AC$7="Block"),INDEX($O823:$Q823,1,MATCH(AC$5,$I68:$K68,0)),IF(OR(AC$7="Anytime",AC$7="Peak",AC$7="Off-peak",AC$7="Shoulder",AC$7="Block"),INDEX('Stakeholder report data'!$G823:$M823,1,MATCH(IF(AC$7="Block","Anytime",AC$7),'Stakeholder report data'!$G$799:$M$799,0)),INDEX($W823:$AD823,1,MATCH(AC$5,$W$799:$AD$799,0)))))
*AC973*AC$8,0)</f>
        <v>0</v>
      </c>
      <c r="AD373" s="212">
        <f>_xlfn.IFNA(IF(AD$7="Fixed",1,IF(AND($D373="yes",AD$7="Block"),INDEX($O823:$Q823,1,MATCH(AD$5,$I68:$K68,0)),IF(OR(AD$7="Anytime",AD$7="Peak",AD$7="Off-peak",AD$7="Shoulder",AD$7="Block"),INDEX('Stakeholder report data'!$G823:$M823,1,MATCH(IF(AD$7="Block","Anytime",AD$7),'Stakeholder report data'!$G$799:$M$799,0)),INDEX($W823:$AD823,1,MATCH(AD$5,$W$799:$AD$799,0)))))
*AD973*AD$8,0)</f>
        <v>0</v>
      </c>
      <c r="AE373" s="55"/>
      <c r="AF373" s="34"/>
      <c r="AG373" s="34"/>
      <c r="AH373" s="34"/>
    </row>
    <row r="374" spans="1:34" ht="11.25" hidden="1" outlineLevel="3" x14ac:dyDescent="0.2">
      <c r="A374" s="34"/>
      <c r="B374" s="258">
        <v>23</v>
      </c>
      <c r="C374" s="48">
        <f t="shared" si="37"/>
        <v>0</v>
      </c>
      <c r="D374" s="49">
        <f t="shared" si="37"/>
        <v>0</v>
      </c>
      <c r="E374" s="49">
        <f t="shared" si="37"/>
        <v>0</v>
      </c>
      <c r="F374" s="56"/>
      <c r="G374" s="262">
        <f t="shared" si="36"/>
        <v>0</v>
      </c>
      <c r="H374" s="56"/>
      <c r="I374" s="212">
        <f>_xlfn.IFNA(IF(I$7="Fixed",1,IF(AND($D374="yes",I$7="Block"),INDEX($O824:$Q824,1,MATCH(I$5,$I69:$K69,0)),IF(OR(I$7="Anytime",I$7="Peak",I$7="Off-peak",I$7="Shoulder",I$7="Block"),INDEX('Stakeholder report data'!$G824:$M824,1,MATCH(IF(I$7="Block","Anytime",I$7),'Stakeholder report data'!$G$799:$M$799,0)),INDEX($W824:$AD824,1,MATCH(I$5,$W$799:$AD$799,0)))))
*I974*I$8,0)</f>
        <v>0</v>
      </c>
      <c r="J374" s="212">
        <f>_xlfn.IFNA(IF(J$7="Fixed",1,IF(AND($D374="yes",J$7="Block"),INDEX($O824:$Q824,1,MATCH(J$5,$I69:$K69,0)),IF(OR(J$7="Anytime",J$7="Peak",J$7="Off-peak",J$7="Shoulder",J$7="Block"),INDEX('Stakeholder report data'!$G824:$M824,1,MATCH(IF(J$7="Block","Anytime",J$7),'Stakeholder report data'!$G$799:$M$799,0)),INDEX($W824:$AD824,1,MATCH(J$5,$W$799:$AD$799,0)))))
*J974*J$8,0)</f>
        <v>0</v>
      </c>
      <c r="K374" s="212">
        <f>_xlfn.IFNA(IF(K$7="Fixed",1,IF(AND($D374="yes",K$7="Block"),INDEX($O824:$Q824,1,MATCH(K$5,$I69:$K69,0)),IF(OR(K$7="Anytime",K$7="Peak",K$7="Off-peak",K$7="Shoulder",K$7="Block"),INDEX('Stakeholder report data'!$G824:$M824,1,MATCH(IF(K$7="Block","Anytime",K$7),'Stakeholder report data'!$G$799:$M$799,0)),INDEX($W824:$AD824,1,MATCH(K$5,$W$799:$AD$799,0)))))
*K974*K$8,0)</f>
        <v>0</v>
      </c>
      <c r="L374" s="212">
        <f>_xlfn.IFNA(IF(L$7="Fixed",1,IF(AND($D374="yes",L$7="Block"),INDEX($O824:$Q824,1,MATCH(L$5,$I69:$K69,0)),IF(OR(L$7="Anytime",L$7="Peak",L$7="Off-peak",L$7="Shoulder",L$7="Block"),INDEX('Stakeholder report data'!$G824:$M824,1,MATCH(IF(L$7="Block","Anytime",L$7),'Stakeholder report data'!$G$799:$M$799,0)),INDEX($W824:$AD824,1,MATCH(L$5,$W$799:$AD$799,0)))))
*L974*L$8,0)</f>
        <v>0</v>
      </c>
      <c r="M374" s="212">
        <f>_xlfn.IFNA(IF(M$7="Fixed",1,IF(AND($D374="yes",M$7="Block"),INDEX($O824:$Q824,1,MATCH(M$5,$I69:$K69,0)),IF(OR(M$7="Anytime",M$7="Peak",M$7="Off-peak",M$7="Shoulder",M$7="Block"),INDEX('Stakeholder report data'!$G824:$M824,1,MATCH(IF(M$7="Block","Anytime",M$7),'Stakeholder report data'!$G$799:$M$799,0)),INDEX($W824:$AD824,1,MATCH(M$5,$W$799:$AD$799,0)))))
*M974*M$8,0)</f>
        <v>0</v>
      </c>
      <c r="N374" s="212">
        <f>_xlfn.IFNA(IF(N$7="Fixed",1,IF(AND($D374="yes",N$7="Block"),INDEX($O824:$Q824,1,MATCH(N$5,$I69:$K69,0)),IF(OR(N$7="Anytime",N$7="Peak",N$7="Off-peak",N$7="Shoulder",N$7="Block"),INDEX('Stakeholder report data'!$G824:$M824,1,MATCH(IF(N$7="Block","Anytime",N$7),'Stakeholder report data'!$G$799:$M$799,0)),INDEX($W824:$AD824,1,MATCH(N$5,$W$799:$AD$799,0)))))
*N974*N$8,0)</f>
        <v>0</v>
      </c>
      <c r="O374" s="212">
        <f>_xlfn.IFNA(IF(O$7="Fixed",1,IF(AND($D374="yes",O$7="Block"),INDEX($O824:$Q824,1,MATCH(O$5,$I69:$K69,0)),IF(OR(O$7="Anytime",O$7="Peak",O$7="Off-peak",O$7="Shoulder",O$7="Block"),INDEX('Stakeholder report data'!$G824:$M824,1,MATCH(IF(O$7="Block","Anytime",O$7),'Stakeholder report data'!$G$799:$M$799,0)),INDEX($W824:$AD824,1,MATCH(O$5,$W$799:$AD$799,0)))))
*O974*O$8,0)</f>
        <v>0</v>
      </c>
      <c r="P374" s="212">
        <f>_xlfn.IFNA(IF(P$7="Fixed",1,IF(AND($D374="yes",P$7="Block"),INDEX($O824:$Q824,1,MATCH(P$5,$I69:$K69,0)),IF(OR(P$7="Anytime",P$7="Peak",P$7="Off-peak",P$7="Shoulder",P$7="Block"),INDEX('Stakeholder report data'!$G824:$M824,1,MATCH(IF(P$7="Block","Anytime",P$7),'Stakeholder report data'!$G$799:$M$799,0)),INDEX($W824:$AD824,1,MATCH(P$5,$W$799:$AD$799,0)))))
*P974*P$8,0)</f>
        <v>0</v>
      </c>
      <c r="Q374" s="212">
        <f>_xlfn.IFNA(IF(Q$7="Fixed",1,IF(AND($D374="yes",Q$7="Block"),INDEX($O824:$Q824,1,MATCH(Q$5,$I69:$K69,0)),IF(OR(Q$7="Anytime",Q$7="Peak",Q$7="Off-peak",Q$7="Shoulder",Q$7="Block"),INDEX('Stakeholder report data'!$G824:$M824,1,MATCH(IF(Q$7="Block","Anytime",Q$7),'Stakeholder report data'!$G$799:$M$799,0)),INDEX($W824:$AD824,1,MATCH(Q$5,$W$799:$AD$799,0)))))
*Q974*Q$8,0)</f>
        <v>0</v>
      </c>
      <c r="R374" s="212">
        <f>_xlfn.IFNA(IF(R$7="Fixed",1,IF(AND($D374="yes",R$7="Block"),INDEX($O824:$Q824,1,MATCH(R$5,$I69:$K69,0)),IF(OR(R$7="Anytime",R$7="Peak",R$7="Off-peak",R$7="Shoulder",R$7="Block"),INDEX('Stakeholder report data'!$G824:$M824,1,MATCH(IF(R$7="Block","Anytime",R$7),'Stakeholder report data'!$G$799:$M$799,0)),INDEX($W824:$AD824,1,MATCH(R$5,$W$799:$AD$799,0)))))
*R974*R$8,0)</f>
        <v>0</v>
      </c>
      <c r="S374" s="212">
        <f>_xlfn.IFNA(IF(S$7="Fixed",1,IF(AND($D374="yes",S$7="Block"),INDEX($O824:$Q824,1,MATCH(S$5,$I69:$K69,0)),IF(OR(S$7="Anytime",S$7="Peak",S$7="Off-peak",S$7="Shoulder",S$7="Block"),INDEX('Stakeholder report data'!$G824:$M824,1,MATCH(IF(S$7="Block","Anytime",S$7),'Stakeholder report data'!$G$799:$M$799,0)),INDEX($W824:$AD824,1,MATCH(S$5,$W$799:$AD$799,0)))))
*S974*S$8,0)</f>
        <v>0</v>
      </c>
      <c r="T374" s="212">
        <f>_xlfn.IFNA(IF(T$7="Fixed",1,IF(AND($D374="yes",T$7="Block"),INDEX($O824:$Q824,1,MATCH(T$5,$I69:$K69,0)),IF(OR(T$7="Anytime",T$7="Peak",T$7="Off-peak",T$7="Shoulder",T$7="Block"),INDEX('Stakeholder report data'!$G824:$M824,1,MATCH(IF(T$7="Block","Anytime",T$7),'Stakeholder report data'!$G$799:$M$799,0)),INDEX($W824:$AD824,1,MATCH(T$5,$W$799:$AD$799,0)))))
*T974*T$8,0)</f>
        <v>0</v>
      </c>
      <c r="U374" s="212">
        <f>_xlfn.IFNA(IF(U$7="Fixed",1,IF(AND($D374="yes",U$7="Block"),INDEX($O824:$Q824,1,MATCH(U$5,$I69:$K69,0)),IF(OR(U$7="Anytime",U$7="Peak",U$7="Off-peak",U$7="Shoulder",U$7="Block"),INDEX('Stakeholder report data'!$G824:$M824,1,MATCH(IF(U$7="Block","Anytime",U$7),'Stakeholder report data'!$G$799:$M$799,0)),INDEX($W824:$AD824,1,MATCH(U$5,$W$799:$AD$799,0)))))
*U974*U$8,0)</f>
        <v>0</v>
      </c>
      <c r="V374" s="212">
        <f>_xlfn.IFNA(IF(V$7="Fixed",1,IF(AND($D374="yes",V$7="Block"),INDEX($O824:$Q824,1,MATCH(V$5,$I69:$K69,0)),IF(OR(V$7="Anytime",V$7="Peak",V$7="Off-peak",V$7="Shoulder",V$7="Block"),INDEX('Stakeholder report data'!$G824:$M824,1,MATCH(IF(V$7="Block","Anytime",V$7),'Stakeholder report data'!$G$799:$M$799,0)),INDEX($W824:$AD824,1,MATCH(V$5,$W$799:$AD$799,0)))))
*V974*V$8,0)</f>
        <v>0</v>
      </c>
      <c r="W374" s="212">
        <f>_xlfn.IFNA(IF(W$7="Fixed",1,IF(AND($D374="yes",W$7="Block"),INDEX($O824:$Q824,1,MATCH(W$5,$I69:$K69,0)),IF(OR(W$7="Anytime",W$7="Peak",W$7="Off-peak",W$7="Shoulder",W$7="Block"),INDEX('Stakeholder report data'!$G824:$M824,1,MATCH(IF(W$7="Block","Anytime",W$7),'Stakeholder report data'!$G$799:$M$799,0)),INDEX($W824:$AD824,1,MATCH(W$5,$W$799:$AD$799,0)))))
*W974*W$8,0)</f>
        <v>0</v>
      </c>
      <c r="X374" s="212">
        <f>_xlfn.IFNA(IF(X$7="Fixed",1,IF(AND($D374="yes",X$7="Block"),INDEX($O824:$Q824,1,MATCH(X$5,$I69:$K69,0)),IF(OR(X$7="Anytime",X$7="Peak",X$7="Off-peak",X$7="Shoulder",X$7="Block"),INDEX('Stakeholder report data'!$G824:$M824,1,MATCH(IF(X$7="Block","Anytime",X$7),'Stakeholder report data'!$G$799:$M$799,0)),INDEX($W824:$AD824,1,MATCH(X$5,$W$799:$AD$799,0)))))
*X974*X$8,0)</f>
        <v>0</v>
      </c>
      <c r="Y374" s="212">
        <f>_xlfn.IFNA(IF(Y$7="Fixed",1,IF(AND($D374="yes",Y$7="Block"),INDEX($O824:$Q824,1,MATCH(Y$5,$I69:$K69,0)),IF(OR(Y$7="Anytime",Y$7="Peak",Y$7="Off-peak",Y$7="Shoulder",Y$7="Block"),INDEX('Stakeholder report data'!$G824:$M824,1,MATCH(IF(Y$7="Block","Anytime",Y$7),'Stakeholder report data'!$G$799:$M$799,0)),INDEX($W824:$AD824,1,MATCH(Y$5,$W$799:$AD$799,0)))))
*Y974*Y$8,0)</f>
        <v>0</v>
      </c>
      <c r="Z374" s="212">
        <f>_xlfn.IFNA(IF(Z$7="Fixed",1,IF(AND($D374="yes",Z$7="Block"),INDEX($O824:$Q824,1,MATCH(Z$5,$I69:$K69,0)),IF(OR(Z$7="Anytime",Z$7="Peak",Z$7="Off-peak",Z$7="Shoulder",Z$7="Block"),INDEX('Stakeholder report data'!$G824:$M824,1,MATCH(IF(Z$7="Block","Anytime",Z$7),'Stakeholder report data'!$G$799:$M$799,0)),INDEX($W824:$AD824,1,MATCH(Z$5,$W$799:$AD$799,0)))))
*Z974*Z$8,0)</f>
        <v>0</v>
      </c>
      <c r="AA374" s="212">
        <f>_xlfn.IFNA(IF(AA$7="Fixed",1,IF(AND($D374="yes",AA$7="Block"),INDEX($O824:$Q824,1,MATCH(AA$5,$I69:$K69,0)),IF(OR(AA$7="Anytime",AA$7="Peak",AA$7="Off-peak",AA$7="Shoulder",AA$7="Block"),INDEX('Stakeholder report data'!$G824:$M824,1,MATCH(IF(AA$7="Block","Anytime",AA$7),'Stakeholder report data'!$G$799:$M$799,0)),INDEX($W824:$AD824,1,MATCH(AA$5,$W$799:$AD$799,0)))))
*AA974*AA$8,0)</f>
        <v>0</v>
      </c>
      <c r="AB374" s="212">
        <f>_xlfn.IFNA(IF(AB$7="Fixed",1,IF(AND($D374="yes",AB$7="Block"),INDEX($O824:$Q824,1,MATCH(AB$5,$I69:$K69,0)),IF(OR(AB$7="Anytime",AB$7="Peak",AB$7="Off-peak",AB$7="Shoulder",AB$7="Block"),INDEX('Stakeholder report data'!$G824:$M824,1,MATCH(IF(AB$7="Block","Anytime",AB$7),'Stakeholder report data'!$G$799:$M$799,0)),INDEX($W824:$AD824,1,MATCH(AB$5,$W$799:$AD$799,0)))))
*AB974*AB$8,0)</f>
        <v>0</v>
      </c>
      <c r="AC374" s="212">
        <f>_xlfn.IFNA(IF(AC$7="Fixed",1,IF(AND($D374="yes",AC$7="Block"),INDEX($O824:$Q824,1,MATCH(AC$5,$I69:$K69,0)),IF(OR(AC$7="Anytime",AC$7="Peak",AC$7="Off-peak",AC$7="Shoulder",AC$7="Block"),INDEX('Stakeholder report data'!$G824:$M824,1,MATCH(IF(AC$7="Block","Anytime",AC$7),'Stakeholder report data'!$G$799:$M$799,0)),INDEX($W824:$AD824,1,MATCH(AC$5,$W$799:$AD$799,0)))))
*AC974*AC$8,0)</f>
        <v>0</v>
      </c>
      <c r="AD374" s="212">
        <f>_xlfn.IFNA(IF(AD$7="Fixed",1,IF(AND($D374="yes",AD$7="Block"),INDEX($O824:$Q824,1,MATCH(AD$5,$I69:$K69,0)),IF(OR(AD$7="Anytime",AD$7="Peak",AD$7="Off-peak",AD$7="Shoulder",AD$7="Block"),INDEX('Stakeholder report data'!$G824:$M824,1,MATCH(IF(AD$7="Block","Anytime",AD$7),'Stakeholder report data'!$G$799:$M$799,0)),INDEX($W824:$AD824,1,MATCH(AD$5,$W$799:$AD$799,0)))))
*AD974*AD$8,0)</f>
        <v>0</v>
      </c>
      <c r="AE374" s="55"/>
      <c r="AF374" s="34"/>
      <c r="AG374" s="34"/>
      <c r="AH374" s="34"/>
    </row>
    <row r="375" spans="1:34" ht="11.25" hidden="1" outlineLevel="3" x14ac:dyDescent="0.2">
      <c r="A375" s="34"/>
      <c r="B375" s="251">
        <v>24</v>
      </c>
      <c r="C375" s="48">
        <f t="shared" si="37"/>
        <v>0</v>
      </c>
      <c r="D375" s="49">
        <f t="shared" si="37"/>
        <v>0</v>
      </c>
      <c r="E375" s="49">
        <f t="shared" si="37"/>
        <v>0</v>
      </c>
      <c r="F375" s="56"/>
      <c r="G375" s="262">
        <f t="shared" si="36"/>
        <v>0</v>
      </c>
      <c r="H375" s="56"/>
      <c r="I375" s="212">
        <f>_xlfn.IFNA(IF(I$7="Fixed",1,IF(AND($D375="yes",I$7="Block"),INDEX($O825:$Q825,1,MATCH(I$5,$I70:$K70,0)),IF(OR(I$7="Anytime",I$7="Peak",I$7="Off-peak",I$7="Shoulder",I$7="Block"),INDEX('Stakeholder report data'!$G825:$M825,1,MATCH(IF(I$7="Block","Anytime",I$7),'Stakeholder report data'!$G$799:$M$799,0)),INDEX($W825:$AD825,1,MATCH(I$5,$W$799:$AD$799,0)))))
*I975*I$8,0)</f>
        <v>0</v>
      </c>
      <c r="J375" s="212">
        <f>_xlfn.IFNA(IF(J$7="Fixed",1,IF(AND($D375="yes",J$7="Block"),INDEX($O825:$Q825,1,MATCH(J$5,$I70:$K70,0)),IF(OR(J$7="Anytime",J$7="Peak",J$7="Off-peak",J$7="Shoulder",J$7="Block"),INDEX('Stakeholder report data'!$G825:$M825,1,MATCH(IF(J$7="Block","Anytime",J$7),'Stakeholder report data'!$G$799:$M$799,0)),INDEX($W825:$AD825,1,MATCH(J$5,$W$799:$AD$799,0)))))
*J975*J$8,0)</f>
        <v>0</v>
      </c>
      <c r="K375" s="212">
        <f>_xlfn.IFNA(IF(K$7="Fixed",1,IF(AND($D375="yes",K$7="Block"),INDEX($O825:$Q825,1,MATCH(K$5,$I70:$K70,0)),IF(OR(K$7="Anytime",K$7="Peak",K$7="Off-peak",K$7="Shoulder",K$7="Block"),INDEX('Stakeholder report data'!$G825:$M825,1,MATCH(IF(K$7="Block","Anytime",K$7),'Stakeholder report data'!$G$799:$M$799,0)),INDEX($W825:$AD825,1,MATCH(K$5,$W$799:$AD$799,0)))))
*K975*K$8,0)</f>
        <v>0</v>
      </c>
      <c r="L375" s="212">
        <f>_xlfn.IFNA(IF(L$7="Fixed",1,IF(AND($D375="yes",L$7="Block"),INDEX($O825:$Q825,1,MATCH(L$5,$I70:$K70,0)),IF(OR(L$7="Anytime",L$7="Peak",L$7="Off-peak",L$7="Shoulder",L$7="Block"),INDEX('Stakeholder report data'!$G825:$M825,1,MATCH(IF(L$7="Block","Anytime",L$7),'Stakeholder report data'!$G$799:$M$799,0)),INDEX($W825:$AD825,1,MATCH(L$5,$W$799:$AD$799,0)))))
*L975*L$8,0)</f>
        <v>0</v>
      </c>
      <c r="M375" s="212">
        <f>_xlfn.IFNA(IF(M$7="Fixed",1,IF(AND($D375="yes",M$7="Block"),INDEX($O825:$Q825,1,MATCH(M$5,$I70:$K70,0)),IF(OR(M$7="Anytime",M$7="Peak",M$7="Off-peak",M$7="Shoulder",M$7="Block"),INDEX('Stakeholder report data'!$G825:$M825,1,MATCH(IF(M$7="Block","Anytime",M$7),'Stakeholder report data'!$G$799:$M$799,0)),INDEX($W825:$AD825,1,MATCH(M$5,$W$799:$AD$799,0)))))
*M975*M$8,0)</f>
        <v>0</v>
      </c>
      <c r="N375" s="212">
        <f>_xlfn.IFNA(IF(N$7="Fixed",1,IF(AND($D375="yes",N$7="Block"),INDEX($O825:$Q825,1,MATCH(N$5,$I70:$K70,0)),IF(OR(N$7="Anytime",N$7="Peak",N$7="Off-peak",N$7="Shoulder",N$7="Block"),INDEX('Stakeholder report data'!$G825:$M825,1,MATCH(IF(N$7="Block","Anytime",N$7),'Stakeholder report data'!$G$799:$M$799,0)),INDEX($W825:$AD825,1,MATCH(N$5,$W$799:$AD$799,0)))))
*N975*N$8,0)</f>
        <v>0</v>
      </c>
      <c r="O375" s="212">
        <f>_xlfn.IFNA(IF(O$7="Fixed",1,IF(AND($D375="yes",O$7="Block"),INDEX($O825:$Q825,1,MATCH(O$5,$I70:$K70,0)),IF(OR(O$7="Anytime",O$7="Peak",O$7="Off-peak",O$7="Shoulder",O$7="Block"),INDEX('Stakeholder report data'!$G825:$M825,1,MATCH(IF(O$7="Block","Anytime",O$7),'Stakeholder report data'!$G$799:$M$799,0)),INDEX($W825:$AD825,1,MATCH(O$5,$W$799:$AD$799,0)))))
*O975*O$8,0)</f>
        <v>0</v>
      </c>
      <c r="P375" s="212">
        <f>_xlfn.IFNA(IF(P$7="Fixed",1,IF(AND($D375="yes",P$7="Block"),INDEX($O825:$Q825,1,MATCH(P$5,$I70:$K70,0)),IF(OR(P$7="Anytime",P$7="Peak",P$7="Off-peak",P$7="Shoulder",P$7="Block"),INDEX('Stakeholder report data'!$G825:$M825,1,MATCH(IF(P$7="Block","Anytime",P$7),'Stakeholder report data'!$G$799:$M$799,0)),INDEX($W825:$AD825,1,MATCH(P$5,$W$799:$AD$799,0)))))
*P975*P$8,0)</f>
        <v>0</v>
      </c>
      <c r="Q375" s="212">
        <f>_xlfn.IFNA(IF(Q$7="Fixed",1,IF(AND($D375="yes",Q$7="Block"),INDEX($O825:$Q825,1,MATCH(Q$5,$I70:$K70,0)),IF(OR(Q$7="Anytime",Q$7="Peak",Q$7="Off-peak",Q$7="Shoulder",Q$7="Block"),INDEX('Stakeholder report data'!$G825:$M825,1,MATCH(IF(Q$7="Block","Anytime",Q$7),'Stakeholder report data'!$G$799:$M$799,0)),INDEX($W825:$AD825,1,MATCH(Q$5,$W$799:$AD$799,0)))))
*Q975*Q$8,0)</f>
        <v>0</v>
      </c>
      <c r="R375" s="212">
        <f>_xlfn.IFNA(IF(R$7="Fixed",1,IF(AND($D375="yes",R$7="Block"),INDEX($O825:$Q825,1,MATCH(R$5,$I70:$K70,0)),IF(OR(R$7="Anytime",R$7="Peak",R$7="Off-peak",R$7="Shoulder",R$7="Block"),INDEX('Stakeholder report data'!$G825:$M825,1,MATCH(IF(R$7="Block","Anytime",R$7),'Stakeholder report data'!$G$799:$M$799,0)),INDEX($W825:$AD825,1,MATCH(R$5,$W$799:$AD$799,0)))))
*R975*R$8,0)</f>
        <v>0</v>
      </c>
      <c r="S375" s="212">
        <f>_xlfn.IFNA(IF(S$7="Fixed",1,IF(AND($D375="yes",S$7="Block"),INDEX($O825:$Q825,1,MATCH(S$5,$I70:$K70,0)),IF(OR(S$7="Anytime",S$7="Peak",S$7="Off-peak",S$7="Shoulder",S$7="Block"),INDEX('Stakeholder report data'!$G825:$M825,1,MATCH(IF(S$7="Block","Anytime",S$7),'Stakeholder report data'!$G$799:$M$799,0)),INDEX($W825:$AD825,1,MATCH(S$5,$W$799:$AD$799,0)))))
*S975*S$8,0)</f>
        <v>0</v>
      </c>
      <c r="T375" s="212">
        <f>_xlfn.IFNA(IF(T$7="Fixed",1,IF(AND($D375="yes",T$7="Block"),INDEX($O825:$Q825,1,MATCH(T$5,$I70:$K70,0)),IF(OR(T$7="Anytime",T$7="Peak",T$7="Off-peak",T$7="Shoulder",T$7="Block"),INDEX('Stakeholder report data'!$G825:$M825,1,MATCH(IF(T$7="Block","Anytime",T$7),'Stakeholder report data'!$G$799:$M$799,0)),INDEX($W825:$AD825,1,MATCH(T$5,$W$799:$AD$799,0)))))
*T975*T$8,0)</f>
        <v>0</v>
      </c>
      <c r="U375" s="212">
        <f>_xlfn.IFNA(IF(U$7="Fixed",1,IF(AND($D375="yes",U$7="Block"),INDEX($O825:$Q825,1,MATCH(U$5,$I70:$K70,0)),IF(OR(U$7="Anytime",U$7="Peak",U$7="Off-peak",U$7="Shoulder",U$7="Block"),INDEX('Stakeholder report data'!$G825:$M825,1,MATCH(IF(U$7="Block","Anytime",U$7),'Stakeholder report data'!$G$799:$M$799,0)),INDEX($W825:$AD825,1,MATCH(U$5,$W$799:$AD$799,0)))))
*U975*U$8,0)</f>
        <v>0</v>
      </c>
      <c r="V375" s="212">
        <f>_xlfn.IFNA(IF(V$7="Fixed",1,IF(AND($D375="yes",V$7="Block"),INDEX($O825:$Q825,1,MATCH(V$5,$I70:$K70,0)),IF(OR(V$7="Anytime",V$7="Peak",V$7="Off-peak",V$7="Shoulder",V$7="Block"),INDEX('Stakeholder report data'!$G825:$M825,1,MATCH(IF(V$7="Block","Anytime",V$7),'Stakeholder report data'!$G$799:$M$799,0)),INDEX($W825:$AD825,1,MATCH(V$5,$W$799:$AD$799,0)))))
*V975*V$8,0)</f>
        <v>0</v>
      </c>
      <c r="W375" s="212">
        <f>_xlfn.IFNA(IF(W$7="Fixed",1,IF(AND($D375="yes",W$7="Block"),INDEX($O825:$Q825,1,MATCH(W$5,$I70:$K70,0)),IF(OR(W$7="Anytime",W$7="Peak",W$7="Off-peak",W$7="Shoulder",W$7="Block"),INDEX('Stakeholder report data'!$G825:$M825,1,MATCH(IF(W$7="Block","Anytime",W$7),'Stakeholder report data'!$G$799:$M$799,0)),INDEX($W825:$AD825,1,MATCH(W$5,$W$799:$AD$799,0)))))
*W975*W$8,0)</f>
        <v>0</v>
      </c>
      <c r="X375" s="212">
        <f>_xlfn.IFNA(IF(X$7="Fixed",1,IF(AND($D375="yes",X$7="Block"),INDEX($O825:$Q825,1,MATCH(X$5,$I70:$K70,0)),IF(OR(X$7="Anytime",X$7="Peak",X$7="Off-peak",X$7="Shoulder",X$7="Block"),INDEX('Stakeholder report data'!$G825:$M825,1,MATCH(IF(X$7="Block","Anytime",X$7),'Stakeholder report data'!$G$799:$M$799,0)),INDEX($W825:$AD825,1,MATCH(X$5,$W$799:$AD$799,0)))))
*X975*X$8,0)</f>
        <v>0</v>
      </c>
      <c r="Y375" s="212">
        <f>_xlfn.IFNA(IF(Y$7="Fixed",1,IF(AND($D375="yes",Y$7="Block"),INDEX($O825:$Q825,1,MATCH(Y$5,$I70:$K70,0)),IF(OR(Y$7="Anytime",Y$7="Peak",Y$7="Off-peak",Y$7="Shoulder",Y$7="Block"),INDEX('Stakeholder report data'!$G825:$M825,1,MATCH(IF(Y$7="Block","Anytime",Y$7),'Stakeholder report data'!$G$799:$M$799,0)),INDEX($W825:$AD825,1,MATCH(Y$5,$W$799:$AD$799,0)))))
*Y975*Y$8,0)</f>
        <v>0</v>
      </c>
      <c r="Z375" s="212">
        <f>_xlfn.IFNA(IF(Z$7="Fixed",1,IF(AND($D375="yes",Z$7="Block"),INDEX($O825:$Q825,1,MATCH(Z$5,$I70:$K70,0)),IF(OR(Z$7="Anytime",Z$7="Peak",Z$7="Off-peak",Z$7="Shoulder",Z$7="Block"),INDEX('Stakeholder report data'!$G825:$M825,1,MATCH(IF(Z$7="Block","Anytime",Z$7),'Stakeholder report data'!$G$799:$M$799,0)),INDEX($W825:$AD825,1,MATCH(Z$5,$W$799:$AD$799,0)))))
*Z975*Z$8,0)</f>
        <v>0</v>
      </c>
      <c r="AA375" s="212">
        <f>_xlfn.IFNA(IF(AA$7="Fixed",1,IF(AND($D375="yes",AA$7="Block"),INDEX($O825:$Q825,1,MATCH(AA$5,$I70:$K70,0)),IF(OR(AA$7="Anytime",AA$7="Peak",AA$7="Off-peak",AA$7="Shoulder",AA$7="Block"),INDEX('Stakeholder report data'!$G825:$M825,1,MATCH(IF(AA$7="Block","Anytime",AA$7),'Stakeholder report data'!$G$799:$M$799,0)),INDEX($W825:$AD825,1,MATCH(AA$5,$W$799:$AD$799,0)))))
*AA975*AA$8,0)</f>
        <v>0</v>
      </c>
      <c r="AB375" s="212">
        <f>_xlfn.IFNA(IF(AB$7="Fixed",1,IF(AND($D375="yes",AB$7="Block"),INDEX($O825:$Q825,1,MATCH(AB$5,$I70:$K70,0)),IF(OR(AB$7="Anytime",AB$7="Peak",AB$7="Off-peak",AB$7="Shoulder",AB$7="Block"),INDEX('Stakeholder report data'!$G825:$M825,1,MATCH(IF(AB$7="Block","Anytime",AB$7),'Stakeholder report data'!$G$799:$M$799,0)),INDEX($W825:$AD825,1,MATCH(AB$5,$W$799:$AD$799,0)))))
*AB975*AB$8,0)</f>
        <v>0</v>
      </c>
      <c r="AC375" s="212">
        <f>_xlfn.IFNA(IF(AC$7="Fixed",1,IF(AND($D375="yes",AC$7="Block"),INDEX($O825:$Q825,1,MATCH(AC$5,$I70:$K70,0)),IF(OR(AC$7="Anytime",AC$7="Peak",AC$7="Off-peak",AC$7="Shoulder",AC$7="Block"),INDEX('Stakeholder report data'!$G825:$M825,1,MATCH(IF(AC$7="Block","Anytime",AC$7),'Stakeholder report data'!$G$799:$M$799,0)),INDEX($W825:$AD825,1,MATCH(AC$5,$W$799:$AD$799,0)))))
*AC975*AC$8,0)</f>
        <v>0</v>
      </c>
      <c r="AD375" s="212">
        <f>_xlfn.IFNA(IF(AD$7="Fixed",1,IF(AND($D375="yes",AD$7="Block"),INDEX($O825:$Q825,1,MATCH(AD$5,$I70:$K70,0)),IF(OR(AD$7="Anytime",AD$7="Peak",AD$7="Off-peak",AD$7="Shoulder",AD$7="Block"),INDEX('Stakeholder report data'!$G825:$M825,1,MATCH(IF(AD$7="Block","Anytime",AD$7),'Stakeholder report data'!$G$799:$M$799,0)),INDEX($W825:$AD825,1,MATCH(AD$5,$W$799:$AD$799,0)))))
*AD975*AD$8,0)</f>
        <v>0</v>
      </c>
      <c r="AE375" s="55"/>
      <c r="AF375" s="34"/>
      <c r="AG375" s="34"/>
      <c r="AH375" s="34"/>
    </row>
    <row r="376" spans="1:34" ht="11.25" hidden="1" outlineLevel="3" x14ac:dyDescent="0.2">
      <c r="A376" s="34"/>
      <c r="B376" s="251">
        <v>25</v>
      </c>
      <c r="C376" s="48">
        <f t="shared" si="37"/>
        <v>0</v>
      </c>
      <c r="D376" s="49">
        <f t="shared" si="37"/>
        <v>0</v>
      </c>
      <c r="E376" s="49">
        <f t="shared" si="37"/>
        <v>0</v>
      </c>
      <c r="F376" s="56"/>
      <c r="G376" s="262">
        <f t="shared" si="36"/>
        <v>0</v>
      </c>
      <c r="H376" s="56"/>
      <c r="I376" s="212">
        <f>_xlfn.IFNA(IF(I$7="Fixed",1,IF(AND($D376="yes",I$7="Block"),INDEX($O826:$Q826,1,MATCH(I$5,$I71:$K71,0)),IF(OR(I$7="Anytime",I$7="Peak",I$7="Off-peak",I$7="Shoulder",I$7="Block"),INDEX('Stakeholder report data'!$G826:$M826,1,MATCH(IF(I$7="Block","Anytime",I$7),'Stakeholder report data'!$G$799:$M$799,0)),INDEX($W826:$AD826,1,MATCH(I$5,$W$799:$AD$799,0)))))
*I976*I$8,0)</f>
        <v>0</v>
      </c>
      <c r="J376" s="212">
        <f>_xlfn.IFNA(IF(J$7="Fixed",1,IF(AND($D376="yes",J$7="Block"),INDEX($O826:$Q826,1,MATCH(J$5,$I71:$K71,0)),IF(OR(J$7="Anytime",J$7="Peak",J$7="Off-peak",J$7="Shoulder",J$7="Block"),INDEX('Stakeholder report data'!$G826:$M826,1,MATCH(IF(J$7="Block","Anytime",J$7),'Stakeholder report data'!$G$799:$M$799,0)),INDEX($W826:$AD826,1,MATCH(J$5,$W$799:$AD$799,0)))))
*J976*J$8,0)</f>
        <v>0</v>
      </c>
      <c r="K376" s="212">
        <f>_xlfn.IFNA(IF(K$7="Fixed",1,IF(AND($D376="yes",K$7="Block"),INDEX($O826:$Q826,1,MATCH(K$5,$I71:$K71,0)),IF(OR(K$7="Anytime",K$7="Peak",K$7="Off-peak",K$7="Shoulder",K$7="Block"),INDEX('Stakeholder report data'!$G826:$M826,1,MATCH(IF(K$7="Block","Anytime",K$7),'Stakeholder report data'!$G$799:$M$799,0)),INDEX($W826:$AD826,1,MATCH(K$5,$W$799:$AD$799,0)))))
*K976*K$8,0)</f>
        <v>0</v>
      </c>
      <c r="L376" s="212">
        <f>_xlfn.IFNA(IF(L$7="Fixed",1,IF(AND($D376="yes",L$7="Block"),INDEX($O826:$Q826,1,MATCH(L$5,$I71:$K71,0)),IF(OR(L$7="Anytime",L$7="Peak",L$7="Off-peak",L$7="Shoulder",L$7="Block"),INDEX('Stakeholder report data'!$G826:$M826,1,MATCH(IF(L$7="Block","Anytime",L$7),'Stakeholder report data'!$G$799:$M$799,0)),INDEX($W826:$AD826,1,MATCH(L$5,$W$799:$AD$799,0)))))
*L976*L$8,0)</f>
        <v>0</v>
      </c>
      <c r="M376" s="212">
        <f>_xlfn.IFNA(IF(M$7="Fixed",1,IF(AND($D376="yes",M$7="Block"),INDEX($O826:$Q826,1,MATCH(M$5,$I71:$K71,0)),IF(OR(M$7="Anytime",M$7="Peak",M$7="Off-peak",M$7="Shoulder",M$7="Block"),INDEX('Stakeholder report data'!$G826:$M826,1,MATCH(IF(M$7="Block","Anytime",M$7),'Stakeholder report data'!$G$799:$M$799,0)),INDEX($W826:$AD826,1,MATCH(M$5,$W$799:$AD$799,0)))))
*M976*M$8,0)</f>
        <v>0</v>
      </c>
      <c r="N376" s="212">
        <f>_xlfn.IFNA(IF(N$7="Fixed",1,IF(AND($D376="yes",N$7="Block"),INDEX($O826:$Q826,1,MATCH(N$5,$I71:$K71,0)),IF(OR(N$7="Anytime",N$7="Peak",N$7="Off-peak",N$7="Shoulder",N$7="Block"),INDEX('Stakeholder report data'!$G826:$M826,1,MATCH(IF(N$7="Block","Anytime",N$7),'Stakeholder report data'!$G$799:$M$799,0)),INDEX($W826:$AD826,1,MATCH(N$5,$W$799:$AD$799,0)))))
*N976*N$8,0)</f>
        <v>0</v>
      </c>
      <c r="O376" s="212">
        <f>_xlfn.IFNA(IF(O$7="Fixed",1,IF(AND($D376="yes",O$7="Block"),INDEX($O826:$Q826,1,MATCH(O$5,$I71:$K71,0)),IF(OR(O$7="Anytime",O$7="Peak",O$7="Off-peak",O$7="Shoulder",O$7="Block"),INDEX('Stakeholder report data'!$G826:$M826,1,MATCH(IF(O$7="Block","Anytime",O$7),'Stakeholder report data'!$G$799:$M$799,0)),INDEX($W826:$AD826,1,MATCH(O$5,$W$799:$AD$799,0)))))
*O976*O$8,0)</f>
        <v>0</v>
      </c>
      <c r="P376" s="212">
        <f>_xlfn.IFNA(IF(P$7="Fixed",1,IF(AND($D376="yes",P$7="Block"),INDEX($O826:$Q826,1,MATCH(P$5,$I71:$K71,0)),IF(OR(P$7="Anytime",P$7="Peak",P$7="Off-peak",P$7="Shoulder",P$7="Block"),INDEX('Stakeholder report data'!$G826:$M826,1,MATCH(IF(P$7="Block","Anytime",P$7),'Stakeholder report data'!$G$799:$M$799,0)),INDEX($W826:$AD826,1,MATCH(P$5,$W$799:$AD$799,0)))))
*P976*P$8,0)</f>
        <v>0</v>
      </c>
      <c r="Q376" s="212">
        <f>_xlfn.IFNA(IF(Q$7="Fixed",1,IF(AND($D376="yes",Q$7="Block"),INDEX($O826:$Q826,1,MATCH(Q$5,$I71:$K71,0)),IF(OR(Q$7="Anytime",Q$7="Peak",Q$7="Off-peak",Q$7="Shoulder",Q$7="Block"),INDEX('Stakeholder report data'!$G826:$M826,1,MATCH(IF(Q$7="Block","Anytime",Q$7),'Stakeholder report data'!$G$799:$M$799,0)),INDEX($W826:$AD826,1,MATCH(Q$5,$W$799:$AD$799,0)))))
*Q976*Q$8,0)</f>
        <v>0</v>
      </c>
      <c r="R376" s="212">
        <f>_xlfn.IFNA(IF(R$7="Fixed",1,IF(AND($D376="yes",R$7="Block"),INDEX($O826:$Q826,1,MATCH(R$5,$I71:$K71,0)),IF(OR(R$7="Anytime",R$7="Peak",R$7="Off-peak",R$7="Shoulder",R$7="Block"),INDEX('Stakeholder report data'!$G826:$M826,1,MATCH(IF(R$7="Block","Anytime",R$7),'Stakeholder report data'!$G$799:$M$799,0)),INDEX($W826:$AD826,1,MATCH(R$5,$W$799:$AD$799,0)))))
*R976*R$8,0)</f>
        <v>0</v>
      </c>
      <c r="S376" s="212">
        <f>_xlfn.IFNA(IF(S$7="Fixed",1,IF(AND($D376="yes",S$7="Block"),INDEX($O826:$Q826,1,MATCH(S$5,$I71:$K71,0)),IF(OR(S$7="Anytime",S$7="Peak",S$7="Off-peak",S$7="Shoulder",S$7="Block"),INDEX('Stakeholder report data'!$G826:$M826,1,MATCH(IF(S$7="Block","Anytime",S$7),'Stakeholder report data'!$G$799:$M$799,0)),INDEX($W826:$AD826,1,MATCH(S$5,$W$799:$AD$799,0)))))
*S976*S$8,0)</f>
        <v>0</v>
      </c>
      <c r="T376" s="212">
        <f>_xlfn.IFNA(IF(T$7="Fixed",1,IF(AND($D376="yes",T$7="Block"),INDEX($O826:$Q826,1,MATCH(T$5,$I71:$K71,0)),IF(OR(T$7="Anytime",T$7="Peak",T$7="Off-peak",T$7="Shoulder",T$7="Block"),INDEX('Stakeholder report data'!$G826:$M826,1,MATCH(IF(T$7="Block","Anytime",T$7),'Stakeholder report data'!$G$799:$M$799,0)),INDEX($W826:$AD826,1,MATCH(T$5,$W$799:$AD$799,0)))))
*T976*T$8,0)</f>
        <v>0</v>
      </c>
      <c r="U376" s="212">
        <f>_xlfn.IFNA(IF(U$7="Fixed",1,IF(AND($D376="yes",U$7="Block"),INDEX($O826:$Q826,1,MATCH(U$5,$I71:$K71,0)),IF(OR(U$7="Anytime",U$7="Peak",U$7="Off-peak",U$7="Shoulder",U$7="Block"),INDEX('Stakeholder report data'!$G826:$M826,1,MATCH(IF(U$7="Block","Anytime",U$7),'Stakeholder report data'!$G$799:$M$799,0)),INDEX($W826:$AD826,1,MATCH(U$5,$W$799:$AD$799,0)))))
*U976*U$8,0)</f>
        <v>0</v>
      </c>
      <c r="V376" s="212">
        <f>_xlfn.IFNA(IF(V$7="Fixed",1,IF(AND($D376="yes",V$7="Block"),INDEX($O826:$Q826,1,MATCH(V$5,$I71:$K71,0)),IF(OR(V$7="Anytime",V$7="Peak",V$7="Off-peak",V$7="Shoulder",V$7="Block"),INDEX('Stakeholder report data'!$G826:$M826,1,MATCH(IF(V$7="Block","Anytime",V$7),'Stakeholder report data'!$G$799:$M$799,0)),INDEX($W826:$AD826,1,MATCH(V$5,$W$799:$AD$799,0)))))
*V976*V$8,0)</f>
        <v>0</v>
      </c>
      <c r="W376" s="212">
        <f>_xlfn.IFNA(IF(W$7="Fixed",1,IF(AND($D376="yes",W$7="Block"),INDEX($O826:$Q826,1,MATCH(W$5,$I71:$K71,0)),IF(OR(W$7="Anytime",W$7="Peak",W$7="Off-peak",W$7="Shoulder",W$7="Block"),INDEX('Stakeholder report data'!$G826:$M826,1,MATCH(IF(W$7="Block","Anytime",W$7),'Stakeholder report data'!$G$799:$M$799,0)),INDEX($W826:$AD826,1,MATCH(W$5,$W$799:$AD$799,0)))))
*W976*W$8,0)</f>
        <v>0</v>
      </c>
      <c r="X376" s="212">
        <f>_xlfn.IFNA(IF(X$7="Fixed",1,IF(AND($D376="yes",X$7="Block"),INDEX($O826:$Q826,1,MATCH(X$5,$I71:$K71,0)),IF(OR(X$7="Anytime",X$7="Peak",X$7="Off-peak",X$7="Shoulder",X$7="Block"),INDEX('Stakeholder report data'!$G826:$M826,1,MATCH(IF(X$7="Block","Anytime",X$7),'Stakeholder report data'!$G$799:$M$799,0)),INDEX($W826:$AD826,1,MATCH(X$5,$W$799:$AD$799,0)))))
*X976*X$8,0)</f>
        <v>0</v>
      </c>
      <c r="Y376" s="212">
        <f>_xlfn.IFNA(IF(Y$7="Fixed",1,IF(AND($D376="yes",Y$7="Block"),INDEX($O826:$Q826,1,MATCH(Y$5,$I71:$K71,0)),IF(OR(Y$7="Anytime",Y$7="Peak",Y$7="Off-peak",Y$7="Shoulder",Y$7="Block"),INDEX('Stakeholder report data'!$G826:$M826,1,MATCH(IF(Y$7="Block","Anytime",Y$7),'Stakeholder report data'!$G$799:$M$799,0)),INDEX($W826:$AD826,1,MATCH(Y$5,$W$799:$AD$799,0)))))
*Y976*Y$8,0)</f>
        <v>0</v>
      </c>
      <c r="Z376" s="212">
        <f>_xlfn.IFNA(IF(Z$7="Fixed",1,IF(AND($D376="yes",Z$7="Block"),INDEX($O826:$Q826,1,MATCH(Z$5,$I71:$K71,0)),IF(OR(Z$7="Anytime",Z$7="Peak",Z$7="Off-peak",Z$7="Shoulder",Z$7="Block"),INDEX('Stakeholder report data'!$G826:$M826,1,MATCH(IF(Z$7="Block","Anytime",Z$7),'Stakeholder report data'!$G$799:$M$799,0)),INDEX($W826:$AD826,1,MATCH(Z$5,$W$799:$AD$799,0)))))
*Z976*Z$8,0)</f>
        <v>0</v>
      </c>
      <c r="AA376" s="212">
        <f>_xlfn.IFNA(IF(AA$7="Fixed",1,IF(AND($D376="yes",AA$7="Block"),INDEX($O826:$Q826,1,MATCH(AA$5,$I71:$K71,0)),IF(OR(AA$7="Anytime",AA$7="Peak",AA$7="Off-peak",AA$7="Shoulder",AA$7="Block"),INDEX('Stakeholder report data'!$G826:$M826,1,MATCH(IF(AA$7="Block","Anytime",AA$7),'Stakeholder report data'!$G$799:$M$799,0)),INDEX($W826:$AD826,1,MATCH(AA$5,$W$799:$AD$799,0)))))
*AA976*AA$8,0)</f>
        <v>0</v>
      </c>
      <c r="AB376" s="212">
        <f>_xlfn.IFNA(IF(AB$7="Fixed",1,IF(AND($D376="yes",AB$7="Block"),INDEX($O826:$Q826,1,MATCH(AB$5,$I71:$K71,0)),IF(OR(AB$7="Anytime",AB$7="Peak",AB$7="Off-peak",AB$7="Shoulder",AB$7="Block"),INDEX('Stakeholder report data'!$G826:$M826,1,MATCH(IF(AB$7="Block","Anytime",AB$7),'Stakeholder report data'!$G$799:$M$799,0)),INDEX($W826:$AD826,1,MATCH(AB$5,$W$799:$AD$799,0)))))
*AB976*AB$8,0)</f>
        <v>0</v>
      </c>
      <c r="AC376" s="212">
        <f>_xlfn.IFNA(IF(AC$7="Fixed",1,IF(AND($D376="yes",AC$7="Block"),INDEX($O826:$Q826,1,MATCH(AC$5,$I71:$K71,0)),IF(OR(AC$7="Anytime",AC$7="Peak",AC$7="Off-peak",AC$7="Shoulder",AC$7="Block"),INDEX('Stakeholder report data'!$G826:$M826,1,MATCH(IF(AC$7="Block","Anytime",AC$7),'Stakeholder report data'!$G$799:$M$799,0)),INDEX($W826:$AD826,1,MATCH(AC$5,$W$799:$AD$799,0)))))
*AC976*AC$8,0)</f>
        <v>0</v>
      </c>
      <c r="AD376" s="212">
        <f>_xlfn.IFNA(IF(AD$7="Fixed",1,IF(AND($D376="yes",AD$7="Block"),INDEX($O826:$Q826,1,MATCH(AD$5,$I71:$K71,0)),IF(OR(AD$7="Anytime",AD$7="Peak",AD$7="Off-peak",AD$7="Shoulder",AD$7="Block"),INDEX('Stakeholder report data'!$G826:$M826,1,MATCH(IF(AD$7="Block","Anytime",AD$7),'Stakeholder report data'!$G$799:$M$799,0)),INDEX($W826:$AD826,1,MATCH(AD$5,$W$799:$AD$799,0)))))
*AD976*AD$8,0)</f>
        <v>0</v>
      </c>
      <c r="AE376" s="55"/>
      <c r="AF376" s="34"/>
      <c r="AG376" s="34"/>
      <c r="AH376" s="34"/>
    </row>
    <row r="377" spans="1:34" ht="11.25" hidden="1" outlineLevel="3" x14ac:dyDescent="0.2">
      <c r="A377" s="34"/>
      <c r="B377" s="251">
        <v>26</v>
      </c>
      <c r="C377" s="48">
        <f t="shared" si="37"/>
        <v>0</v>
      </c>
      <c r="D377" s="49">
        <f t="shared" si="37"/>
        <v>0</v>
      </c>
      <c r="E377" s="49">
        <f t="shared" si="37"/>
        <v>0</v>
      </c>
      <c r="F377" s="56"/>
      <c r="G377" s="262">
        <f t="shared" si="36"/>
        <v>0</v>
      </c>
      <c r="H377" s="56"/>
      <c r="I377" s="212">
        <f>_xlfn.IFNA(IF(I$7="Fixed",1,IF(AND($D377="yes",I$7="Block"),INDEX($O827:$Q827,1,MATCH(I$5,$I72:$K72,0)),IF(OR(I$7="Anytime",I$7="Peak",I$7="Off-peak",I$7="Shoulder",I$7="Block"),INDEX('Stakeholder report data'!$G827:$M827,1,MATCH(IF(I$7="Block","Anytime",I$7),'Stakeholder report data'!$G$799:$M$799,0)),INDEX($W827:$AD827,1,MATCH(I$5,$W$799:$AD$799,0)))))
*I977*I$8,0)</f>
        <v>0</v>
      </c>
      <c r="J377" s="212">
        <f>_xlfn.IFNA(IF(J$7="Fixed",1,IF(AND($D377="yes",J$7="Block"),INDEX($O827:$Q827,1,MATCH(J$5,$I72:$K72,0)),IF(OR(J$7="Anytime",J$7="Peak",J$7="Off-peak",J$7="Shoulder",J$7="Block"),INDEX('Stakeholder report data'!$G827:$M827,1,MATCH(IF(J$7="Block","Anytime",J$7),'Stakeholder report data'!$G$799:$M$799,0)),INDEX($W827:$AD827,1,MATCH(J$5,$W$799:$AD$799,0)))))
*J977*J$8,0)</f>
        <v>0</v>
      </c>
      <c r="K377" s="212">
        <f>_xlfn.IFNA(IF(K$7="Fixed",1,IF(AND($D377="yes",K$7="Block"),INDEX($O827:$Q827,1,MATCH(K$5,$I72:$K72,0)),IF(OR(K$7="Anytime",K$7="Peak",K$7="Off-peak",K$7="Shoulder",K$7="Block"),INDEX('Stakeholder report data'!$G827:$M827,1,MATCH(IF(K$7="Block","Anytime",K$7),'Stakeholder report data'!$G$799:$M$799,0)),INDEX($W827:$AD827,1,MATCH(K$5,$W$799:$AD$799,0)))))
*K977*K$8,0)</f>
        <v>0</v>
      </c>
      <c r="L377" s="212">
        <f>_xlfn.IFNA(IF(L$7="Fixed",1,IF(AND($D377="yes",L$7="Block"),INDEX($O827:$Q827,1,MATCH(L$5,$I72:$K72,0)),IF(OR(L$7="Anytime",L$7="Peak",L$7="Off-peak",L$7="Shoulder",L$7="Block"),INDEX('Stakeholder report data'!$G827:$M827,1,MATCH(IF(L$7="Block","Anytime",L$7),'Stakeholder report data'!$G$799:$M$799,0)),INDEX($W827:$AD827,1,MATCH(L$5,$W$799:$AD$799,0)))))
*L977*L$8,0)</f>
        <v>0</v>
      </c>
      <c r="M377" s="212">
        <f>_xlfn.IFNA(IF(M$7="Fixed",1,IF(AND($D377="yes",M$7="Block"),INDEX($O827:$Q827,1,MATCH(M$5,$I72:$K72,0)),IF(OR(M$7="Anytime",M$7="Peak",M$7="Off-peak",M$7="Shoulder",M$7="Block"),INDEX('Stakeholder report data'!$G827:$M827,1,MATCH(IF(M$7="Block","Anytime",M$7),'Stakeholder report data'!$G$799:$M$799,0)),INDEX($W827:$AD827,1,MATCH(M$5,$W$799:$AD$799,0)))))
*M977*M$8,0)</f>
        <v>0</v>
      </c>
      <c r="N377" s="212">
        <f>_xlfn.IFNA(IF(N$7="Fixed",1,IF(AND($D377="yes",N$7="Block"),INDEX($O827:$Q827,1,MATCH(N$5,$I72:$K72,0)),IF(OR(N$7="Anytime",N$7="Peak",N$7="Off-peak",N$7="Shoulder",N$7="Block"),INDEX('Stakeholder report data'!$G827:$M827,1,MATCH(IF(N$7="Block","Anytime",N$7),'Stakeholder report data'!$G$799:$M$799,0)),INDEX($W827:$AD827,1,MATCH(N$5,$W$799:$AD$799,0)))))
*N977*N$8,0)</f>
        <v>0</v>
      </c>
      <c r="O377" s="212">
        <f>_xlfn.IFNA(IF(O$7="Fixed",1,IF(AND($D377="yes",O$7="Block"),INDEX($O827:$Q827,1,MATCH(O$5,$I72:$K72,0)),IF(OR(O$7="Anytime",O$7="Peak",O$7="Off-peak",O$7="Shoulder",O$7="Block"),INDEX('Stakeholder report data'!$G827:$M827,1,MATCH(IF(O$7="Block","Anytime",O$7),'Stakeholder report data'!$G$799:$M$799,0)),INDEX($W827:$AD827,1,MATCH(O$5,$W$799:$AD$799,0)))))
*O977*O$8,0)</f>
        <v>0</v>
      </c>
      <c r="P377" s="212">
        <f>_xlfn.IFNA(IF(P$7="Fixed",1,IF(AND($D377="yes",P$7="Block"),INDEX($O827:$Q827,1,MATCH(P$5,$I72:$K72,0)),IF(OR(P$7="Anytime",P$7="Peak",P$7="Off-peak",P$7="Shoulder",P$7="Block"),INDEX('Stakeholder report data'!$G827:$M827,1,MATCH(IF(P$7="Block","Anytime",P$7),'Stakeholder report data'!$G$799:$M$799,0)),INDEX($W827:$AD827,1,MATCH(P$5,$W$799:$AD$799,0)))))
*P977*P$8,0)</f>
        <v>0</v>
      </c>
      <c r="Q377" s="212">
        <f>_xlfn.IFNA(IF(Q$7="Fixed",1,IF(AND($D377="yes",Q$7="Block"),INDEX($O827:$Q827,1,MATCH(Q$5,$I72:$K72,0)),IF(OR(Q$7="Anytime",Q$7="Peak",Q$7="Off-peak",Q$7="Shoulder",Q$7="Block"),INDEX('Stakeholder report data'!$G827:$M827,1,MATCH(IF(Q$7="Block","Anytime",Q$7),'Stakeholder report data'!$G$799:$M$799,0)),INDEX($W827:$AD827,1,MATCH(Q$5,$W$799:$AD$799,0)))))
*Q977*Q$8,0)</f>
        <v>0</v>
      </c>
      <c r="R377" s="212">
        <f>_xlfn.IFNA(IF(R$7="Fixed",1,IF(AND($D377="yes",R$7="Block"),INDEX($O827:$Q827,1,MATCH(R$5,$I72:$K72,0)),IF(OR(R$7="Anytime",R$7="Peak",R$7="Off-peak",R$7="Shoulder",R$7="Block"),INDEX('Stakeholder report data'!$G827:$M827,1,MATCH(IF(R$7="Block","Anytime",R$7),'Stakeholder report data'!$G$799:$M$799,0)),INDEX($W827:$AD827,1,MATCH(R$5,$W$799:$AD$799,0)))))
*R977*R$8,0)</f>
        <v>0</v>
      </c>
      <c r="S377" s="212">
        <f>_xlfn.IFNA(IF(S$7="Fixed",1,IF(AND($D377="yes",S$7="Block"),INDEX($O827:$Q827,1,MATCH(S$5,$I72:$K72,0)),IF(OR(S$7="Anytime",S$7="Peak",S$7="Off-peak",S$7="Shoulder",S$7="Block"),INDEX('Stakeholder report data'!$G827:$M827,1,MATCH(IF(S$7="Block","Anytime",S$7),'Stakeholder report data'!$G$799:$M$799,0)),INDEX($W827:$AD827,1,MATCH(S$5,$W$799:$AD$799,0)))))
*S977*S$8,0)</f>
        <v>0</v>
      </c>
      <c r="T377" s="212">
        <f>_xlfn.IFNA(IF(T$7="Fixed",1,IF(AND($D377="yes",T$7="Block"),INDEX($O827:$Q827,1,MATCH(T$5,$I72:$K72,0)),IF(OR(T$7="Anytime",T$7="Peak",T$7="Off-peak",T$7="Shoulder",T$7="Block"),INDEX('Stakeholder report data'!$G827:$M827,1,MATCH(IF(T$7="Block","Anytime",T$7),'Stakeholder report data'!$G$799:$M$799,0)),INDEX($W827:$AD827,1,MATCH(T$5,$W$799:$AD$799,0)))))
*T977*T$8,0)</f>
        <v>0</v>
      </c>
      <c r="U377" s="212">
        <f>_xlfn.IFNA(IF(U$7="Fixed",1,IF(AND($D377="yes",U$7="Block"),INDEX($O827:$Q827,1,MATCH(U$5,$I72:$K72,0)),IF(OR(U$7="Anytime",U$7="Peak",U$7="Off-peak",U$7="Shoulder",U$7="Block"),INDEX('Stakeholder report data'!$G827:$M827,1,MATCH(IF(U$7="Block","Anytime",U$7),'Stakeholder report data'!$G$799:$M$799,0)),INDEX($W827:$AD827,1,MATCH(U$5,$W$799:$AD$799,0)))))
*U977*U$8,0)</f>
        <v>0</v>
      </c>
      <c r="V377" s="212">
        <f>_xlfn.IFNA(IF(V$7="Fixed",1,IF(AND($D377="yes",V$7="Block"),INDEX($O827:$Q827,1,MATCH(V$5,$I72:$K72,0)),IF(OR(V$7="Anytime",V$7="Peak",V$7="Off-peak",V$7="Shoulder",V$7="Block"),INDEX('Stakeholder report data'!$G827:$M827,1,MATCH(IF(V$7="Block","Anytime",V$7),'Stakeholder report data'!$G$799:$M$799,0)),INDEX($W827:$AD827,1,MATCH(V$5,$W$799:$AD$799,0)))))
*V977*V$8,0)</f>
        <v>0</v>
      </c>
      <c r="W377" s="212">
        <f>_xlfn.IFNA(IF(W$7="Fixed",1,IF(AND($D377="yes",W$7="Block"),INDEX($O827:$Q827,1,MATCH(W$5,$I72:$K72,0)),IF(OR(W$7="Anytime",W$7="Peak",W$7="Off-peak",W$7="Shoulder",W$7="Block"),INDEX('Stakeholder report data'!$G827:$M827,1,MATCH(IF(W$7="Block","Anytime",W$7),'Stakeholder report data'!$G$799:$M$799,0)),INDEX($W827:$AD827,1,MATCH(W$5,$W$799:$AD$799,0)))))
*W977*W$8,0)</f>
        <v>0</v>
      </c>
      <c r="X377" s="212">
        <f>_xlfn.IFNA(IF(X$7="Fixed",1,IF(AND($D377="yes",X$7="Block"),INDEX($O827:$Q827,1,MATCH(X$5,$I72:$K72,0)),IF(OR(X$7="Anytime",X$7="Peak",X$7="Off-peak",X$7="Shoulder",X$7="Block"),INDEX('Stakeholder report data'!$G827:$M827,1,MATCH(IF(X$7="Block","Anytime",X$7),'Stakeholder report data'!$G$799:$M$799,0)),INDEX($W827:$AD827,1,MATCH(X$5,$W$799:$AD$799,0)))))
*X977*X$8,0)</f>
        <v>0</v>
      </c>
      <c r="Y377" s="212">
        <f>_xlfn.IFNA(IF(Y$7="Fixed",1,IF(AND($D377="yes",Y$7="Block"),INDEX($O827:$Q827,1,MATCH(Y$5,$I72:$K72,0)),IF(OR(Y$7="Anytime",Y$7="Peak",Y$7="Off-peak",Y$7="Shoulder",Y$7="Block"),INDEX('Stakeholder report data'!$G827:$M827,1,MATCH(IF(Y$7="Block","Anytime",Y$7),'Stakeholder report data'!$G$799:$M$799,0)),INDEX($W827:$AD827,1,MATCH(Y$5,$W$799:$AD$799,0)))))
*Y977*Y$8,0)</f>
        <v>0</v>
      </c>
      <c r="Z377" s="212">
        <f>_xlfn.IFNA(IF(Z$7="Fixed",1,IF(AND($D377="yes",Z$7="Block"),INDEX($O827:$Q827,1,MATCH(Z$5,$I72:$K72,0)),IF(OR(Z$7="Anytime",Z$7="Peak",Z$7="Off-peak",Z$7="Shoulder",Z$7="Block"),INDEX('Stakeholder report data'!$G827:$M827,1,MATCH(IF(Z$7="Block","Anytime",Z$7),'Stakeholder report data'!$G$799:$M$799,0)),INDEX($W827:$AD827,1,MATCH(Z$5,$W$799:$AD$799,0)))))
*Z977*Z$8,0)</f>
        <v>0</v>
      </c>
      <c r="AA377" s="212">
        <f>_xlfn.IFNA(IF(AA$7="Fixed",1,IF(AND($D377="yes",AA$7="Block"),INDEX($O827:$Q827,1,MATCH(AA$5,$I72:$K72,0)),IF(OR(AA$7="Anytime",AA$7="Peak",AA$7="Off-peak",AA$7="Shoulder",AA$7="Block"),INDEX('Stakeholder report data'!$G827:$M827,1,MATCH(IF(AA$7="Block","Anytime",AA$7),'Stakeholder report data'!$G$799:$M$799,0)),INDEX($W827:$AD827,1,MATCH(AA$5,$W$799:$AD$799,0)))))
*AA977*AA$8,0)</f>
        <v>0</v>
      </c>
      <c r="AB377" s="212">
        <f>_xlfn.IFNA(IF(AB$7="Fixed",1,IF(AND($D377="yes",AB$7="Block"),INDEX($O827:$Q827,1,MATCH(AB$5,$I72:$K72,0)),IF(OR(AB$7="Anytime",AB$7="Peak",AB$7="Off-peak",AB$7="Shoulder",AB$7="Block"),INDEX('Stakeholder report data'!$G827:$M827,1,MATCH(IF(AB$7="Block","Anytime",AB$7),'Stakeholder report data'!$G$799:$M$799,0)),INDEX($W827:$AD827,1,MATCH(AB$5,$W$799:$AD$799,0)))))
*AB977*AB$8,0)</f>
        <v>0</v>
      </c>
      <c r="AC377" s="212">
        <f>_xlfn.IFNA(IF(AC$7="Fixed",1,IF(AND($D377="yes",AC$7="Block"),INDEX($O827:$Q827,1,MATCH(AC$5,$I72:$K72,0)),IF(OR(AC$7="Anytime",AC$7="Peak",AC$7="Off-peak",AC$7="Shoulder",AC$7="Block"),INDEX('Stakeholder report data'!$G827:$M827,1,MATCH(IF(AC$7="Block","Anytime",AC$7),'Stakeholder report data'!$G$799:$M$799,0)),INDEX($W827:$AD827,1,MATCH(AC$5,$W$799:$AD$799,0)))))
*AC977*AC$8,0)</f>
        <v>0</v>
      </c>
      <c r="AD377" s="212">
        <f>_xlfn.IFNA(IF(AD$7="Fixed",1,IF(AND($D377="yes",AD$7="Block"),INDEX($O827:$Q827,1,MATCH(AD$5,$I72:$K72,0)),IF(OR(AD$7="Anytime",AD$7="Peak",AD$7="Off-peak",AD$7="Shoulder",AD$7="Block"),INDEX('Stakeholder report data'!$G827:$M827,1,MATCH(IF(AD$7="Block","Anytime",AD$7),'Stakeholder report data'!$G$799:$M$799,0)),INDEX($W827:$AD827,1,MATCH(AD$5,$W$799:$AD$799,0)))))
*AD977*AD$8,0)</f>
        <v>0</v>
      </c>
      <c r="AE377" s="55"/>
      <c r="AF377" s="34"/>
      <c r="AG377" s="34"/>
      <c r="AH377" s="34"/>
    </row>
    <row r="378" spans="1:34" ht="11.25" hidden="1" outlineLevel="3" x14ac:dyDescent="0.2">
      <c r="A378" s="34"/>
      <c r="B378" s="251">
        <v>27</v>
      </c>
      <c r="C378" s="48">
        <f t="shared" si="37"/>
        <v>0</v>
      </c>
      <c r="D378" s="49">
        <f t="shared" si="37"/>
        <v>0</v>
      </c>
      <c r="E378" s="49">
        <f t="shared" si="37"/>
        <v>0</v>
      </c>
      <c r="F378" s="56"/>
      <c r="G378" s="262">
        <f t="shared" si="36"/>
        <v>0</v>
      </c>
      <c r="H378" s="56"/>
      <c r="I378" s="212">
        <f>_xlfn.IFNA(IF(I$7="Fixed",1,IF(AND($D378="yes",I$7="Block"),INDEX($O828:$Q828,1,MATCH(I$5,$I73:$K73,0)),IF(OR(I$7="Anytime",I$7="Peak",I$7="Off-peak",I$7="Shoulder",I$7="Block"),INDEX('Stakeholder report data'!$G828:$M828,1,MATCH(IF(I$7="Block","Anytime",I$7),'Stakeholder report data'!$G$799:$M$799,0)),INDEX($W828:$AD828,1,MATCH(I$5,$W$799:$AD$799,0)))))
*I978*I$8,0)</f>
        <v>0</v>
      </c>
      <c r="J378" s="212">
        <f>_xlfn.IFNA(IF(J$7="Fixed",1,IF(AND($D378="yes",J$7="Block"),INDEX($O828:$Q828,1,MATCH(J$5,$I73:$K73,0)),IF(OR(J$7="Anytime",J$7="Peak",J$7="Off-peak",J$7="Shoulder",J$7="Block"),INDEX('Stakeholder report data'!$G828:$M828,1,MATCH(IF(J$7="Block","Anytime",J$7),'Stakeholder report data'!$G$799:$M$799,0)),INDEX($W828:$AD828,1,MATCH(J$5,$W$799:$AD$799,0)))))
*J978*J$8,0)</f>
        <v>0</v>
      </c>
      <c r="K378" s="212">
        <f>_xlfn.IFNA(IF(K$7="Fixed",1,IF(AND($D378="yes",K$7="Block"),INDEX($O828:$Q828,1,MATCH(K$5,$I73:$K73,0)),IF(OR(K$7="Anytime",K$7="Peak",K$7="Off-peak",K$7="Shoulder",K$7="Block"),INDEX('Stakeholder report data'!$G828:$M828,1,MATCH(IF(K$7="Block","Anytime",K$7),'Stakeholder report data'!$G$799:$M$799,0)),INDEX($W828:$AD828,1,MATCH(K$5,$W$799:$AD$799,0)))))
*K978*K$8,0)</f>
        <v>0</v>
      </c>
      <c r="L378" s="212">
        <f>_xlfn.IFNA(IF(L$7="Fixed",1,IF(AND($D378="yes",L$7="Block"),INDEX($O828:$Q828,1,MATCH(L$5,$I73:$K73,0)),IF(OR(L$7="Anytime",L$7="Peak",L$7="Off-peak",L$7="Shoulder",L$7="Block"),INDEX('Stakeholder report data'!$G828:$M828,1,MATCH(IF(L$7="Block","Anytime",L$7),'Stakeholder report data'!$G$799:$M$799,0)),INDEX($W828:$AD828,1,MATCH(L$5,$W$799:$AD$799,0)))))
*L978*L$8,0)</f>
        <v>0</v>
      </c>
      <c r="M378" s="212">
        <f>_xlfn.IFNA(IF(M$7="Fixed",1,IF(AND($D378="yes",M$7="Block"),INDEX($O828:$Q828,1,MATCH(M$5,$I73:$K73,0)),IF(OR(M$7="Anytime",M$7="Peak",M$7="Off-peak",M$7="Shoulder",M$7="Block"),INDEX('Stakeholder report data'!$G828:$M828,1,MATCH(IF(M$7="Block","Anytime",M$7),'Stakeholder report data'!$G$799:$M$799,0)),INDEX($W828:$AD828,1,MATCH(M$5,$W$799:$AD$799,0)))))
*M978*M$8,0)</f>
        <v>0</v>
      </c>
      <c r="N378" s="212">
        <f>_xlfn.IFNA(IF(N$7="Fixed",1,IF(AND($D378="yes",N$7="Block"),INDEX($O828:$Q828,1,MATCH(N$5,$I73:$K73,0)),IF(OR(N$7="Anytime",N$7="Peak",N$7="Off-peak",N$7="Shoulder",N$7="Block"),INDEX('Stakeholder report data'!$G828:$M828,1,MATCH(IF(N$7="Block","Anytime",N$7),'Stakeholder report data'!$G$799:$M$799,0)),INDEX($W828:$AD828,1,MATCH(N$5,$W$799:$AD$799,0)))))
*N978*N$8,0)</f>
        <v>0</v>
      </c>
      <c r="O378" s="212">
        <f>_xlfn.IFNA(IF(O$7="Fixed",1,IF(AND($D378="yes",O$7="Block"),INDEX($O828:$Q828,1,MATCH(O$5,$I73:$K73,0)),IF(OR(O$7="Anytime",O$7="Peak",O$7="Off-peak",O$7="Shoulder",O$7="Block"),INDEX('Stakeholder report data'!$G828:$M828,1,MATCH(IF(O$7="Block","Anytime",O$7),'Stakeholder report data'!$G$799:$M$799,0)),INDEX($W828:$AD828,1,MATCH(O$5,$W$799:$AD$799,0)))))
*O978*O$8,0)</f>
        <v>0</v>
      </c>
      <c r="P378" s="212">
        <f>_xlfn.IFNA(IF(P$7="Fixed",1,IF(AND($D378="yes",P$7="Block"),INDEX($O828:$Q828,1,MATCH(P$5,$I73:$K73,0)),IF(OR(P$7="Anytime",P$7="Peak",P$7="Off-peak",P$7="Shoulder",P$7="Block"),INDEX('Stakeholder report data'!$G828:$M828,1,MATCH(IF(P$7="Block","Anytime",P$7),'Stakeholder report data'!$G$799:$M$799,0)),INDEX($W828:$AD828,1,MATCH(P$5,$W$799:$AD$799,0)))))
*P978*P$8,0)</f>
        <v>0</v>
      </c>
      <c r="Q378" s="212">
        <f>_xlfn.IFNA(IF(Q$7="Fixed",1,IF(AND($D378="yes",Q$7="Block"),INDEX($O828:$Q828,1,MATCH(Q$5,$I73:$K73,0)),IF(OR(Q$7="Anytime",Q$7="Peak",Q$7="Off-peak",Q$7="Shoulder",Q$7="Block"),INDEX('Stakeholder report data'!$G828:$M828,1,MATCH(IF(Q$7="Block","Anytime",Q$7),'Stakeholder report data'!$G$799:$M$799,0)),INDEX($W828:$AD828,1,MATCH(Q$5,$W$799:$AD$799,0)))))
*Q978*Q$8,0)</f>
        <v>0</v>
      </c>
      <c r="R378" s="212">
        <f>_xlfn.IFNA(IF(R$7="Fixed",1,IF(AND($D378="yes",R$7="Block"),INDEX($O828:$Q828,1,MATCH(R$5,$I73:$K73,0)),IF(OR(R$7="Anytime",R$7="Peak",R$7="Off-peak",R$7="Shoulder",R$7="Block"),INDEX('Stakeholder report data'!$G828:$M828,1,MATCH(IF(R$7="Block","Anytime",R$7),'Stakeholder report data'!$G$799:$M$799,0)),INDEX($W828:$AD828,1,MATCH(R$5,$W$799:$AD$799,0)))))
*R978*R$8,0)</f>
        <v>0</v>
      </c>
      <c r="S378" s="212">
        <f>_xlfn.IFNA(IF(S$7="Fixed",1,IF(AND($D378="yes",S$7="Block"),INDEX($O828:$Q828,1,MATCH(S$5,$I73:$K73,0)),IF(OR(S$7="Anytime",S$7="Peak",S$7="Off-peak",S$7="Shoulder",S$7="Block"),INDEX('Stakeholder report data'!$G828:$M828,1,MATCH(IF(S$7="Block","Anytime",S$7),'Stakeholder report data'!$G$799:$M$799,0)),INDEX($W828:$AD828,1,MATCH(S$5,$W$799:$AD$799,0)))))
*S978*S$8,0)</f>
        <v>0</v>
      </c>
      <c r="T378" s="212">
        <f>_xlfn.IFNA(IF(T$7="Fixed",1,IF(AND($D378="yes",T$7="Block"),INDEX($O828:$Q828,1,MATCH(T$5,$I73:$K73,0)),IF(OR(T$7="Anytime",T$7="Peak",T$7="Off-peak",T$7="Shoulder",T$7="Block"),INDEX('Stakeholder report data'!$G828:$M828,1,MATCH(IF(T$7="Block","Anytime",T$7),'Stakeholder report data'!$G$799:$M$799,0)),INDEX($W828:$AD828,1,MATCH(T$5,$W$799:$AD$799,0)))))
*T978*T$8,0)</f>
        <v>0</v>
      </c>
      <c r="U378" s="212">
        <f>_xlfn.IFNA(IF(U$7="Fixed",1,IF(AND($D378="yes",U$7="Block"),INDEX($O828:$Q828,1,MATCH(U$5,$I73:$K73,0)),IF(OR(U$7="Anytime",U$7="Peak",U$7="Off-peak",U$7="Shoulder",U$7="Block"),INDEX('Stakeholder report data'!$G828:$M828,1,MATCH(IF(U$7="Block","Anytime",U$7),'Stakeholder report data'!$G$799:$M$799,0)),INDEX($W828:$AD828,1,MATCH(U$5,$W$799:$AD$799,0)))))
*U978*U$8,0)</f>
        <v>0</v>
      </c>
      <c r="V378" s="212">
        <f>_xlfn.IFNA(IF(V$7="Fixed",1,IF(AND($D378="yes",V$7="Block"),INDEX($O828:$Q828,1,MATCH(V$5,$I73:$K73,0)),IF(OR(V$7="Anytime",V$7="Peak",V$7="Off-peak",V$7="Shoulder",V$7="Block"),INDEX('Stakeholder report data'!$G828:$M828,1,MATCH(IF(V$7="Block","Anytime",V$7),'Stakeholder report data'!$G$799:$M$799,0)),INDEX($W828:$AD828,1,MATCH(V$5,$W$799:$AD$799,0)))))
*V978*V$8,0)</f>
        <v>0</v>
      </c>
      <c r="W378" s="212">
        <f>_xlfn.IFNA(IF(W$7="Fixed",1,IF(AND($D378="yes",W$7="Block"),INDEX($O828:$Q828,1,MATCH(W$5,$I73:$K73,0)),IF(OR(W$7="Anytime",W$7="Peak",W$7="Off-peak",W$7="Shoulder",W$7="Block"),INDEX('Stakeholder report data'!$G828:$M828,1,MATCH(IF(W$7="Block","Anytime",W$7),'Stakeholder report data'!$G$799:$M$799,0)),INDEX($W828:$AD828,1,MATCH(W$5,$W$799:$AD$799,0)))))
*W978*W$8,0)</f>
        <v>0</v>
      </c>
      <c r="X378" s="212">
        <f>_xlfn.IFNA(IF(X$7="Fixed",1,IF(AND($D378="yes",X$7="Block"),INDEX($O828:$Q828,1,MATCH(X$5,$I73:$K73,0)),IF(OR(X$7="Anytime",X$7="Peak",X$7="Off-peak",X$7="Shoulder",X$7="Block"),INDEX('Stakeholder report data'!$G828:$M828,1,MATCH(IF(X$7="Block","Anytime",X$7),'Stakeholder report data'!$G$799:$M$799,0)),INDEX($W828:$AD828,1,MATCH(X$5,$W$799:$AD$799,0)))))
*X978*X$8,0)</f>
        <v>0</v>
      </c>
      <c r="Y378" s="212">
        <f>_xlfn.IFNA(IF(Y$7="Fixed",1,IF(AND($D378="yes",Y$7="Block"),INDEX($O828:$Q828,1,MATCH(Y$5,$I73:$K73,0)),IF(OR(Y$7="Anytime",Y$7="Peak",Y$7="Off-peak",Y$7="Shoulder",Y$7="Block"),INDEX('Stakeholder report data'!$G828:$M828,1,MATCH(IF(Y$7="Block","Anytime",Y$7),'Stakeholder report data'!$G$799:$M$799,0)),INDEX($W828:$AD828,1,MATCH(Y$5,$W$799:$AD$799,0)))))
*Y978*Y$8,0)</f>
        <v>0</v>
      </c>
      <c r="Z378" s="212">
        <f>_xlfn.IFNA(IF(Z$7="Fixed",1,IF(AND($D378="yes",Z$7="Block"),INDEX($O828:$Q828,1,MATCH(Z$5,$I73:$K73,0)),IF(OR(Z$7="Anytime",Z$7="Peak",Z$7="Off-peak",Z$7="Shoulder",Z$7="Block"),INDEX('Stakeholder report data'!$G828:$M828,1,MATCH(IF(Z$7="Block","Anytime",Z$7),'Stakeholder report data'!$G$799:$M$799,0)),INDEX($W828:$AD828,1,MATCH(Z$5,$W$799:$AD$799,0)))))
*Z978*Z$8,0)</f>
        <v>0</v>
      </c>
      <c r="AA378" s="212">
        <f>_xlfn.IFNA(IF(AA$7="Fixed",1,IF(AND($D378="yes",AA$7="Block"),INDEX($O828:$Q828,1,MATCH(AA$5,$I73:$K73,0)),IF(OR(AA$7="Anytime",AA$7="Peak",AA$7="Off-peak",AA$7="Shoulder",AA$7="Block"),INDEX('Stakeholder report data'!$G828:$M828,1,MATCH(IF(AA$7="Block","Anytime",AA$7),'Stakeholder report data'!$G$799:$M$799,0)),INDEX($W828:$AD828,1,MATCH(AA$5,$W$799:$AD$799,0)))))
*AA978*AA$8,0)</f>
        <v>0</v>
      </c>
      <c r="AB378" s="212">
        <f>_xlfn.IFNA(IF(AB$7="Fixed",1,IF(AND($D378="yes",AB$7="Block"),INDEX($O828:$Q828,1,MATCH(AB$5,$I73:$K73,0)),IF(OR(AB$7="Anytime",AB$7="Peak",AB$7="Off-peak",AB$7="Shoulder",AB$7="Block"),INDEX('Stakeholder report data'!$G828:$M828,1,MATCH(IF(AB$7="Block","Anytime",AB$7),'Stakeholder report data'!$G$799:$M$799,0)),INDEX($W828:$AD828,1,MATCH(AB$5,$W$799:$AD$799,0)))))
*AB978*AB$8,0)</f>
        <v>0</v>
      </c>
      <c r="AC378" s="212">
        <f>_xlfn.IFNA(IF(AC$7="Fixed",1,IF(AND($D378="yes",AC$7="Block"),INDEX($O828:$Q828,1,MATCH(AC$5,$I73:$K73,0)),IF(OR(AC$7="Anytime",AC$7="Peak",AC$7="Off-peak",AC$7="Shoulder",AC$7="Block"),INDEX('Stakeholder report data'!$G828:$M828,1,MATCH(IF(AC$7="Block","Anytime",AC$7),'Stakeholder report data'!$G$799:$M$799,0)),INDEX($W828:$AD828,1,MATCH(AC$5,$W$799:$AD$799,0)))))
*AC978*AC$8,0)</f>
        <v>0</v>
      </c>
      <c r="AD378" s="212">
        <f>_xlfn.IFNA(IF(AD$7="Fixed",1,IF(AND($D378="yes",AD$7="Block"),INDEX($O828:$Q828,1,MATCH(AD$5,$I73:$K73,0)),IF(OR(AD$7="Anytime",AD$7="Peak",AD$7="Off-peak",AD$7="Shoulder",AD$7="Block"),INDEX('Stakeholder report data'!$G828:$M828,1,MATCH(IF(AD$7="Block","Anytime",AD$7),'Stakeholder report data'!$G$799:$M$799,0)),INDEX($W828:$AD828,1,MATCH(AD$5,$W$799:$AD$799,0)))))
*AD978*AD$8,0)</f>
        <v>0</v>
      </c>
      <c r="AE378" s="55"/>
      <c r="AF378" s="34"/>
      <c r="AG378" s="34"/>
      <c r="AH378" s="34"/>
    </row>
    <row r="379" spans="1:34" ht="11.25" hidden="1" outlineLevel="3" x14ac:dyDescent="0.2">
      <c r="A379" s="34"/>
      <c r="B379" s="251">
        <v>28</v>
      </c>
      <c r="C379" s="48">
        <f t="shared" si="37"/>
        <v>0</v>
      </c>
      <c r="D379" s="49">
        <f t="shared" si="37"/>
        <v>0</v>
      </c>
      <c r="E379" s="49">
        <f t="shared" si="37"/>
        <v>0</v>
      </c>
      <c r="F379" s="56"/>
      <c r="G379" s="262">
        <f t="shared" si="36"/>
        <v>0</v>
      </c>
      <c r="H379" s="56"/>
      <c r="I379" s="212">
        <f>_xlfn.IFNA(IF(I$7="Fixed",1,IF(AND($D379="yes",I$7="Block"),INDEX($O829:$Q829,1,MATCH(I$5,$I74:$K74,0)),IF(OR(I$7="Anytime",I$7="Peak",I$7="Off-peak",I$7="Shoulder",I$7="Block"),INDEX('Stakeholder report data'!$G829:$M829,1,MATCH(IF(I$7="Block","Anytime",I$7),'Stakeholder report data'!$G$799:$M$799,0)),INDEX($W829:$AD829,1,MATCH(I$5,$W$799:$AD$799,0)))))
*I979*I$8,0)</f>
        <v>0</v>
      </c>
      <c r="J379" s="212">
        <f>_xlfn.IFNA(IF(J$7="Fixed",1,IF(AND($D379="yes",J$7="Block"),INDEX($O829:$Q829,1,MATCH(J$5,$I74:$K74,0)),IF(OR(J$7="Anytime",J$7="Peak",J$7="Off-peak",J$7="Shoulder",J$7="Block"),INDEX('Stakeholder report data'!$G829:$M829,1,MATCH(IF(J$7="Block","Anytime",J$7),'Stakeholder report data'!$G$799:$M$799,0)),INDEX($W829:$AD829,1,MATCH(J$5,$W$799:$AD$799,0)))))
*J979*J$8,0)</f>
        <v>0</v>
      </c>
      <c r="K379" s="212">
        <f>_xlfn.IFNA(IF(K$7="Fixed",1,IF(AND($D379="yes",K$7="Block"),INDEX($O829:$Q829,1,MATCH(K$5,$I74:$K74,0)),IF(OR(K$7="Anytime",K$7="Peak",K$7="Off-peak",K$7="Shoulder",K$7="Block"),INDEX('Stakeholder report data'!$G829:$M829,1,MATCH(IF(K$7="Block","Anytime",K$7),'Stakeholder report data'!$G$799:$M$799,0)),INDEX($W829:$AD829,1,MATCH(K$5,$W$799:$AD$799,0)))))
*K979*K$8,0)</f>
        <v>0</v>
      </c>
      <c r="L379" s="212">
        <f>_xlfn.IFNA(IF(L$7="Fixed",1,IF(AND($D379="yes",L$7="Block"),INDEX($O829:$Q829,1,MATCH(L$5,$I74:$K74,0)),IF(OR(L$7="Anytime",L$7="Peak",L$7="Off-peak",L$7="Shoulder",L$7="Block"),INDEX('Stakeholder report data'!$G829:$M829,1,MATCH(IF(L$7="Block","Anytime",L$7),'Stakeholder report data'!$G$799:$M$799,0)),INDEX($W829:$AD829,1,MATCH(L$5,$W$799:$AD$799,0)))))
*L979*L$8,0)</f>
        <v>0</v>
      </c>
      <c r="M379" s="212">
        <f>_xlfn.IFNA(IF(M$7="Fixed",1,IF(AND($D379="yes",M$7="Block"),INDEX($O829:$Q829,1,MATCH(M$5,$I74:$K74,0)),IF(OR(M$7="Anytime",M$7="Peak",M$7="Off-peak",M$7="Shoulder",M$7="Block"),INDEX('Stakeholder report data'!$G829:$M829,1,MATCH(IF(M$7="Block","Anytime",M$7),'Stakeholder report data'!$G$799:$M$799,0)),INDEX($W829:$AD829,1,MATCH(M$5,$W$799:$AD$799,0)))))
*M979*M$8,0)</f>
        <v>0</v>
      </c>
      <c r="N379" s="212">
        <f>_xlfn.IFNA(IF(N$7="Fixed",1,IF(AND($D379="yes",N$7="Block"),INDEX($O829:$Q829,1,MATCH(N$5,$I74:$K74,0)),IF(OR(N$7="Anytime",N$7="Peak",N$7="Off-peak",N$7="Shoulder",N$7="Block"),INDEX('Stakeholder report data'!$G829:$M829,1,MATCH(IF(N$7="Block","Anytime",N$7),'Stakeholder report data'!$G$799:$M$799,0)),INDEX($W829:$AD829,1,MATCH(N$5,$W$799:$AD$799,0)))))
*N979*N$8,0)</f>
        <v>0</v>
      </c>
      <c r="O379" s="212">
        <f>_xlfn.IFNA(IF(O$7="Fixed",1,IF(AND($D379="yes",O$7="Block"),INDEX($O829:$Q829,1,MATCH(O$5,$I74:$K74,0)),IF(OR(O$7="Anytime",O$7="Peak",O$7="Off-peak",O$7="Shoulder",O$7="Block"),INDEX('Stakeholder report data'!$G829:$M829,1,MATCH(IF(O$7="Block","Anytime",O$7),'Stakeholder report data'!$G$799:$M$799,0)),INDEX($W829:$AD829,1,MATCH(O$5,$W$799:$AD$799,0)))))
*O979*O$8,0)</f>
        <v>0</v>
      </c>
      <c r="P379" s="212">
        <f>_xlfn.IFNA(IF(P$7="Fixed",1,IF(AND($D379="yes",P$7="Block"),INDEX($O829:$Q829,1,MATCH(P$5,$I74:$K74,0)),IF(OR(P$7="Anytime",P$7="Peak",P$7="Off-peak",P$7="Shoulder",P$7="Block"),INDEX('Stakeholder report data'!$G829:$M829,1,MATCH(IF(P$7="Block","Anytime",P$7),'Stakeholder report data'!$G$799:$M$799,0)),INDEX($W829:$AD829,1,MATCH(P$5,$W$799:$AD$799,0)))))
*P979*P$8,0)</f>
        <v>0</v>
      </c>
      <c r="Q379" s="212">
        <f>_xlfn.IFNA(IF(Q$7="Fixed",1,IF(AND($D379="yes",Q$7="Block"),INDEX($O829:$Q829,1,MATCH(Q$5,$I74:$K74,0)),IF(OR(Q$7="Anytime",Q$7="Peak",Q$7="Off-peak",Q$7="Shoulder",Q$7="Block"),INDEX('Stakeholder report data'!$G829:$M829,1,MATCH(IF(Q$7="Block","Anytime",Q$7),'Stakeholder report data'!$G$799:$M$799,0)),INDEX($W829:$AD829,1,MATCH(Q$5,$W$799:$AD$799,0)))))
*Q979*Q$8,0)</f>
        <v>0</v>
      </c>
      <c r="R379" s="212">
        <f>_xlfn.IFNA(IF(R$7="Fixed",1,IF(AND($D379="yes",R$7="Block"),INDEX($O829:$Q829,1,MATCH(R$5,$I74:$K74,0)),IF(OR(R$7="Anytime",R$7="Peak",R$7="Off-peak",R$7="Shoulder",R$7="Block"),INDEX('Stakeholder report data'!$G829:$M829,1,MATCH(IF(R$7="Block","Anytime",R$7),'Stakeholder report data'!$G$799:$M$799,0)),INDEX($W829:$AD829,1,MATCH(R$5,$W$799:$AD$799,0)))))
*R979*R$8,0)</f>
        <v>0</v>
      </c>
      <c r="S379" s="212">
        <f>_xlfn.IFNA(IF(S$7="Fixed",1,IF(AND($D379="yes",S$7="Block"),INDEX($O829:$Q829,1,MATCH(S$5,$I74:$K74,0)),IF(OR(S$7="Anytime",S$7="Peak",S$7="Off-peak",S$7="Shoulder",S$7="Block"),INDEX('Stakeholder report data'!$G829:$M829,1,MATCH(IF(S$7="Block","Anytime",S$7),'Stakeholder report data'!$G$799:$M$799,0)),INDEX($W829:$AD829,1,MATCH(S$5,$W$799:$AD$799,0)))))
*S979*S$8,0)</f>
        <v>0</v>
      </c>
      <c r="T379" s="212">
        <f>_xlfn.IFNA(IF(T$7="Fixed",1,IF(AND($D379="yes",T$7="Block"),INDEX($O829:$Q829,1,MATCH(T$5,$I74:$K74,0)),IF(OR(T$7="Anytime",T$7="Peak",T$7="Off-peak",T$7="Shoulder",T$7="Block"),INDEX('Stakeholder report data'!$G829:$M829,1,MATCH(IF(T$7="Block","Anytime",T$7),'Stakeholder report data'!$G$799:$M$799,0)),INDEX($W829:$AD829,1,MATCH(T$5,$W$799:$AD$799,0)))))
*T979*T$8,0)</f>
        <v>0</v>
      </c>
      <c r="U379" s="212">
        <f>_xlfn.IFNA(IF(U$7="Fixed",1,IF(AND($D379="yes",U$7="Block"),INDEX($O829:$Q829,1,MATCH(U$5,$I74:$K74,0)),IF(OR(U$7="Anytime",U$7="Peak",U$7="Off-peak",U$7="Shoulder",U$7="Block"),INDEX('Stakeholder report data'!$G829:$M829,1,MATCH(IF(U$7="Block","Anytime",U$7),'Stakeholder report data'!$G$799:$M$799,0)),INDEX($W829:$AD829,1,MATCH(U$5,$W$799:$AD$799,0)))))
*U979*U$8,0)</f>
        <v>0</v>
      </c>
      <c r="V379" s="212">
        <f>_xlfn.IFNA(IF(V$7="Fixed",1,IF(AND($D379="yes",V$7="Block"),INDEX($O829:$Q829,1,MATCH(V$5,$I74:$K74,0)),IF(OR(V$7="Anytime",V$7="Peak",V$7="Off-peak",V$7="Shoulder",V$7="Block"),INDEX('Stakeholder report data'!$G829:$M829,1,MATCH(IF(V$7="Block","Anytime",V$7),'Stakeholder report data'!$G$799:$M$799,0)),INDEX($W829:$AD829,1,MATCH(V$5,$W$799:$AD$799,0)))))
*V979*V$8,0)</f>
        <v>0</v>
      </c>
      <c r="W379" s="212">
        <f>_xlfn.IFNA(IF(W$7="Fixed",1,IF(AND($D379="yes",W$7="Block"),INDEX($O829:$Q829,1,MATCH(W$5,$I74:$K74,0)),IF(OR(W$7="Anytime",W$7="Peak",W$7="Off-peak",W$7="Shoulder",W$7="Block"),INDEX('Stakeholder report data'!$G829:$M829,1,MATCH(IF(W$7="Block","Anytime",W$7),'Stakeholder report data'!$G$799:$M$799,0)),INDEX($W829:$AD829,1,MATCH(W$5,$W$799:$AD$799,0)))))
*W979*W$8,0)</f>
        <v>0</v>
      </c>
      <c r="X379" s="212">
        <f>_xlfn.IFNA(IF(X$7="Fixed",1,IF(AND($D379="yes",X$7="Block"),INDEX($O829:$Q829,1,MATCH(X$5,$I74:$K74,0)),IF(OR(X$7="Anytime",X$7="Peak",X$7="Off-peak",X$7="Shoulder",X$7="Block"),INDEX('Stakeholder report data'!$G829:$M829,1,MATCH(IF(X$7="Block","Anytime",X$7),'Stakeholder report data'!$G$799:$M$799,0)),INDEX($W829:$AD829,1,MATCH(X$5,$W$799:$AD$799,0)))))
*X979*X$8,0)</f>
        <v>0</v>
      </c>
      <c r="Y379" s="212">
        <f>_xlfn.IFNA(IF(Y$7="Fixed",1,IF(AND($D379="yes",Y$7="Block"),INDEX($O829:$Q829,1,MATCH(Y$5,$I74:$K74,0)),IF(OR(Y$7="Anytime",Y$7="Peak",Y$7="Off-peak",Y$7="Shoulder",Y$7="Block"),INDEX('Stakeholder report data'!$G829:$M829,1,MATCH(IF(Y$7="Block","Anytime",Y$7),'Stakeholder report data'!$G$799:$M$799,0)),INDEX($W829:$AD829,1,MATCH(Y$5,$W$799:$AD$799,0)))))
*Y979*Y$8,0)</f>
        <v>0</v>
      </c>
      <c r="Z379" s="212">
        <f>_xlfn.IFNA(IF(Z$7="Fixed",1,IF(AND($D379="yes",Z$7="Block"),INDEX($O829:$Q829,1,MATCH(Z$5,$I74:$K74,0)),IF(OR(Z$7="Anytime",Z$7="Peak",Z$7="Off-peak",Z$7="Shoulder",Z$7="Block"),INDEX('Stakeholder report data'!$G829:$M829,1,MATCH(IF(Z$7="Block","Anytime",Z$7),'Stakeholder report data'!$G$799:$M$799,0)),INDEX($W829:$AD829,1,MATCH(Z$5,$W$799:$AD$799,0)))))
*Z979*Z$8,0)</f>
        <v>0</v>
      </c>
      <c r="AA379" s="212">
        <f>_xlfn.IFNA(IF(AA$7="Fixed",1,IF(AND($D379="yes",AA$7="Block"),INDEX($O829:$Q829,1,MATCH(AA$5,$I74:$K74,0)),IF(OR(AA$7="Anytime",AA$7="Peak",AA$7="Off-peak",AA$7="Shoulder",AA$7="Block"),INDEX('Stakeholder report data'!$G829:$M829,1,MATCH(IF(AA$7="Block","Anytime",AA$7),'Stakeholder report data'!$G$799:$M$799,0)),INDEX($W829:$AD829,1,MATCH(AA$5,$W$799:$AD$799,0)))))
*AA979*AA$8,0)</f>
        <v>0</v>
      </c>
      <c r="AB379" s="212">
        <f>_xlfn.IFNA(IF(AB$7="Fixed",1,IF(AND($D379="yes",AB$7="Block"),INDEX($O829:$Q829,1,MATCH(AB$5,$I74:$K74,0)),IF(OR(AB$7="Anytime",AB$7="Peak",AB$7="Off-peak",AB$7="Shoulder",AB$7="Block"),INDEX('Stakeholder report data'!$G829:$M829,1,MATCH(IF(AB$7="Block","Anytime",AB$7),'Stakeholder report data'!$G$799:$M$799,0)),INDEX($W829:$AD829,1,MATCH(AB$5,$W$799:$AD$799,0)))))
*AB979*AB$8,0)</f>
        <v>0</v>
      </c>
      <c r="AC379" s="212">
        <f>_xlfn.IFNA(IF(AC$7="Fixed",1,IF(AND($D379="yes",AC$7="Block"),INDEX($O829:$Q829,1,MATCH(AC$5,$I74:$K74,0)),IF(OR(AC$7="Anytime",AC$7="Peak",AC$7="Off-peak",AC$7="Shoulder",AC$7="Block"),INDEX('Stakeholder report data'!$G829:$M829,1,MATCH(IF(AC$7="Block","Anytime",AC$7),'Stakeholder report data'!$G$799:$M$799,0)),INDEX($W829:$AD829,1,MATCH(AC$5,$W$799:$AD$799,0)))))
*AC979*AC$8,0)</f>
        <v>0</v>
      </c>
      <c r="AD379" s="212">
        <f>_xlfn.IFNA(IF(AD$7="Fixed",1,IF(AND($D379="yes",AD$7="Block"),INDEX($O829:$Q829,1,MATCH(AD$5,$I74:$K74,0)),IF(OR(AD$7="Anytime",AD$7="Peak",AD$7="Off-peak",AD$7="Shoulder",AD$7="Block"),INDEX('Stakeholder report data'!$G829:$M829,1,MATCH(IF(AD$7="Block","Anytime",AD$7),'Stakeholder report data'!$G$799:$M$799,0)),INDEX($W829:$AD829,1,MATCH(AD$5,$W$799:$AD$799,0)))))
*AD979*AD$8,0)</f>
        <v>0</v>
      </c>
      <c r="AE379" s="55"/>
      <c r="AF379" s="34"/>
      <c r="AG379" s="34"/>
      <c r="AH379" s="34"/>
    </row>
    <row r="380" spans="1:34" ht="11.25" hidden="1" outlineLevel="3" x14ac:dyDescent="0.2">
      <c r="A380" s="34"/>
      <c r="B380" s="251">
        <v>29</v>
      </c>
      <c r="C380" s="48">
        <f t="shared" si="37"/>
        <v>0</v>
      </c>
      <c r="D380" s="49">
        <f t="shared" si="37"/>
        <v>0</v>
      </c>
      <c r="E380" s="49">
        <f t="shared" si="37"/>
        <v>0</v>
      </c>
      <c r="F380" s="56"/>
      <c r="G380" s="262">
        <f t="shared" si="36"/>
        <v>0</v>
      </c>
      <c r="H380" s="56"/>
      <c r="I380" s="212">
        <f>_xlfn.IFNA(IF(I$7="Fixed",1,IF(AND($D380="yes",I$7="Block"),INDEX($O830:$Q830,1,MATCH(I$5,$I75:$K75,0)),IF(OR(I$7="Anytime",I$7="Peak",I$7="Off-peak",I$7="Shoulder",I$7="Block"),INDEX('Stakeholder report data'!$G830:$M830,1,MATCH(IF(I$7="Block","Anytime",I$7),'Stakeholder report data'!$G$799:$M$799,0)),INDEX($W830:$AD830,1,MATCH(I$5,$W$799:$AD$799,0)))))
*I980*I$8,0)</f>
        <v>0</v>
      </c>
      <c r="J380" s="212">
        <f>_xlfn.IFNA(IF(J$7="Fixed",1,IF(AND($D380="yes",J$7="Block"),INDEX($O830:$Q830,1,MATCH(J$5,$I75:$K75,0)),IF(OR(J$7="Anytime",J$7="Peak",J$7="Off-peak",J$7="Shoulder",J$7="Block"),INDEX('Stakeholder report data'!$G830:$M830,1,MATCH(IF(J$7="Block","Anytime",J$7),'Stakeholder report data'!$G$799:$M$799,0)),INDEX($W830:$AD830,1,MATCH(J$5,$W$799:$AD$799,0)))))
*J980*J$8,0)</f>
        <v>0</v>
      </c>
      <c r="K380" s="212">
        <f>_xlfn.IFNA(IF(K$7="Fixed",1,IF(AND($D380="yes",K$7="Block"),INDEX($O830:$Q830,1,MATCH(K$5,$I75:$K75,0)),IF(OR(K$7="Anytime",K$7="Peak",K$7="Off-peak",K$7="Shoulder",K$7="Block"),INDEX('Stakeholder report data'!$G830:$M830,1,MATCH(IF(K$7="Block","Anytime",K$7),'Stakeholder report data'!$G$799:$M$799,0)),INDEX($W830:$AD830,1,MATCH(K$5,$W$799:$AD$799,0)))))
*K980*K$8,0)</f>
        <v>0</v>
      </c>
      <c r="L380" s="212">
        <f>_xlfn.IFNA(IF(L$7="Fixed",1,IF(AND($D380="yes",L$7="Block"),INDEX($O830:$Q830,1,MATCH(L$5,$I75:$K75,0)),IF(OR(L$7="Anytime",L$7="Peak",L$7="Off-peak",L$7="Shoulder",L$7="Block"),INDEX('Stakeholder report data'!$G830:$M830,1,MATCH(IF(L$7="Block","Anytime",L$7),'Stakeholder report data'!$G$799:$M$799,0)),INDEX($W830:$AD830,1,MATCH(L$5,$W$799:$AD$799,0)))))
*L980*L$8,0)</f>
        <v>0</v>
      </c>
      <c r="M380" s="212">
        <f>_xlfn.IFNA(IF(M$7="Fixed",1,IF(AND($D380="yes",M$7="Block"),INDEX($O830:$Q830,1,MATCH(M$5,$I75:$K75,0)),IF(OR(M$7="Anytime",M$7="Peak",M$7="Off-peak",M$7="Shoulder",M$7="Block"),INDEX('Stakeholder report data'!$G830:$M830,1,MATCH(IF(M$7="Block","Anytime",M$7),'Stakeholder report data'!$G$799:$M$799,0)),INDEX($W830:$AD830,1,MATCH(M$5,$W$799:$AD$799,0)))))
*M980*M$8,0)</f>
        <v>0</v>
      </c>
      <c r="N380" s="212">
        <f>_xlfn.IFNA(IF(N$7="Fixed",1,IF(AND($D380="yes",N$7="Block"),INDEX($O830:$Q830,1,MATCH(N$5,$I75:$K75,0)),IF(OR(N$7="Anytime",N$7="Peak",N$7="Off-peak",N$7="Shoulder",N$7="Block"),INDEX('Stakeholder report data'!$G830:$M830,1,MATCH(IF(N$7="Block","Anytime",N$7),'Stakeholder report data'!$G$799:$M$799,0)),INDEX($W830:$AD830,1,MATCH(N$5,$W$799:$AD$799,0)))))
*N980*N$8,0)</f>
        <v>0</v>
      </c>
      <c r="O380" s="212">
        <f>_xlfn.IFNA(IF(O$7="Fixed",1,IF(AND($D380="yes",O$7="Block"),INDEX($O830:$Q830,1,MATCH(O$5,$I75:$K75,0)),IF(OR(O$7="Anytime",O$7="Peak",O$7="Off-peak",O$7="Shoulder",O$7="Block"),INDEX('Stakeholder report data'!$G830:$M830,1,MATCH(IF(O$7="Block","Anytime",O$7),'Stakeholder report data'!$G$799:$M$799,0)),INDEX($W830:$AD830,1,MATCH(O$5,$W$799:$AD$799,0)))))
*O980*O$8,0)</f>
        <v>0</v>
      </c>
      <c r="P380" s="212">
        <f>_xlfn.IFNA(IF(P$7="Fixed",1,IF(AND($D380="yes",P$7="Block"),INDEX($O830:$Q830,1,MATCH(P$5,$I75:$K75,0)),IF(OR(P$7="Anytime",P$7="Peak",P$7="Off-peak",P$7="Shoulder",P$7="Block"),INDEX('Stakeholder report data'!$G830:$M830,1,MATCH(IF(P$7="Block","Anytime",P$7),'Stakeholder report data'!$G$799:$M$799,0)),INDEX($W830:$AD830,1,MATCH(P$5,$W$799:$AD$799,0)))))
*P980*P$8,0)</f>
        <v>0</v>
      </c>
      <c r="Q380" s="212">
        <f>_xlfn.IFNA(IF(Q$7="Fixed",1,IF(AND($D380="yes",Q$7="Block"),INDEX($O830:$Q830,1,MATCH(Q$5,$I75:$K75,0)),IF(OR(Q$7="Anytime",Q$7="Peak",Q$7="Off-peak",Q$7="Shoulder",Q$7="Block"),INDEX('Stakeholder report data'!$G830:$M830,1,MATCH(IF(Q$7="Block","Anytime",Q$7),'Stakeholder report data'!$G$799:$M$799,0)),INDEX($W830:$AD830,1,MATCH(Q$5,$W$799:$AD$799,0)))))
*Q980*Q$8,0)</f>
        <v>0</v>
      </c>
      <c r="R380" s="212">
        <f>_xlfn.IFNA(IF(R$7="Fixed",1,IF(AND($D380="yes",R$7="Block"),INDEX($O830:$Q830,1,MATCH(R$5,$I75:$K75,0)),IF(OR(R$7="Anytime",R$7="Peak",R$7="Off-peak",R$7="Shoulder",R$7="Block"),INDEX('Stakeholder report data'!$G830:$M830,1,MATCH(IF(R$7="Block","Anytime",R$7),'Stakeholder report data'!$G$799:$M$799,0)),INDEX($W830:$AD830,1,MATCH(R$5,$W$799:$AD$799,0)))))
*R980*R$8,0)</f>
        <v>0</v>
      </c>
      <c r="S380" s="212">
        <f>_xlfn.IFNA(IF(S$7="Fixed",1,IF(AND($D380="yes",S$7="Block"),INDEX($O830:$Q830,1,MATCH(S$5,$I75:$K75,0)),IF(OR(S$7="Anytime",S$7="Peak",S$7="Off-peak",S$7="Shoulder",S$7="Block"),INDEX('Stakeholder report data'!$G830:$M830,1,MATCH(IF(S$7="Block","Anytime",S$7),'Stakeholder report data'!$G$799:$M$799,0)),INDEX($W830:$AD830,1,MATCH(S$5,$W$799:$AD$799,0)))))
*S980*S$8,0)</f>
        <v>0</v>
      </c>
      <c r="T380" s="212">
        <f>_xlfn.IFNA(IF(T$7="Fixed",1,IF(AND($D380="yes",T$7="Block"),INDEX($O830:$Q830,1,MATCH(T$5,$I75:$K75,0)),IF(OR(T$7="Anytime",T$7="Peak",T$7="Off-peak",T$7="Shoulder",T$7="Block"),INDEX('Stakeholder report data'!$G830:$M830,1,MATCH(IF(T$7="Block","Anytime",T$7),'Stakeholder report data'!$G$799:$M$799,0)),INDEX($W830:$AD830,1,MATCH(T$5,$W$799:$AD$799,0)))))
*T980*T$8,0)</f>
        <v>0</v>
      </c>
      <c r="U380" s="212">
        <f>_xlfn.IFNA(IF(U$7="Fixed",1,IF(AND($D380="yes",U$7="Block"),INDEX($O830:$Q830,1,MATCH(U$5,$I75:$K75,0)),IF(OR(U$7="Anytime",U$7="Peak",U$7="Off-peak",U$7="Shoulder",U$7="Block"),INDEX('Stakeholder report data'!$G830:$M830,1,MATCH(IF(U$7="Block","Anytime",U$7),'Stakeholder report data'!$G$799:$M$799,0)),INDEX($W830:$AD830,1,MATCH(U$5,$W$799:$AD$799,0)))))
*U980*U$8,0)</f>
        <v>0</v>
      </c>
      <c r="V380" s="212">
        <f>_xlfn.IFNA(IF(V$7="Fixed",1,IF(AND($D380="yes",V$7="Block"),INDEX($O830:$Q830,1,MATCH(V$5,$I75:$K75,0)),IF(OR(V$7="Anytime",V$7="Peak",V$7="Off-peak",V$7="Shoulder",V$7="Block"),INDEX('Stakeholder report data'!$G830:$M830,1,MATCH(IF(V$7="Block","Anytime",V$7),'Stakeholder report data'!$G$799:$M$799,0)),INDEX($W830:$AD830,1,MATCH(V$5,$W$799:$AD$799,0)))))
*V980*V$8,0)</f>
        <v>0</v>
      </c>
      <c r="W380" s="212">
        <f>_xlfn.IFNA(IF(W$7="Fixed",1,IF(AND($D380="yes",W$7="Block"),INDEX($O830:$Q830,1,MATCH(W$5,$I75:$K75,0)),IF(OR(W$7="Anytime",W$7="Peak",W$7="Off-peak",W$7="Shoulder",W$7="Block"),INDEX('Stakeholder report data'!$G830:$M830,1,MATCH(IF(W$7="Block","Anytime",W$7),'Stakeholder report data'!$G$799:$M$799,0)),INDEX($W830:$AD830,1,MATCH(W$5,$W$799:$AD$799,0)))))
*W980*W$8,0)</f>
        <v>0</v>
      </c>
      <c r="X380" s="212">
        <f>_xlfn.IFNA(IF(X$7="Fixed",1,IF(AND($D380="yes",X$7="Block"),INDEX($O830:$Q830,1,MATCH(X$5,$I75:$K75,0)),IF(OR(X$7="Anytime",X$7="Peak",X$7="Off-peak",X$7="Shoulder",X$7="Block"),INDEX('Stakeholder report data'!$G830:$M830,1,MATCH(IF(X$7="Block","Anytime",X$7),'Stakeholder report data'!$G$799:$M$799,0)),INDEX($W830:$AD830,1,MATCH(X$5,$W$799:$AD$799,0)))))
*X980*X$8,0)</f>
        <v>0</v>
      </c>
      <c r="Y380" s="212">
        <f>_xlfn.IFNA(IF(Y$7="Fixed",1,IF(AND($D380="yes",Y$7="Block"),INDEX($O830:$Q830,1,MATCH(Y$5,$I75:$K75,0)),IF(OR(Y$7="Anytime",Y$7="Peak",Y$7="Off-peak",Y$7="Shoulder",Y$7="Block"),INDEX('Stakeholder report data'!$G830:$M830,1,MATCH(IF(Y$7="Block","Anytime",Y$7),'Stakeholder report data'!$G$799:$M$799,0)),INDEX($W830:$AD830,1,MATCH(Y$5,$W$799:$AD$799,0)))))
*Y980*Y$8,0)</f>
        <v>0</v>
      </c>
      <c r="Z380" s="212">
        <f>_xlfn.IFNA(IF(Z$7="Fixed",1,IF(AND($D380="yes",Z$7="Block"),INDEX($O830:$Q830,1,MATCH(Z$5,$I75:$K75,0)),IF(OR(Z$7="Anytime",Z$7="Peak",Z$7="Off-peak",Z$7="Shoulder",Z$7="Block"),INDEX('Stakeholder report data'!$G830:$M830,1,MATCH(IF(Z$7="Block","Anytime",Z$7),'Stakeholder report data'!$G$799:$M$799,0)),INDEX($W830:$AD830,1,MATCH(Z$5,$W$799:$AD$799,0)))))
*Z980*Z$8,0)</f>
        <v>0</v>
      </c>
      <c r="AA380" s="212">
        <f>_xlfn.IFNA(IF(AA$7="Fixed",1,IF(AND($D380="yes",AA$7="Block"),INDEX($O830:$Q830,1,MATCH(AA$5,$I75:$K75,0)),IF(OR(AA$7="Anytime",AA$7="Peak",AA$7="Off-peak",AA$7="Shoulder",AA$7="Block"),INDEX('Stakeholder report data'!$G830:$M830,1,MATCH(IF(AA$7="Block","Anytime",AA$7),'Stakeholder report data'!$G$799:$M$799,0)),INDEX($W830:$AD830,1,MATCH(AA$5,$W$799:$AD$799,0)))))
*AA980*AA$8,0)</f>
        <v>0</v>
      </c>
      <c r="AB380" s="212">
        <f>_xlfn.IFNA(IF(AB$7="Fixed",1,IF(AND($D380="yes",AB$7="Block"),INDEX($O830:$Q830,1,MATCH(AB$5,$I75:$K75,0)),IF(OR(AB$7="Anytime",AB$7="Peak",AB$7="Off-peak",AB$7="Shoulder",AB$7="Block"),INDEX('Stakeholder report data'!$G830:$M830,1,MATCH(IF(AB$7="Block","Anytime",AB$7),'Stakeholder report data'!$G$799:$M$799,0)),INDEX($W830:$AD830,1,MATCH(AB$5,$W$799:$AD$799,0)))))
*AB980*AB$8,0)</f>
        <v>0</v>
      </c>
      <c r="AC380" s="212">
        <f>_xlfn.IFNA(IF(AC$7="Fixed",1,IF(AND($D380="yes",AC$7="Block"),INDEX($O830:$Q830,1,MATCH(AC$5,$I75:$K75,0)),IF(OR(AC$7="Anytime",AC$7="Peak",AC$7="Off-peak",AC$7="Shoulder",AC$7="Block"),INDEX('Stakeholder report data'!$G830:$M830,1,MATCH(IF(AC$7="Block","Anytime",AC$7),'Stakeholder report data'!$G$799:$M$799,0)),INDEX($W830:$AD830,1,MATCH(AC$5,$W$799:$AD$799,0)))))
*AC980*AC$8,0)</f>
        <v>0</v>
      </c>
      <c r="AD380" s="212">
        <f>_xlfn.IFNA(IF(AD$7="Fixed",1,IF(AND($D380="yes",AD$7="Block"),INDEX($O830:$Q830,1,MATCH(AD$5,$I75:$K75,0)),IF(OR(AD$7="Anytime",AD$7="Peak",AD$7="Off-peak",AD$7="Shoulder",AD$7="Block"),INDEX('Stakeholder report data'!$G830:$M830,1,MATCH(IF(AD$7="Block","Anytime",AD$7),'Stakeholder report data'!$G$799:$M$799,0)),INDEX($W830:$AD830,1,MATCH(AD$5,$W$799:$AD$799,0)))))
*AD980*AD$8,0)</f>
        <v>0</v>
      </c>
      <c r="AE380" s="55"/>
      <c r="AF380" s="34"/>
      <c r="AG380" s="34"/>
      <c r="AH380" s="34"/>
    </row>
    <row r="381" spans="1:34" ht="11.25" hidden="1" outlineLevel="3" x14ac:dyDescent="0.2">
      <c r="A381" s="34"/>
      <c r="B381" s="258">
        <v>30</v>
      </c>
      <c r="C381" s="48">
        <f t="shared" si="37"/>
        <v>0</v>
      </c>
      <c r="D381" s="49">
        <f t="shared" si="37"/>
        <v>0</v>
      </c>
      <c r="E381" s="49">
        <f t="shared" si="37"/>
        <v>0</v>
      </c>
      <c r="F381" s="56"/>
      <c r="G381" s="262">
        <f t="shared" si="36"/>
        <v>0</v>
      </c>
      <c r="H381" s="56"/>
      <c r="I381" s="212">
        <f>_xlfn.IFNA(IF(I$7="Fixed",1,IF(AND($D381="yes",I$7="Block"),INDEX($O831:$Q831,1,MATCH(I$5,$I76:$K76,0)),IF(OR(I$7="Anytime",I$7="Peak",I$7="Off-peak",I$7="Shoulder",I$7="Block"),INDEX('Stakeholder report data'!$G831:$M831,1,MATCH(IF(I$7="Block","Anytime",I$7),'Stakeholder report data'!$G$799:$M$799,0)),INDEX($W831:$AD831,1,MATCH(I$5,$W$799:$AD$799,0)))))
*I981*I$8,0)</f>
        <v>0</v>
      </c>
      <c r="J381" s="212">
        <f>_xlfn.IFNA(IF(J$7="Fixed",1,IF(AND($D381="yes",J$7="Block"),INDEX($O831:$Q831,1,MATCH(J$5,$I76:$K76,0)),IF(OR(J$7="Anytime",J$7="Peak",J$7="Off-peak",J$7="Shoulder",J$7="Block"),INDEX('Stakeholder report data'!$G831:$M831,1,MATCH(IF(J$7="Block","Anytime",J$7),'Stakeholder report data'!$G$799:$M$799,0)),INDEX($W831:$AD831,1,MATCH(J$5,$W$799:$AD$799,0)))))
*J981*J$8,0)</f>
        <v>0</v>
      </c>
      <c r="K381" s="212">
        <f>_xlfn.IFNA(IF(K$7="Fixed",1,IF(AND($D381="yes",K$7="Block"),INDEX($O831:$Q831,1,MATCH(K$5,$I76:$K76,0)),IF(OR(K$7="Anytime",K$7="Peak",K$7="Off-peak",K$7="Shoulder",K$7="Block"),INDEX('Stakeholder report data'!$G831:$M831,1,MATCH(IF(K$7="Block","Anytime",K$7),'Stakeholder report data'!$G$799:$M$799,0)),INDEX($W831:$AD831,1,MATCH(K$5,$W$799:$AD$799,0)))))
*K981*K$8,0)</f>
        <v>0</v>
      </c>
      <c r="L381" s="212">
        <f>_xlfn.IFNA(IF(L$7="Fixed",1,IF(AND($D381="yes",L$7="Block"),INDEX($O831:$Q831,1,MATCH(L$5,$I76:$K76,0)),IF(OR(L$7="Anytime",L$7="Peak",L$7="Off-peak",L$7="Shoulder",L$7="Block"),INDEX('Stakeholder report data'!$G831:$M831,1,MATCH(IF(L$7="Block","Anytime",L$7),'Stakeholder report data'!$G$799:$M$799,0)),INDEX($W831:$AD831,1,MATCH(L$5,$W$799:$AD$799,0)))))
*L981*L$8,0)</f>
        <v>0</v>
      </c>
      <c r="M381" s="212">
        <f>_xlfn.IFNA(IF(M$7="Fixed",1,IF(AND($D381="yes",M$7="Block"),INDEX($O831:$Q831,1,MATCH(M$5,$I76:$K76,0)),IF(OR(M$7="Anytime",M$7="Peak",M$7="Off-peak",M$7="Shoulder",M$7="Block"),INDEX('Stakeholder report data'!$G831:$M831,1,MATCH(IF(M$7="Block","Anytime",M$7),'Stakeholder report data'!$G$799:$M$799,0)),INDEX($W831:$AD831,1,MATCH(M$5,$W$799:$AD$799,0)))))
*M981*M$8,0)</f>
        <v>0</v>
      </c>
      <c r="N381" s="212">
        <f>_xlfn.IFNA(IF(N$7="Fixed",1,IF(AND($D381="yes",N$7="Block"),INDEX($O831:$Q831,1,MATCH(N$5,$I76:$K76,0)),IF(OR(N$7="Anytime",N$7="Peak",N$7="Off-peak",N$7="Shoulder",N$7="Block"),INDEX('Stakeholder report data'!$G831:$M831,1,MATCH(IF(N$7="Block","Anytime",N$7),'Stakeholder report data'!$G$799:$M$799,0)),INDEX($W831:$AD831,1,MATCH(N$5,$W$799:$AD$799,0)))))
*N981*N$8,0)</f>
        <v>0</v>
      </c>
      <c r="O381" s="212">
        <f>_xlfn.IFNA(IF(O$7="Fixed",1,IF(AND($D381="yes",O$7="Block"),INDEX($O831:$Q831,1,MATCH(O$5,$I76:$K76,0)),IF(OR(O$7="Anytime",O$7="Peak",O$7="Off-peak",O$7="Shoulder",O$7="Block"),INDEX('Stakeholder report data'!$G831:$M831,1,MATCH(IF(O$7="Block","Anytime",O$7),'Stakeholder report data'!$G$799:$M$799,0)),INDEX($W831:$AD831,1,MATCH(O$5,$W$799:$AD$799,0)))))
*O981*O$8,0)</f>
        <v>0</v>
      </c>
      <c r="P381" s="212">
        <f>_xlfn.IFNA(IF(P$7="Fixed",1,IF(AND($D381="yes",P$7="Block"),INDEX($O831:$Q831,1,MATCH(P$5,$I76:$K76,0)),IF(OR(P$7="Anytime",P$7="Peak",P$7="Off-peak",P$7="Shoulder",P$7="Block"),INDEX('Stakeholder report data'!$G831:$M831,1,MATCH(IF(P$7="Block","Anytime",P$7),'Stakeholder report data'!$G$799:$M$799,0)),INDEX($W831:$AD831,1,MATCH(P$5,$W$799:$AD$799,0)))))
*P981*P$8,0)</f>
        <v>0</v>
      </c>
      <c r="Q381" s="212">
        <f>_xlfn.IFNA(IF(Q$7="Fixed",1,IF(AND($D381="yes",Q$7="Block"),INDEX($O831:$Q831,1,MATCH(Q$5,$I76:$K76,0)),IF(OR(Q$7="Anytime",Q$7="Peak",Q$7="Off-peak",Q$7="Shoulder",Q$7="Block"),INDEX('Stakeholder report data'!$G831:$M831,1,MATCH(IF(Q$7="Block","Anytime",Q$7),'Stakeholder report data'!$G$799:$M$799,0)),INDEX($W831:$AD831,1,MATCH(Q$5,$W$799:$AD$799,0)))))
*Q981*Q$8,0)</f>
        <v>0</v>
      </c>
      <c r="R381" s="212">
        <f>_xlfn.IFNA(IF(R$7="Fixed",1,IF(AND($D381="yes",R$7="Block"),INDEX($O831:$Q831,1,MATCH(R$5,$I76:$K76,0)),IF(OR(R$7="Anytime",R$7="Peak",R$7="Off-peak",R$7="Shoulder",R$7="Block"),INDEX('Stakeholder report data'!$G831:$M831,1,MATCH(IF(R$7="Block","Anytime",R$7),'Stakeholder report data'!$G$799:$M$799,0)),INDEX($W831:$AD831,1,MATCH(R$5,$W$799:$AD$799,0)))))
*R981*R$8,0)</f>
        <v>0</v>
      </c>
      <c r="S381" s="212">
        <f>_xlfn.IFNA(IF(S$7="Fixed",1,IF(AND($D381="yes",S$7="Block"),INDEX($O831:$Q831,1,MATCH(S$5,$I76:$K76,0)),IF(OR(S$7="Anytime",S$7="Peak",S$7="Off-peak",S$7="Shoulder",S$7="Block"),INDEX('Stakeholder report data'!$G831:$M831,1,MATCH(IF(S$7="Block","Anytime",S$7),'Stakeholder report data'!$G$799:$M$799,0)),INDEX($W831:$AD831,1,MATCH(S$5,$W$799:$AD$799,0)))))
*S981*S$8,0)</f>
        <v>0</v>
      </c>
      <c r="T381" s="212">
        <f>_xlfn.IFNA(IF(T$7="Fixed",1,IF(AND($D381="yes",T$7="Block"),INDEX($O831:$Q831,1,MATCH(T$5,$I76:$K76,0)),IF(OR(T$7="Anytime",T$7="Peak",T$7="Off-peak",T$7="Shoulder",T$7="Block"),INDEX('Stakeholder report data'!$G831:$M831,1,MATCH(IF(T$7="Block","Anytime",T$7),'Stakeholder report data'!$G$799:$M$799,0)),INDEX($W831:$AD831,1,MATCH(T$5,$W$799:$AD$799,0)))))
*T981*T$8,0)</f>
        <v>0</v>
      </c>
      <c r="U381" s="212">
        <f>_xlfn.IFNA(IF(U$7="Fixed",1,IF(AND($D381="yes",U$7="Block"),INDEX($O831:$Q831,1,MATCH(U$5,$I76:$K76,0)),IF(OR(U$7="Anytime",U$7="Peak",U$7="Off-peak",U$7="Shoulder",U$7="Block"),INDEX('Stakeholder report data'!$G831:$M831,1,MATCH(IF(U$7="Block","Anytime",U$7),'Stakeholder report data'!$G$799:$M$799,0)),INDEX($W831:$AD831,1,MATCH(U$5,$W$799:$AD$799,0)))))
*U981*U$8,0)</f>
        <v>0</v>
      </c>
      <c r="V381" s="212">
        <f>_xlfn.IFNA(IF(V$7="Fixed",1,IF(AND($D381="yes",V$7="Block"),INDEX($O831:$Q831,1,MATCH(V$5,$I76:$K76,0)),IF(OR(V$7="Anytime",V$7="Peak",V$7="Off-peak",V$7="Shoulder",V$7="Block"),INDEX('Stakeholder report data'!$G831:$M831,1,MATCH(IF(V$7="Block","Anytime",V$7),'Stakeholder report data'!$G$799:$M$799,0)),INDEX($W831:$AD831,1,MATCH(V$5,$W$799:$AD$799,0)))))
*V981*V$8,0)</f>
        <v>0</v>
      </c>
      <c r="W381" s="212">
        <f>_xlfn.IFNA(IF(W$7="Fixed",1,IF(AND($D381="yes",W$7="Block"),INDEX($O831:$Q831,1,MATCH(W$5,$I76:$K76,0)),IF(OR(W$7="Anytime",W$7="Peak",W$7="Off-peak",W$7="Shoulder",W$7="Block"),INDEX('Stakeholder report data'!$G831:$M831,1,MATCH(IF(W$7="Block","Anytime",W$7),'Stakeholder report data'!$G$799:$M$799,0)),INDEX($W831:$AD831,1,MATCH(W$5,$W$799:$AD$799,0)))))
*W981*W$8,0)</f>
        <v>0</v>
      </c>
      <c r="X381" s="212">
        <f>_xlfn.IFNA(IF(X$7="Fixed",1,IF(AND($D381="yes",X$7="Block"),INDEX($O831:$Q831,1,MATCH(X$5,$I76:$K76,0)),IF(OR(X$7="Anytime",X$7="Peak",X$7="Off-peak",X$7="Shoulder",X$7="Block"),INDEX('Stakeholder report data'!$G831:$M831,1,MATCH(IF(X$7="Block","Anytime",X$7),'Stakeholder report data'!$G$799:$M$799,0)),INDEX($W831:$AD831,1,MATCH(X$5,$W$799:$AD$799,0)))))
*X981*X$8,0)</f>
        <v>0</v>
      </c>
      <c r="Y381" s="212">
        <f>_xlfn.IFNA(IF(Y$7="Fixed",1,IF(AND($D381="yes",Y$7="Block"),INDEX($O831:$Q831,1,MATCH(Y$5,$I76:$K76,0)),IF(OR(Y$7="Anytime",Y$7="Peak",Y$7="Off-peak",Y$7="Shoulder",Y$7="Block"),INDEX('Stakeholder report data'!$G831:$M831,1,MATCH(IF(Y$7="Block","Anytime",Y$7),'Stakeholder report data'!$G$799:$M$799,0)),INDEX($W831:$AD831,1,MATCH(Y$5,$W$799:$AD$799,0)))))
*Y981*Y$8,0)</f>
        <v>0</v>
      </c>
      <c r="Z381" s="212">
        <f>_xlfn.IFNA(IF(Z$7="Fixed",1,IF(AND($D381="yes",Z$7="Block"),INDEX($O831:$Q831,1,MATCH(Z$5,$I76:$K76,0)),IF(OR(Z$7="Anytime",Z$7="Peak",Z$7="Off-peak",Z$7="Shoulder",Z$7="Block"),INDEX('Stakeholder report data'!$G831:$M831,1,MATCH(IF(Z$7="Block","Anytime",Z$7),'Stakeholder report data'!$G$799:$M$799,0)),INDEX($W831:$AD831,1,MATCH(Z$5,$W$799:$AD$799,0)))))
*Z981*Z$8,0)</f>
        <v>0</v>
      </c>
      <c r="AA381" s="212">
        <f>_xlfn.IFNA(IF(AA$7="Fixed",1,IF(AND($D381="yes",AA$7="Block"),INDEX($O831:$Q831,1,MATCH(AA$5,$I76:$K76,0)),IF(OR(AA$7="Anytime",AA$7="Peak",AA$7="Off-peak",AA$7="Shoulder",AA$7="Block"),INDEX('Stakeholder report data'!$G831:$M831,1,MATCH(IF(AA$7="Block","Anytime",AA$7),'Stakeholder report data'!$G$799:$M$799,0)),INDEX($W831:$AD831,1,MATCH(AA$5,$W$799:$AD$799,0)))))
*AA981*AA$8,0)</f>
        <v>0</v>
      </c>
      <c r="AB381" s="212">
        <f>_xlfn.IFNA(IF(AB$7="Fixed",1,IF(AND($D381="yes",AB$7="Block"),INDEX($O831:$Q831,1,MATCH(AB$5,$I76:$K76,0)),IF(OR(AB$7="Anytime",AB$7="Peak",AB$7="Off-peak",AB$7="Shoulder",AB$7="Block"),INDEX('Stakeholder report data'!$G831:$M831,1,MATCH(IF(AB$7="Block","Anytime",AB$7),'Stakeholder report data'!$G$799:$M$799,0)),INDEX($W831:$AD831,1,MATCH(AB$5,$W$799:$AD$799,0)))))
*AB981*AB$8,0)</f>
        <v>0</v>
      </c>
      <c r="AC381" s="212">
        <f>_xlfn.IFNA(IF(AC$7="Fixed",1,IF(AND($D381="yes",AC$7="Block"),INDEX($O831:$Q831,1,MATCH(AC$5,$I76:$K76,0)),IF(OR(AC$7="Anytime",AC$7="Peak",AC$7="Off-peak",AC$7="Shoulder",AC$7="Block"),INDEX('Stakeholder report data'!$G831:$M831,1,MATCH(IF(AC$7="Block","Anytime",AC$7),'Stakeholder report data'!$G$799:$M$799,0)),INDEX($W831:$AD831,1,MATCH(AC$5,$W$799:$AD$799,0)))))
*AC981*AC$8,0)</f>
        <v>0</v>
      </c>
      <c r="AD381" s="212">
        <f>_xlfn.IFNA(IF(AD$7="Fixed",1,IF(AND($D381="yes",AD$7="Block"),INDEX($O831:$Q831,1,MATCH(AD$5,$I76:$K76,0)),IF(OR(AD$7="Anytime",AD$7="Peak",AD$7="Off-peak",AD$7="Shoulder",AD$7="Block"),INDEX('Stakeholder report data'!$G831:$M831,1,MATCH(IF(AD$7="Block","Anytime",AD$7),'Stakeholder report data'!$G$799:$M$799,0)),INDEX($W831:$AD831,1,MATCH(AD$5,$W$799:$AD$799,0)))))
*AD981*AD$8,0)</f>
        <v>0</v>
      </c>
      <c r="AE381" s="55"/>
      <c r="AF381" s="34"/>
      <c r="AG381" s="34"/>
      <c r="AH381" s="34"/>
    </row>
    <row r="382" spans="1:34" ht="11.25" outlineLevel="2" collapsed="1" x14ac:dyDescent="0.2">
      <c r="A382" s="34"/>
      <c r="B382" s="258"/>
      <c r="C382" s="48">
        <f t="shared" ref="C382:E384" si="38">C78</f>
        <v>0</v>
      </c>
      <c r="D382" s="48">
        <f t="shared" si="38"/>
        <v>0</v>
      </c>
      <c r="E382" s="48">
        <f t="shared" si="38"/>
        <v>0</v>
      </c>
      <c r="F382" s="56"/>
      <c r="G382" s="262">
        <f t="shared" si="36"/>
        <v>0</v>
      </c>
      <c r="H382" s="56"/>
      <c r="I382" s="212">
        <f>_xlfn.IFNA(IF(I$7="Fixed",1,IF(AND($D382="yes",I$7="Block"),INDEX($O832:$Q832,1,MATCH(I$5,$I77:$K77,0)),IF(OR(I$7="Anytime",I$7="Peak",I$7="Off-peak",I$7="Shoulder",I$7="Block"),INDEX('Stakeholder report data'!$G832:$M832,1,MATCH(IF(I$7="Block","Anytime",I$7),'Stakeholder report data'!$G$799:$M$799,0)),INDEX($W832:$AD832,1,MATCH(I$5,$W$799:$AD$799,0)))))
*I982*I$8,0)</f>
        <v>0</v>
      </c>
      <c r="J382" s="212">
        <f>_xlfn.IFNA(IF(J$7="Fixed",1,IF(AND($D382="yes",J$7="Block"),INDEX($O832:$Q832,1,MATCH(J$5,$I77:$K77,0)),IF(OR(J$7="Anytime",J$7="Peak",J$7="Off-peak",J$7="Shoulder",J$7="Block"),INDEX('Stakeholder report data'!$G832:$M832,1,MATCH(IF(J$7="Block","Anytime",J$7),'Stakeholder report data'!$G$799:$M$799,0)),INDEX($W832:$AD832,1,MATCH(J$5,$W$799:$AD$799,0)))))
*J982*J$8,0)</f>
        <v>0</v>
      </c>
      <c r="K382" s="212">
        <f>_xlfn.IFNA(IF(K$7="Fixed",1,IF(AND($D382="yes",K$7="Block"),INDEX($O832:$Q832,1,MATCH(K$5,$I77:$K77,0)),IF(OR(K$7="Anytime",K$7="Peak",K$7="Off-peak",K$7="Shoulder",K$7="Block"),INDEX('Stakeholder report data'!$G832:$M832,1,MATCH(IF(K$7="Block","Anytime",K$7),'Stakeholder report data'!$G$799:$M$799,0)),INDEX($W832:$AD832,1,MATCH(K$5,$W$799:$AD$799,0)))))
*K982*K$8,0)</f>
        <v>0</v>
      </c>
      <c r="L382" s="212">
        <f>_xlfn.IFNA(IF(L$7="Fixed",1,IF(AND($D382="yes",L$7="Block"),INDEX($O832:$Q832,1,MATCH(L$5,$I77:$K77,0)),IF(OR(L$7="Anytime",L$7="Peak",L$7="Off-peak",L$7="Shoulder",L$7="Block"),INDEX('Stakeholder report data'!$G832:$M832,1,MATCH(IF(L$7="Block","Anytime",L$7),'Stakeholder report data'!$G$799:$M$799,0)),INDEX($W832:$AD832,1,MATCH(L$5,$W$799:$AD$799,0)))))
*L982*L$8,0)</f>
        <v>0</v>
      </c>
      <c r="M382" s="212">
        <f>_xlfn.IFNA(IF(M$7="Fixed",1,IF(AND($D382="yes",M$7="Block"),INDEX($O832:$Q832,1,MATCH(M$5,$I77:$K77,0)),IF(OR(M$7="Anytime",M$7="Peak",M$7="Off-peak",M$7="Shoulder",M$7="Block"),INDEX('Stakeholder report data'!$G832:$M832,1,MATCH(IF(M$7="Block","Anytime",M$7),'Stakeholder report data'!$G$799:$M$799,0)),INDEX($W832:$AD832,1,MATCH(M$5,$W$799:$AD$799,0)))))
*M982*M$8,0)</f>
        <v>0</v>
      </c>
      <c r="N382" s="212">
        <f>_xlfn.IFNA(IF(N$7="Fixed",1,IF(AND($D382="yes",N$7="Block"),INDEX($O832:$Q832,1,MATCH(N$5,$I77:$K77,0)),IF(OR(N$7="Anytime",N$7="Peak",N$7="Off-peak",N$7="Shoulder",N$7="Block"),INDEX('Stakeholder report data'!$G832:$M832,1,MATCH(IF(N$7="Block","Anytime",N$7),'Stakeholder report data'!$G$799:$M$799,0)),INDEX($W832:$AD832,1,MATCH(N$5,$W$799:$AD$799,0)))))
*N982*N$8,0)</f>
        <v>0</v>
      </c>
      <c r="O382" s="212">
        <f>_xlfn.IFNA(IF(O$7="Fixed",1,IF(AND($D382="yes",O$7="Block"),INDEX($O832:$Q832,1,MATCH(O$5,$I77:$K77,0)),IF(OR(O$7="Anytime",O$7="Peak",O$7="Off-peak",O$7="Shoulder",O$7="Block"),INDEX('Stakeholder report data'!$G832:$M832,1,MATCH(IF(O$7="Block","Anytime",O$7),'Stakeholder report data'!$G$799:$M$799,0)),INDEX($W832:$AD832,1,MATCH(O$5,$W$799:$AD$799,0)))))
*O982*O$8,0)</f>
        <v>0</v>
      </c>
      <c r="P382" s="212">
        <f>_xlfn.IFNA(IF(P$7="Fixed",1,IF(AND($D382="yes",P$7="Block"),INDEX($O832:$Q832,1,MATCH(P$5,$I77:$K77,0)),IF(OR(P$7="Anytime",P$7="Peak",P$7="Off-peak",P$7="Shoulder",P$7="Block"),INDEX('Stakeholder report data'!$G832:$M832,1,MATCH(IF(P$7="Block","Anytime",P$7),'Stakeholder report data'!$G$799:$M$799,0)),INDEX($W832:$AD832,1,MATCH(P$5,$W$799:$AD$799,0)))))
*P982*P$8,0)</f>
        <v>0</v>
      </c>
      <c r="Q382" s="212">
        <f>_xlfn.IFNA(IF(Q$7="Fixed",1,IF(AND($D382="yes",Q$7="Block"),INDEX($O832:$Q832,1,MATCH(Q$5,$I77:$K77,0)),IF(OR(Q$7="Anytime",Q$7="Peak",Q$7="Off-peak",Q$7="Shoulder",Q$7="Block"),INDEX('Stakeholder report data'!$G832:$M832,1,MATCH(IF(Q$7="Block","Anytime",Q$7),'Stakeholder report data'!$G$799:$M$799,0)),INDEX($W832:$AD832,1,MATCH(Q$5,$W$799:$AD$799,0)))))
*Q982*Q$8,0)</f>
        <v>0</v>
      </c>
      <c r="R382" s="212">
        <f>_xlfn.IFNA(IF(R$7="Fixed",1,IF(AND($D382="yes",R$7="Block"),INDEX($O832:$Q832,1,MATCH(R$5,$I77:$K77,0)),IF(OR(R$7="Anytime",R$7="Peak",R$7="Off-peak",R$7="Shoulder",R$7="Block"),INDEX('Stakeholder report data'!$G832:$M832,1,MATCH(IF(R$7="Block","Anytime",R$7),'Stakeholder report data'!$G$799:$M$799,0)),INDEX($W832:$AD832,1,MATCH(R$5,$W$799:$AD$799,0)))))
*R982*R$8,0)</f>
        <v>0</v>
      </c>
      <c r="S382" s="212">
        <f>_xlfn.IFNA(IF(S$7="Fixed",1,IF(AND($D382="yes",S$7="Block"),INDEX($O832:$Q832,1,MATCH(S$5,$I77:$K77,0)),IF(OR(S$7="Anytime",S$7="Peak",S$7="Off-peak",S$7="Shoulder",S$7="Block"),INDEX('Stakeholder report data'!$G832:$M832,1,MATCH(IF(S$7="Block","Anytime",S$7),'Stakeholder report data'!$G$799:$M$799,0)),INDEX($W832:$AD832,1,MATCH(S$5,$W$799:$AD$799,0)))))
*S982*S$8,0)</f>
        <v>0</v>
      </c>
      <c r="T382" s="212">
        <f>_xlfn.IFNA(IF(T$7="Fixed",1,IF(AND($D382="yes",T$7="Block"),INDEX($O832:$Q832,1,MATCH(T$5,$I77:$K77,0)),IF(OR(T$7="Anytime",T$7="Peak",T$7="Off-peak",T$7="Shoulder",T$7="Block"),INDEX('Stakeholder report data'!$G832:$M832,1,MATCH(IF(T$7="Block","Anytime",T$7),'Stakeholder report data'!$G$799:$M$799,0)),INDEX($W832:$AD832,1,MATCH(T$5,$W$799:$AD$799,0)))))
*T982*T$8,0)</f>
        <v>0</v>
      </c>
      <c r="U382" s="212">
        <f>_xlfn.IFNA(IF(U$7="Fixed",1,IF(AND($D382="yes",U$7="Block"),INDEX($O832:$Q832,1,MATCH(U$5,$I77:$K77,0)),IF(OR(U$7="Anytime",U$7="Peak",U$7="Off-peak",U$7="Shoulder",U$7="Block"),INDEX('Stakeholder report data'!$G832:$M832,1,MATCH(IF(U$7="Block","Anytime",U$7),'Stakeholder report data'!$G$799:$M$799,0)),INDEX($W832:$AD832,1,MATCH(U$5,$W$799:$AD$799,0)))))
*U982*U$8,0)</f>
        <v>0</v>
      </c>
      <c r="V382" s="212">
        <f>_xlfn.IFNA(IF(V$7="Fixed",1,IF(AND($D382="yes",V$7="Block"),INDEX($O832:$Q832,1,MATCH(V$5,$I77:$K77,0)),IF(OR(V$7="Anytime",V$7="Peak",V$7="Off-peak",V$7="Shoulder",V$7="Block"),INDEX('Stakeholder report data'!$G832:$M832,1,MATCH(IF(V$7="Block","Anytime",V$7),'Stakeholder report data'!$G$799:$M$799,0)),INDEX($W832:$AD832,1,MATCH(V$5,$W$799:$AD$799,0)))))
*V982*V$8,0)</f>
        <v>0</v>
      </c>
      <c r="W382" s="212">
        <f>_xlfn.IFNA(IF(W$7="Fixed",1,IF(AND($D382="yes",W$7="Block"),INDEX($O832:$Q832,1,MATCH(W$5,$I77:$K77,0)),IF(OR(W$7="Anytime",W$7="Peak",W$7="Off-peak",W$7="Shoulder",W$7="Block"),INDEX('Stakeholder report data'!$G832:$M832,1,MATCH(IF(W$7="Block","Anytime",W$7),'Stakeholder report data'!$G$799:$M$799,0)),INDEX($W832:$AD832,1,MATCH(W$5,$W$799:$AD$799,0)))))
*W982*W$8,0)</f>
        <v>0</v>
      </c>
      <c r="X382" s="212">
        <f>_xlfn.IFNA(IF(X$7="Fixed",1,IF(AND($D382="yes",X$7="Block"),INDEX($O832:$Q832,1,MATCH(X$5,$I77:$K77,0)),IF(OR(X$7="Anytime",X$7="Peak",X$7="Off-peak",X$7="Shoulder",X$7="Block"),INDEX('Stakeholder report data'!$G832:$M832,1,MATCH(IF(X$7="Block","Anytime",X$7),'Stakeholder report data'!$G$799:$M$799,0)),INDEX($W832:$AD832,1,MATCH(X$5,$W$799:$AD$799,0)))))
*X982*X$8,0)</f>
        <v>0</v>
      </c>
      <c r="Y382" s="212">
        <f>_xlfn.IFNA(IF(Y$7="Fixed",1,IF(AND($D382="yes",Y$7="Block"),INDEX($O832:$Q832,1,MATCH(Y$5,$I77:$K77,0)),IF(OR(Y$7="Anytime",Y$7="Peak",Y$7="Off-peak",Y$7="Shoulder",Y$7="Block"),INDEX('Stakeholder report data'!$G832:$M832,1,MATCH(IF(Y$7="Block","Anytime",Y$7),'Stakeholder report data'!$G$799:$M$799,0)),INDEX($W832:$AD832,1,MATCH(Y$5,$W$799:$AD$799,0)))))
*Y982*Y$8,0)</f>
        <v>0</v>
      </c>
      <c r="Z382" s="212">
        <f>_xlfn.IFNA(IF(Z$7="Fixed",1,IF(AND($D382="yes",Z$7="Block"),INDEX($O832:$Q832,1,MATCH(Z$5,$I77:$K77,0)),IF(OR(Z$7="Anytime",Z$7="Peak",Z$7="Off-peak",Z$7="Shoulder",Z$7="Block"),INDEX('Stakeholder report data'!$G832:$M832,1,MATCH(IF(Z$7="Block","Anytime",Z$7),'Stakeholder report data'!$G$799:$M$799,0)),INDEX($W832:$AD832,1,MATCH(Z$5,$W$799:$AD$799,0)))))
*Z982*Z$8,0)</f>
        <v>0</v>
      </c>
      <c r="AA382" s="212">
        <f>_xlfn.IFNA(IF(AA$7="Fixed",1,IF(AND($D382="yes",AA$7="Block"),INDEX($O832:$Q832,1,MATCH(AA$5,$I77:$K77,0)),IF(OR(AA$7="Anytime",AA$7="Peak",AA$7="Off-peak",AA$7="Shoulder",AA$7="Block"),INDEX('Stakeholder report data'!$G832:$M832,1,MATCH(IF(AA$7="Block","Anytime",AA$7),'Stakeholder report data'!$G$799:$M$799,0)),INDEX($W832:$AD832,1,MATCH(AA$5,$W$799:$AD$799,0)))))
*AA982*AA$8,0)</f>
        <v>0</v>
      </c>
      <c r="AB382" s="212">
        <f>_xlfn.IFNA(IF(AB$7="Fixed",1,IF(AND($D382="yes",AB$7="Block"),INDEX($O832:$Q832,1,MATCH(AB$5,$I77:$K77,0)),IF(OR(AB$7="Anytime",AB$7="Peak",AB$7="Off-peak",AB$7="Shoulder",AB$7="Block"),INDEX('Stakeholder report data'!$G832:$M832,1,MATCH(IF(AB$7="Block","Anytime",AB$7),'Stakeholder report data'!$G$799:$M$799,0)),INDEX($W832:$AD832,1,MATCH(AB$5,$W$799:$AD$799,0)))))
*AB982*AB$8,0)</f>
        <v>0</v>
      </c>
      <c r="AC382" s="212">
        <f>_xlfn.IFNA(IF(AC$7="Fixed",1,IF(AND($D382="yes",AC$7="Block"),INDEX($O832:$Q832,1,MATCH(AC$5,$I77:$K77,0)),IF(OR(AC$7="Anytime",AC$7="Peak",AC$7="Off-peak",AC$7="Shoulder",AC$7="Block"),INDEX('Stakeholder report data'!$G832:$M832,1,MATCH(IF(AC$7="Block","Anytime",AC$7),'Stakeholder report data'!$G$799:$M$799,0)),INDEX($W832:$AD832,1,MATCH(AC$5,$W$799:$AD$799,0)))))
*AC982*AC$8,0)</f>
        <v>0</v>
      </c>
      <c r="AD382" s="212">
        <f>_xlfn.IFNA(IF(AD$7="Fixed",1,IF(AND($D382="yes",AD$7="Block"),INDEX($O832:$Q832,1,MATCH(AD$5,$I77:$K77,0)),IF(OR(AD$7="Anytime",AD$7="Peak",AD$7="Off-peak",AD$7="Shoulder",AD$7="Block"),INDEX('Stakeholder report data'!$G832:$M832,1,MATCH(IF(AD$7="Block","Anytime",AD$7),'Stakeholder report data'!$G$799:$M$799,0)),INDEX($W832:$AD832,1,MATCH(AD$5,$W$799:$AD$799,0)))))
*AD982*AD$8,0)</f>
        <v>0</v>
      </c>
      <c r="AE382" s="55"/>
      <c r="AF382" s="34"/>
      <c r="AG382" s="34"/>
      <c r="AH382" s="34"/>
    </row>
    <row r="383" spans="1:34" ht="11.25" outlineLevel="2" x14ac:dyDescent="0.2">
      <c r="A383" s="34"/>
      <c r="B383" s="258"/>
      <c r="C383" s="48">
        <f t="shared" si="38"/>
        <v>0</v>
      </c>
      <c r="D383" s="48">
        <f t="shared" si="38"/>
        <v>0</v>
      </c>
      <c r="E383" s="48">
        <f t="shared" si="38"/>
        <v>0</v>
      </c>
      <c r="F383" s="56"/>
      <c r="G383" s="262">
        <f t="shared" si="36"/>
        <v>0</v>
      </c>
      <c r="H383" s="56"/>
      <c r="I383" s="212">
        <f>_xlfn.IFNA(IF(I$7="Fixed",1,IF(AND($D383="yes",I$7="Block"),INDEX($O833:$Q833,1,MATCH(I$5,$I78:$K78,0)),IF(OR(I$7="Anytime",I$7="Peak",I$7="Off-peak",I$7="Shoulder",I$7="Block"),INDEX('Stakeholder report data'!$G833:$M833,1,MATCH(IF(I$7="Block","Anytime",I$7),'Stakeholder report data'!$G$799:$M$799,0)),INDEX($W833:$AD833,1,MATCH(I$5,$W$799:$AD$799,0)))))
*I983*I$8,0)</f>
        <v>0</v>
      </c>
      <c r="J383" s="212">
        <f>_xlfn.IFNA(IF(J$7="Fixed",1,IF(AND($D383="yes",J$7="Block"),INDEX($O833:$Q833,1,MATCH(J$5,$I78:$K78,0)),IF(OR(J$7="Anytime",J$7="Peak",J$7="Off-peak",J$7="Shoulder",J$7="Block"),INDEX('Stakeholder report data'!$G833:$M833,1,MATCH(IF(J$7="Block","Anytime",J$7),'Stakeholder report data'!$G$799:$M$799,0)),INDEX($W833:$AD833,1,MATCH(J$5,$W$799:$AD$799,0)))))
*J983*J$8,0)</f>
        <v>0</v>
      </c>
      <c r="K383" s="212">
        <f>_xlfn.IFNA(IF(K$7="Fixed",1,IF(AND($D383="yes",K$7="Block"),INDEX($O833:$Q833,1,MATCH(K$5,$I78:$K78,0)),IF(OR(K$7="Anytime",K$7="Peak",K$7="Off-peak",K$7="Shoulder",K$7="Block"),INDEX('Stakeholder report data'!$G833:$M833,1,MATCH(IF(K$7="Block","Anytime",K$7),'Stakeholder report data'!$G$799:$M$799,0)),INDEX($W833:$AD833,1,MATCH(K$5,$W$799:$AD$799,0)))))
*K983*K$8,0)</f>
        <v>0</v>
      </c>
      <c r="L383" s="212">
        <f>_xlfn.IFNA(IF(L$7="Fixed",1,IF(AND($D383="yes",L$7="Block"),INDEX($O833:$Q833,1,MATCH(L$5,$I78:$K78,0)),IF(OR(L$7="Anytime",L$7="Peak",L$7="Off-peak",L$7="Shoulder",L$7="Block"),INDEX('Stakeholder report data'!$G833:$M833,1,MATCH(IF(L$7="Block","Anytime",L$7),'Stakeholder report data'!$G$799:$M$799,0)),INDEX($W833:$AD833,1,MATCH(L$5,$W$799:$AD$799,0)))))
*L983*L$8,0)</f>
        <v>0</v>
      </c>
      <c r="M383" s="212">
        <f>_xlfn.IFNA(IF(M$7="Fixed",1,IF(AND($D383="yes",M$7="Block"),INDEX($O833:$Q833,1,MATCH(M$5,$I78:$K78,0)),IF(OR(M$7="Anytime",M$7="Peak",M$7="Off-peak",M$7="Shoulder",M$7="Block"),INDEX('Stakeholder report data'!$G833:$M833,1,MATCH(IF(M$7="Block","Anytime",M$7),'Stakeholder report data'!$G$799:$M$799,0)),INDEX($W833:$AD833,1,MATCH(M$5,$W$799:$AD$799,0)))))
*M983*M$8,0)</f>
        <v>0</v>
      </c>
      <c r="N383" s="212">
        <f>_xlfn.IFNA(IF(N$7="Fixed",1,IF(AND($D383="yes",N$7="Block"),INDEX($O833:$Q833,1,MATCH(N$5,$I78:$K78,0)),IF(OR(N$7="Anytime",N$7="Peak",N$7="Off-peak",N$7="Shoulder",N$7="Block"),INDEX('Stakeholder report data'!$G833:$M833,1,MATCH(IF(N$7="Block","Anytime",N$7),'Stakeholder report data'!$G$799:$M$799,0)),INDEX($W833:$AD833,1,MATCH(N$5,$W$799:$AD$799,0)))))
*N983*N$8,0)</f>
        <v>0</v>
      </c>
      <c r="O383" s="212">
        <f>_xlfn.IFNA(IF(O$7="Fixed",1,IF(AND($D383="yes",O$7="Block"),INDEX($O833:$Q833,1,MATCH(O$5,$I78:$K78,0)),IF(OR(O$7="Anytime",O$7="Peak",O$7="Off-peak",O$7="Shoulder",O$7="Block"),INDEX('Stakeholder report data'!$G833:$M833,1,MATCH(IF(O$7="Block","Anytime",O$7),'Stakeholder report data'!$G$799:$M$799,0)),INDEX($W833:$AD833,1,MATCH(O$5,$W$799:$AD$799,0)))))
*O983*O$8,0)</f>
        <v>0</v>
      </c>
      <c r="P383" s="212">
        <f>_xlfn.IFNA(IF(P$7="Fixed",1,IF(AND($D383="yes",P$7="Block"),INDEX($O833:$Q833,1,MATCH(P$5,$I78:$K78,0)),IF(OR(P$7="Anytime",P$7="Peak",P$7="Off-peak",P$7="Shoulder",P$7="Block"),INDEX('Stakeholder report data'!$G833:$M833,1,MATCH(IF(P$7="Block","Anytime",P$7),'Stakeholder report data'!$G$799:$M$799,0)),INDEX($W833:$AD833,1,MATCH(P$5,$W$799:$AD$799,0)))))
*P983*P$8,0)</f>
        <v>0</v>
      </c>
      <c r="Q383" s="212">
        <f>_xlfn.IFNA(IF(Q$7="Fixed",1,IF(AND($D383="yes",Q$7="Block"),INDEX($O833:$Q833,1,MATCH(Q$5,$I78:$K78,0)),IF(OR(Q$7="Anytime",Q$7="Peak",Q$7="Off-peak",Q$7="Shoulder",Q$7="Block"),INDEX('Stakeholder report data'!$G833:$M833,1,MATCH(IF(Q$7="Block","Anytime",Q$7),'Stakeholder report data'!$G$799:$M$799,0)),INDEX($W833:$AD833,1,MATCH(Q$5,$W$799:$AD$799,0)))))
*Q983*Q$8,0)</f>
        <v>0</v>
      </c>
      <c r="R383" s="212">
        <f>_xlfn.IFNA(IF(R$7="Fixed",1,IF(AND($D383="yes",R$7="Block"),INDEX($O833:$Q833,1,MATCH(R$5,$I78:$K78,0)),IF(OR(R$7="Anytime",R$7="Peak",R$7="Off-peak",R$7="Shoulder",R$7="Block"),INDEX('Stakeholder report data'!$G833:$M833,1,MATCH(IF(R$7="Block","Anytime",R$7),'Stakeholder report data'!$G$799:$M$799,0)),INDEX($W833:$AD833,1,MATCH(R$5,$W$799:$AD$799,0)))))
*R983*R$8,0)</f>
        <v>0</v>
      </c>
      <c r="S383" s="212">
        <f>_xlfn.IFNA(IF(S$7="Fixed",1,IF(AND($D383="yes",S$7="Block"),INDEX($O833:$Q833,1,MATCH(S$5,$I78:$K78,0)),IF(OR(S$7="Anytime",S$7="Peak",S$7="Off-peak",S$7="Shoulder",S$7="Block"),INDEX('Stakeholder report data'!$G833:$M833,1,MATCH(IF(S$7="Block","Anytime",S$7),'Stakeholder report data'!$G$799:$M$799,0)),INDEX($W833:$AD833,1,MATCH(S$5,$W$799:$AD$799,0)))))
*S983*S$8,0)</f>
        <v>0</v>
      </c>
      <c r="T383" s="212">
        <f>_xlfn.IFNA(IF(T$7="Fixed",1,IF(AND($D383="yes",T$7="Block"),INDEX($O833:$Q833,1,MATCH(T$5,$I78:$K78,0)),IF(OR(T$7="Anytime",T$7="Peak",T$7="Off-peak",T$7="Shoulder",T$7="Block"),INDEX('Stakeholder report data'!$G833:$M833,1,MATCH(IF(T$7="Block","Anytime",T$7),'Stakeholder report data'!$G$799:$M$799,0)),INDEX($W833:$AD833,1,MATCH(T$5,$W$799:$AD$799,0)))))
*T983*T$8,0)</f>
        <v>0</v>
      </c>
      <c r="U383" s="212">
        <f>_xlfn.IFNA(IF(U$7="Fixed",1,IF(AND($D383="yes",U$7="Block"),INDEX($O833:$Q833,1,MATCH(U$5,$I78:$K78,0)),IF(OR(U$7="Anytime",U$7="Peak",U$7="Off-peak",U$7="Shoulder",U$7="Block"),INDEX('Stakeholder report data'!$G833:$M833,1,MATCH(IF(U$7="Block","Anytime",U$7),'Stakeholder report data'!$G$799:$M$799,0)),INDEX($W833:$AD833,1,MATCH(U$5,$W$799:$AD$799,0)))))
*U983*U$8,0)</f>
        <v>0</v>
      </c>
      <c r="V383" s="212">
        <f>_xlfn.IFNA(IF(V$7="Fixed",1,IF(AND($D383="yes",V$7="Block"),INDEX($O833:$Q833,1,MATCH(V$5,$I78:$K78,0)),IF(OR(V$7="Anytime",V$7="Peak",V$7="Off-peak",V$7="Shoulder",V$7="Block"),INDEX('Stakeholder report data'!$G833:$M833,1,MATCH(IF(V$7="Block","Anytime",V$7),'Stakeholder report data'!$G$799:$M$799,0)),INDEX($W833:$AD833,1,MATCH(V$5,$W$799:$AD$799,0)))))
*V983*V$8,0)</f>
        <v>0</v>
      </c>
      <c r="W383" s="212">
        <f>_xlfn.IFNA(IF(W$7="Fixed",1,IF(AND($D383="yes",W$7="Block"),INDEX($O833:$Q833,1,MATCH(W$5,$I78:$K78,0)),IF(OR(W$7="Anytime",W$7="Peak",W$7="Off-peak",W$7="Shoulder",W$7="Block"),INDEX('Stakeholder report data'!$G833:$M833,1,MATCH(IF(W$7="Block","Anytime",W$7),'Stakeholder report data'!$G$799:$M$799,0)),INDEX($W833:$AD833,1,MATCH(W$5,$W$799:$AD$799,0)))))
*W983*W$8,0)</f>
        <v>0</v>
      </c>
      <c r="X383" s="212">
        <f>_xlfn.IFNA(IF(X$7="Fixed",1,IF(AND($D383="yes",X$7="Block"),INDEX($O833:$Q833,1,MATCH(X$5,$I78:$K78,0)),IF(OR(X$7="Anytime",X$7="Peak",X$7="Off-peak",X$7="Shoulder",X$7="Block"),INDEX('Stakeholder report data'!$G833:$M833,1,MATCH(IF(X$7="Block","Anytime",X$7),'Stakeholder report data'!$G$799:$M$799,0)),INDEX($W833:$AD833,1,MATCH(X$5,$W$799:$AD$799,0)))))
*X983*X$8,0)</f>
        <v>0</v>
      </c>
      <c r="Y383" s="212">
        <f>_xlfn.IFNA(IF(Y$7="Fixed",1,IF(AND($D383="yes",Y$7="Block"),INDEX($O833:$Q833,1,MATCH(Y$5,$I78:$K78,0)),IF(OR(Y$7="Anytime",Y$7="Peak",Y$7="Off-peak",Y$7="Shoulder",Y$7="Block"),INDEX('Stakeholder report data'!$G833:$M833,1,MATCH(IF(Y$7="Block","Anytime",Y$7),'Stakeholder report data'!$G$799:$M$799,0)),INDEX($W833:$AD833,1,MATCH(Y$5,$W$799:$AD$799,0)))))
*Y983*Y$8,0)</f>
        <v>0</v>
      </c>
      <c r="Z383" s="212">
        <f>_xlfn.IFNA(IF(Z$7="Fixed",1,IF(AND($D383="yes",Z$7="Block"),INDEX($O833:$Q833,1,MATCH(Z$5,$I78:$K78,0)),IF(OR(Z$7="Anytime",Z$7="Peak",Z$7="Off-peak",Z$7="Shoulder",Z$7="Block"),INDEX('Stakeholder report data'!$G833:$M833,1,MATCH(IF(Z$7="Block","Anytime",Z$7),'Stakeholder report data'!$G$799:$M$799,0)),INDEX($W833:$AD833,1,MATCH(Z$5,$W$799:$AD$799,0)))))
*Z983*Z$8,0)</f>
        <v>0</v>
      </c>
      <c r="AA383" s="212">
        <f>_xlfn.IFNA(IF(AA$7="Fixed",1,IF(AND($D383="yes",AA$7="Block"),INDEX($O833:$Q833,1,MATCH(AA$5,$I78:$K78,0)),IF(OR(AA$7="Anytime",AA$7="Peak",AA$7="Off-peak",AA$7="Shoulder",AA$7="Block"),INDEX('Stakeholder report data'!$G833:$M833,1,MATCH(IF(AA$7="Block","Anytime",AA$7),'Stakeholder report data'!$G$799:$M$799,0)),INDEX($W833:$AD833,1,MATCH(AA$5,$W$799:$AD$799,0)))))
*AA983*AA$8,0)</f>
        <v>0</v>
      </c>
      <c r="AB383" s="212">
        <f>_xlfn.IFNA(IF(AB$7="Fixed",1,IF(AND($D383="yes",AB$7="Block"),INDEX($O833:$Q833,1,MATCH(AB$5,$I78:$K78,0)),IF(OR(AB$7="Anytime",AB$7="Peak",AB$7="Off-peak",AB$7="Shoulder",AB$7="Block"),INDEX('Stakeholder report data'!$G833:$M833,1,MATCH(IF(AB$7="Block","Anytime",AB$7),'Stakeholder report data'!$G$799:$M$799,0)),INDEX($W833:$AD833,1,MATCH(AB$5,$W$799:$AD$799,0)))))
*AB983*AB$8,0)</f>
        <v>0</v>
      </c>
      <c r="AC383" s="212">
        <f>_xlfn.IFNA(IF(AC$7="Fixed",1,IF(AND($D383="yes",AC$7="Block"),INDEX($O833:$Q833,1,MATCH(AC$5,$I78:$K78,0)),IF(OR(AC$7="Anytime",AC$7="Peak",AC$7="Off-peak",AC$7="Shoulder",AC$7="Block"),INDEX('Stakeholder report data'!$G833:$M833,1,MATCH(IF(AC$7="Block","Anytime",AC$7),'Stakeholder report data'!$G$799:$M$799,0)),INDEX($W833:$AD833,1,MATCH(AC$5,$W$799:$AD$799,0)))))
*AC983*AC$8,0)</f>
        <v>0</v>
      </c>
      <c r="AD383" s="212">
        <f>_xlfn.IFNA(IF(AD$7="Fixed",1,IF(AND($D383="yes",AD$7="Block"),INDEX($O833:$Q833,1,MATCH(AD$5,$I78:$K78,0)),IF(OR(AD$7="Anytime",AD$7="Peak",AD$7="Off-peak",AD$7="Shoulder",AD$7="Block"),INDEX('Stakeholder report data'!$G833:$M833,1,MATCH(IF(AD$7="Block","Anytime",AD$7),'Stakeholder report data'!$G$799:$M$799,0)),INDEX($W833:$AD833,1,MATCH(AD$5,$W$799:$AD$799,0)))))
*AD983*AD$8,0)</f>
        <v>0</v>
      </c>
      <c r="AE383" s="55"/>
      <c r="AF383" s="34"/>
      <c r="AG383" s="34"/>
      <c r="AH383" s="34"/>
    </row>
    <row r="384" spans="1:34" ht="11.25" outlineLevel="2" x14ac:dyDescent="0.2">
      <c r="A384" s="34"/>
      <c r="B384" s="258"/>
      <c r="C384" s="48">
        <f t="shared" si="38"/>
        <v>0</v>
      </c>
      <c r="D384" s="48">
        <f t="shared" si="38"/>
        <v>0</v>
      </c>
      <c r="E384" s="48">
        <f t="shared" si="38"/>
        <v>0</v>
      </c>
      <c r="F384" s="56"/>
      <c r="G384" s="262">
        <f t="shared" si="36"/>
        <v>0</v>
      </c>
      <c r="H384" s="56"/>
      <c r="I384" s="212">
        <f>_xlfn.IFNA(IF(I$7="Fixed",1,IF(AND($D384="yes",I$7="Block"),INDEX($O834:$Q834,1,MATCH(I$5,$I79:$K79,0)),IF(OR(I$7="Anytime",I$7="Peak",I$7="Off-peak",I$7="Shoulder",I$7="Block"),INDEX('Stakeholder report data'!$G834:$M834,1,MATCH(IF(I$7="Block","Anytime",I$7),'Stakeholder report data'!$G$799:$M$799,0)),INDEX($W834:$AD834,1,MATCH(I$5,$W$799:$AD$799,0)))))
*I984*I$8,0)</f>
        <v>0</v>
      </c>
      <c r="J384" s="212">
        <f>_xlfn.IFNA(IF(J$7="Fixed",1,IF(AND($D384="yes",J$7="Block"),INDEX($O834:$Q834,1,MATCH(J$5,$I79:$K79,0)),IF(OR(J$7="Anytime",J$7="Peak",J$7="Off-peak",J$7="Shoulder",J$7="Block"),INDEX('Stakeholder report data'!$G834:$M834,1,MATCH(IF(J$7="Block","Anytime",J$7),'Stakeholder report data'!$G$799:$M$799,0)),INDEX($W834:$AD834,1,MATCH(J$5,$W$799:$AD$799,0)))))
*J984*J$8,0)</f>
        <v>0</v>
      </c>
      <c r="K384" s="212">
        <f>_xlfn.IFNA(IF(K$7="Fixed",1,IF(AND($D384="yes",K$7="Block"),INDEX($O834:$Q834,1,MATCH(K$5,$I79:$K79,0)),IF(OR(K$7="Anytime",K$7="Peak",K$7="Off-peak",K$7="Shoulder",K$7="Block"),INDEX('Stakeholder report data'!$G834:$M834,1,MATCH(IF(K$7="Block","Anytime",K$7),'Stakeholder report data'!$G$799:$M$799,0)),INDEX($W834:$AD834,1,MATCH(K$5,$W$799:$AD$799,0)))))
*K984*K$8,0)</f>
        <v>0</v>
      </c>
      <c r="L384" s="212">
        <f>_xlfn.IFNA(IF(L$7="Fixed",1,IF(AND($D384="yes",L$7="Block"),INDEX($O834:$Q834,1,MATCH(L$5,$I79:$K79,0)),IF(OR(L$7="Anytime",L$7="Peak",L$7="Off-peak",L$7="Shoulder",L$7="Block"),INDEX('Stakeholder report data'!$G834:$M834,1,MATCH(IF(L$7="Block","Anytime",L$7),'Stakeholder report data'!$G$799:$M$799,0)),INDEX($W834:$AD834,1,MATCH(L$5,$W$799:$AD$799,0)))))
*L984*L$8,0)</f>
        <v>0</v>
      </c>
      <c r="M384" s="212">
        <f>_xlfn.IFNA(IF(M$7="Fixed",1,IF(AND($D384="yes",M$7="Block"),INDEX($O834:$Q834,1,MATCH(M$5,$I79:$K79,0)),IF(OR(M$7="Anytime",M$7="Peak",M$7="Off-peak",M$7="Shoulder",M$7="Block"),INDEX('Stakeholder report data'!$G834:$M834,1,MATCH(IF(M$7="Block","Anytime",M$7),'Stakeholder report data'!$G$799:$M$799,0)),INDEX($W834:$AD834,1,MATCH(M$5,$W$799:$AD$799,0)))))
*M984*M$8,0)</f>
        <v>0</v>
      </c>
      <c r="N384" s="212">
        <f>_xlfn.IFNA(IF(N$7="Fixed",1,IF(AND($D384="yes",N$7="Block"),INDEX($O834:$Q834,1,MATCH(N$5,$I79:$K79,0)),IF(OR(N$7="Anytime",N$7="Peak",N$7="Off-peak",N$7="Shoulder",N$7="Block"),INDEX('Stakeholder report data'!$G834:$M834,1,MATCH(IF(N$7="Block","Anytime",N$7),'Stakeholder report data'!$G$799:$M$799,0)),INDEX($W834:$AD834,1,MATCH(N$5,$W$799:$AD$799,0)))))
*N984*N$8,0)</f>
        <v>0</v>
      </c>
      <c r="O384" s="212">
        <f>_xlfn.IFNA(IF(O$7="Fixed",1,IF(AND($D384="yes",O$7="Block"),INDEX($O834:$Q834,1,MATCH(O$5,$I79:$K79,0)),IF(OR(O$7="Anytime",O$7="Peak",O$7="Off-peak",O$7="Shoulder",O$7="Block"),INDEX('Stakeholder report data'!$G834:$M834,1,MATCH(IF(O$7="Block","Anytime",O$7),'Stakeholder report data'!$G$799:$M$799,0)),INDEX($W834:$AD834,1,MATCH(O$5,$W$799:$AD$799,0)))))
*O984*O$8,0)</f>
        <v>0</v>
      </c>
      <c r="P384" s="212">
        <f>_xlfn.IFNA(IF(P$7="Fixed",1,IF(AND($D384="yes",P$7="Block"),INDEX($O834:$Q834,1,MATCH(P$5,$I79:$K79,0)),IF(OR(P$7="Anytime",P$7="Peak",P$7="Off-peak",P$7="Shoulder",P$7="Block"),INDEX('Stakeholder report data'!$G834:$M834,1,MATCH(IF(P$7="Block","Anytime",P$7),'Stakeholder report data'!$G$799:$M$799,0)),INDEX($W834:$AD834,1,MATCH(P$5,$W$799:$AD$799,0)))))
*P984*P$8,0)</f>
        <v>0</v>
      </c>
      <c r="Q384" s="212">
        <f>_xlfn.IFNA(IF(Q$7="Fixed",1,IF(AND($D384="yes",Q$7="Block"),INDEX($O834:$Q834,1,MATCH(Q$5,$I79:$K79,0)),IF(OR(Q$7="Anytime",Q$7="Peak",Q$7="Off-peak",Q$7="Shoulder",Q$7="Block"),INDEX('Stakeholder report data'!$G834:$M834,1,MATCH(IF(Q$7="Block","Anytime",Q$7),'Stakeholder report data'!$G$799:$M$799,0)),INDEX($W834:$AD834,1,MATCH(Q$5,$W$799:$AD$799,0)))))
*Q984*Q$8,0)</f>
        <v>0</v>
      </c>
      <c r="R384" s="212">
        <f>_xlfn.IFNA(IF(R$7="Fixed",1,IF(AND($D384="yes",R$7="Block"),INDEX($O834:$Q834,1,MATCH(R$5,$I79:$K79,0)),IF(OR(R$7="Anytime",R$7="Peak",R$7="Off-peak",R$7="Shoulder",R$7="Block"),INDEX('Stakeholder report data'!$G834:$M834,1,MATCH(IF(R$7="Block","Anytime",R$7),'Stakeholder report data'!$G$799:$M$799,0)),INDEX($W834:$AD834,1,MATCH(R$5,$W$799:$AD$799,0)))))
*R984*R$8,0)</f>
        <v>0</v>
      </c>
      <c r="S384" s="212">
        <f>_xlfn.IFNA(IF(S$7="Fixed",1,IF(AND($D384="yes",S$7="Block"),INDEX($O834:$Q834,1,MATCH(S$5,$I79:$K79,0)),IF(OR(S$7="Anytime",S$7="Peak",S$7="Off-peak",S$7="Shoulder",S$7="Block"),INDEX('Stakeholder report data'!$G834:$M834,1,MATCH(IF(S$7="Block","Anytime",S$7),'Stakeholder report data'!$G$799:$M$799,0)),INDEX($W834:$AD834,1,MATCH(S$5,$W$799:$AD$799,0)))))
*S984*S$8,0)</f>
        <v>0</v>
      </c>
      <c r="T384" s="212">
        <f>_xlfn.IFNA(IF(T$7="Fixed",1,IF(AND($D384="yes",T$7="Block"),INDEX($O834:$Q834,1,MATCH(T$5,$I79:$K79,0)),IF(OR(T$7="Anytime",T$7="Peak",T$7="Off-peak",T$7="Shoulder",T$7="Block"),INDEX('Stakeholder report data'!$G834:$M834,1,MATCH(IF(T$7="Block","Anytime",T$7),'Stakeholder report data'!$G$799:$M$799,0)),INDEX($W834:$AD834,1,MATCH(T$5,$W$799:$AD$799,0)))))
*T984*T$8,0)</f>
        <v>0</v>
      </c>
      <c r="U384" s="212">
        <f>_xlfn.IFNA(IF(U$7="Fixed",1,IF(AND($D384="yes",U$7="Block"),INDEX($O834:$Q834,1,MATCH(U$5,$I79:$K79,0)),IF(OR(U$7="Anytime",U$7="Peak",U$7="Off-peak",U$7="Shoulder",U$7="Block"),INDEX('Stakeholder report data'!$G834:$M834,1,MATCH(IF(U$7="Block","Anytime",U$7),'Stakeholder report data'!$G$799:$M$799,0)),INDEX($W834:$AD834,1,MATCH(U$5,$W$799:$AD$799,0)))))
*U984*U$8,0)</f>
        <v>0</v>
      </c>
      <c r="V384" s="212">
        <f>_xlfn.IFNA(IF(V$7="Fixed",1,IF(AND($D384="yes",V$7="Block"),INDEX($O834:$Q834,1,MATCH(V$5,$I79:$K79,0)),IF(OR(V$7="Anytime",V$7="Peak",V$7="Off-peak",V$7="Shoulder",V$7="Block"),INDEX('Stakeholder report data'!$G834:$M834,1,MATCH(IF(V$7="Block","Anytime",V$7),'Stakeholder report data'!$G$799:$M$799,0)),INDEX($W834:$AD834,1,MATCH(V$5,$W$799:$AD$799,0)))))
*V984*V$8,0)</f>
        <v>0</v>
      </c>
      <c r="W384" s="212">
        <f>_xlfn.IFNA(IF(W$7="Fixed",1,IF(AND($D384="yes",W$7="Block"),INDEX($O834:$Q834,1,MATCH(W$5,$I79:$K79,0)),IF(OR(W$7="Anytime",W$7="Peak",W$7="Off-peak",W$7="Shoulder",W$7="Block"),INDEX('Stakeholder report data'!$G834:$M834,1,MATCH(IF(W$7="Block","Anytime",W$7),'Stakeholder report data'!$G$799:$M$799,0)),INDEX($W834:$AD834,1,MATCH(W$5,$W$799:$AD$799,0)))))
*W984*W$8,0)</f>
        <v>0</v>
      </c>
      <c r="X384" s="212">
        <f>_xlfn.IFNA(IF(X$7="Fixed",1,IF(AND($D384="yes",X$7="Block"),INDEX($O834:$Q834,1,MATCH(X$5,$I79:$K79,0)),IF(OR(X$7="Anytime",X$7="Peak",X$7="Off-peak",X$7="Shoulder",X$7="Block"),INDEX('Stakeholder report data'!$G834:$M834,1,MATCH(IF(X$7="Block","Anytime",X$7),'Stakeholder report data'!$G$799:$M$799,0)),INDEX($W834:$AD834,1,MATCH(X$5,$W$799:$AD$799,0)))))
*X984*X$8,0)</f>
        <v>0</v>
      </c>
      <c r="Y384" s="212">
        <f>_xlfn.IFNA(IF(Y$7="Fixed",1,IF(AND($D384="yes",Y$7="Block"),INDEX($O834:$Q834,1,MATCH(Y$5,$I79:$K79,0)),IF(OR(Y$7="Anytime",Y$7="Peak",Y$7="Off-peak",Y$7="Shoulder",Y$7="Block"),INDEX('Stakeholder report data'!$G834:$M834,1,MATCH(IF(Y$7="Block","Anytime",Y$7),'Stakeholder report data'!$G$799:$M$799,0)),INDEX($W834:$AD834,1,MATCH(Y$5,$W$799:$AD$799,0)))))
*Y984*Y$8,0)</f>
        <v>0</v>
      </c>
      <c r="Z384" s="212">
        <f>_xlfn.IFNA(IF(Z$7="Fixed",1,IF(AND($D384="yes",Z$7="Block"),INDEX($O834:$Q834,1,MATCH(Z$5,$I79:$K79,0)),IF(OR(Z$7="Anytime",Z$7="Peak",Z$7="Off-peak",Z$7="Shoulder",Z$7="Block"),INDEX('Stakeholder report data'!$G834:$M834,1,MATCH(IF(Z$7="Block","Anytime",Z$7),'Stakeholder report data'!$G$799:$M$799,0)),INDEX($W834:$AD834,1,MATCH(Z$5,$W$799:$AD$799,0)))))
*Z984*Z$8,0)</f>
        <v>0</v>
      </c>
      <c r="AA384" s="212">
        <f>_xlfn.IFNA(IF(AA$7="Fixed",1,IF(AND($D384="yes",AA$7="Block"),INDEX($O834:$Q834,1,MATCH(AA$5,$I79:$K79,0)),IF(OR(AA$7="Anytime",AA$7="Peak",AA$7="Off-peak",AA$7="Shoulder",AA$7="Block"),INDEX('Stakeholder report data'!$G834:$M834,1,MATCH(IF(AA$7="Block","Anytime",AA$7),'Stakeholder report data'!$G$799:$M$799,0)),INDEX($W834:$AD834,1,MATCH(AA$5,$W$799:$AD$799,0)))))
*AA984*AA$8,0)</f>
        <v>0</v>
      </c>
      <c r="AB384" s="212">
        <f>_xlfn.IFNA(IF(AB$7="Fixed",1,IF(AND($D384="yes",AB$7="Block"),INDEX($O834:$Q834,1,MATCH(AB$5,$I79:$K79,0)),IF(OR(AB$7="Anytime",AB$7="Peak",AB$7="Off-peak",AB$7="Shoulder",AB$7="Block"),INDEX('Stakeholder report data'!$G834:$M834,1,MATCH(IF(AB$7="Block","Anytime",AB$7),'Stakeholder report data'!$G$799:$M$799,0)),INDEX($W834:$AD834,1,MATCH(AB$5,$W$799:$AD$799,0)))))
*AB984*AB$8,0)</f>
        <v>0</v>
      </c>
      <c r="AC384" s="212">
        <f>_xlfn.IFNA(IF(AC$7="Fixed",1,IF(AND($D384="yes",AC$7="Block"),INDEX($O834:$Q834,1,MATCH(AC$5,$I79:$K79,0)),IF(OR(AC$7="Anytime",AC$7="Peak",AC$7="Off-peak",AC$7="Shoulder",AC$7="Block"),INDEX('Stakeholder report data'!$G834:$M834,1,MATCH(IF(AC$7="Block","Anytime",AC$7),'Stakeholder report data'!$G$799:$M$799,0)),INDEX($W834:$AD834,1,MATCH(AC$5,$W$799:$AD$799,0)))))
*AC984*AC$8,0)</f>
        <v>0</v>
      </c>
      <c r="AD384" s="212">
        <f>_xlfn.IFNA(IF(AD$7="Fixed",1,IF(AND($D384="yes",AD$7="Block"),INDEX($O834:$Q834,1,MATCH(AD$5,$I79:$K79,0)),IF(OR(AD$7="Anytime",AD$7="Peak",AD$7="Off-peak",AD$7="Shoulder",AD$7="Block"),INDEX('Stakeholder report data'!$G834:$M834,1,MATCH(IF(AD$7="Block","Anytime",AD$7),'Stakeholder report data'!$G$799:$M$799,0)),INDEX($W834:$AD834,1,MATCH(AD$5,$W$799:$AD$799,0)))))
*AD984*AD$8,0)</f>
        <v>0</v>
      </c>
      <c r="AE384" s="55"/>
      <c r="AF384" s="34"/>
      <c r="AG384" s="34"/>
      <c r="AH384" s="34"/>
    </row>
    <row r="385" spans="1:34" ht="11.25" outlineLevel="2" x14ac:dyDescent="0.2">
      <c r="A385" s="34"/>
      <c r="B385" s="34"/>
      <c r="C385" s="218"/>
      <c r="D385" s="219"/>
      <c r="E385" s="220"/>
      <c r="F385" s="56"/>
      <c r="G385" s="56"/>
      <c r="H385" s="56"/>
      <c r="I385" s="228"/>
      <c r="J385" s="228"/>
      <c r="K385" s="41"/>
      <c r="L385" s="41"/>
      <c r="M385" s="41"/>
      <c r="N385" s="224"/>
      <c r="O385" s="224"/>
      <c r="P385" s="224"/>
      <c r="Q385" s="224"/>
      <c r="R385" s="224"/>
      <c r="S385" s="41"/>
      <c r="T385" s="41"/>
      <c r="U385" s="41"/>
      <c r="V385" s="55"/>
      <c r="W385" s="55"/>
      <c r="X385" s="55"/>
      <c r="Y385" s="55"/>
      <c r="Z385" s="55"/>
      <c r="AA385" s="55"/>
      <c r="AB385" s="55"/>
      <c r="AC385" s="55"/>
      <c r="AD385" s="55"/>
      <c r="AE385" s="55"/>
      <c r="AF385" s="34"/>
      <c r="AG385" s="34"/>
      <c r="AH385" s="34"/>
    </row>
    <row r="386" spans="1:34" ht="11.25" outlineLevel="1" x14ac:dyDescent="0.2">
      <c r="A386" s="34"/>
      <c r="B386" s="34"/>
      <c r="C386" s="62"/>
      <c r="D386" s="62"/>
      <c r="E386" s="56"/>
      <c r="F386" s="56"/>
      <c r="G386" s="56"/>
      <c r="H386" s="56"/>
      <c r="I386" s="228"/>
      <c r="J386" s="228"/>
      <c r="K386" s="41"/>
      <c r="L386" s="41"/>
      <c r="M386" s="41"/>
      <c r="N386" s="224"/>
      <c r="O386" s="224"/>
      <c r="P386" s="224"/>
      <c r="Q386" s="224"/>
      <c r="R386" s="224"/>
      <c r="S386" s="41"/>
      <c r="T386" s="41"/>
      <c r="U386" s="41"/>
      <c r="V386" s="55"/>
      <c r="W386" s="55"/>
      <c r="X386" s="55"/>
      <c r="Y386" s="55"/>
      <c r="Z386" s="55"/>
      <c r="AA386" s="55"/>
      <c r="AB386" s="55"/>
      <c r="AC386" s="55"/>
      <c r="AD386" s="55"/>
      <c r="AE386" s="55"/>
      <c r="AF386" s="34"/>
      <c r="AG386" s="34"/>
      <c r="AH386" s="34"/>
    </row>
    <row r="387" spans="1:34" ht="11.25" outlineLevel="1" x14ac:dyDescent="0.2">
      <c r="A387" s="34"/>
      <c r="B387" s="34"/>
      <c r="C387" s="47" t="str">
        <f>C312</f>
        <v>DPPC + JSA</v>
      </c>
      <c r="D387" s="47"/>
      <c r="E387" s="35"/>
      <c r="F387" s="35"/>
      <c r="G387" s="37"/>
      <c r="H387" s="37"/>
      <c r="I387" s="37"/>
      <c r="J387" s="37"/>
      <c r="K387" s="37"/>
      <c r="L387" s="37"/>
      <c r="M387" s="37"/>
      <c r="N387" s="37"/>
      <c r="O387" s="37"/>
      <c r="P387" s="37"/>
      <c r="Q387" s="37"/>
      <c r="R387" s="37"/>
      <c r="S387" s="37"/>
      <c r="T387" s="37"/>
      <c r="U387" s="37"/>
      <c r="V387" s="37"/>
      <c r="W387" s="37"/>
      <c r="X387" s="37"/>
      <c r="Y387" s="37"/>
      <c r="Z387" s="37"/>
      <c r="AA387" s="37"/>
      <c r="AB387" s="37"/>
      <c r="AC387" s="34"/>
      <c r="AD387" s="34"/>
      <c r="AE387" s="34"/>
      <c r="AF387" s="34"/>
      <c r="AG387" s="34"/>
      <c r="AH387" s="34"/>
    </row>
    <row r="388" spans="1:34" ht="11.25" outlineLevel="2" x14ac:dyDescent="0.2">
      <c r="A388" s="34"/>
      <c r="B388" s="251">
        <v>1</v>
      </c>
      <c r="C388" s="48" t="str">
        <f t="shared" ref="C388:E403" si="39">C352</f>
        <v>Small Business Single Rate</v>
      </c>
      <c r="D388" s="49" t="str">
        <f t="shared" si="39"/>
        <v>no</v>
      </c>
      <c r="E388" s="49" t="str">
        <f t="shared" si="39"/>
        <v>no</v>
      </c>
      <c r="F388" s="35"/>
      <c r="G388" s="262">
        <f t="shared" ref="G388:G417" si="40">SUM(I388:AB388)</f>
        <v>258.61423367694772</v>
      </c>
      <c r="H388" s="37"/>
      <c r="I388" s="212">
        <f>_xlfn.IFNA(IF(I$7="Fixed",1,IF(AND($D388="yes",I$7="Block"),INDEX($O802:$Q802,1,MATCH(I$5,$I47:$K47,0)),IF(OR(I$7="Anytime",I$7="Peak",I$7="Off-peak",I$7="Shoulder",I$7="Block"),INDEX('Stakeholder report data'!$G802:$M802,1,MATCH(IF(I$7="Block","Anytime",I$7),'Stakeholder report data'!$G$799:$M$799,0)),INDEX($W802:$AD802,1,MATCH(I$5,$W$799:$AD$799,0)))))
*I988*I$8,0)</f>
        <v>0</v>
      </c>
      <c r="J388" s="212">
        <f>_xlfn.IFNA(IF(J$7="Fixed",1,IF(AND($D388="yes",J$7="Block"),INDEX($O802:$Q802,1,MATCH(J$5,$I47:$K47,0)),IF(OR(J$7="Anytime",J$7="Peak",J$7="Off-peak",J$7="Shoulder",J$7="Block"),INDEX('Stakeholder report data'!$G802:$M802,1,MATCH(IF(J$7="Block","Anytime",J$7),'Stakeholder report data'!$G$799:$M$799,0)),INDEX($W802:$AD802,1,MATCH(J$5,$W$799:$AD$799,0)))))
*J988*J$8,0)</f>
        <v>258.61423367694772</v>
      </c>
      <c r="K388" s="212">
        <f>_xlfn.IFNA(IF(K$7="Fixed",1,IF(AND($D388="yes",K$7="Block"),INDEX($O802:$Q802,1,MATCH(K$5,$I47:$K47,0)),IF(OR(K$7="Anytime",K$7="Peak",K$7="Off-peak",K$7="Shoulder",K$7="Block"),INDEX('Stakeholder report data'!$G802:$M802,1,MATCH(IF(K$7="Block","Anytime",K$7),'Stakeholder report data'!$G$799:$M$799,0)),INDEX($W802:$AD802,1,MATCH(K$5,$W$799:$AD$799,0)))))
*K988*K$8,0)</f>
        <v>0</v>
      </c>
      <c r="L388" s="212">
        <f>_xlfn.IFNA(IF(L$7="Fixed",1,IF(AND($D388="yes",L$7="Block"),INDEX($O802:$Q802,1,MATCH(L$5,$I47:$K47,0)),IF(OR(L$7="Anytime",L$7="Peak",L$7="Off-peak",L$7="Shoulder",L$7="Block"),INDEX('Stakeholder report data'!$G802:$M802,1,MATCH(IF(L$7="Block","Anytime",L$7),'Stakeholder report data'!$G$799:$M$799,0)),INDEX($W802:$AD802,1,MATCH(L$5,$W$799:$AD$799,0)))))
*L988*L$8,0)</f>
        <v>0</v>
      </c>
      <c r="M388" s="212">
        <f>_xlfn.IFNA(IF(M$7="Fixed",1,IF(AND($D388="yes",M$7="Block"),INDEX($O802:$Q802,1,MATCH(M$5,$I47:$K47,0)),IF(OR(M$7="Anytime",M$7="Peak",M$7="Off-peak",M$7="Shoulder",M$7="Block"),INDEX('Stakeholder report data'!$G802:$M802,1,MATCH(IF(M$7="Block","Anytime",M$7),'Stakeholder report data'!$G$799:$M$799,0)),INDEX($W802:$AD802,1,MATCH(M$5,$W$799:$AD$799,0)))))
*M988*M$8,0)</f>
        <v>0</v>
      </c>
      <c r="N388" s="212">
        <f>_xlfn.IFNA(IF(N$7="Fixed",1,IF(AND($D388="yes",N$7="Block"),INDEX($O802:$Q802,1,MATCH(N$5,$I47:$K47,0)),IF(OR(N$7="Anytime",N$7="Peak",N$7="Off-peak",N$7="Shoulder",N$7="Block"),INDEX('Stakeholder report data'!$G802:$M802,1,MATCH(IF(N$7="Block","Anytime",N$7),'Stakeholder report data'!$G$799:$M$799,0)),INDEX($W802:$AD802,1,MATCH(N$5,$W$799:$AD$799,0)))))
*N988*N$8,0)</f>
        <v>0</v>
      </c>
      <c r="O388" s="212">
        <f>_xlfn.IFNA(IF(O$7="Fixed",1,IF(AND($D388="yes",O$7="Block"),INDEX($O802:$Q802,1,MATCH(O$5,$I47:$K47,0)),IF(OR(O$7="Anytime",O$7="Peak",O$7="Off-peak",O$7="Shoulder",O$7="Block"),INDEX('Stakeholder report data'!$G802:$M802,1,MATCH(IF(O$7="Block","Anytime",O$7),'Stakeholder report data'!$G$799:$M$799,0)),INDEX($W802:$AD802,1,MATCH(O$5,$W$799:$AD$799,0)))))
*O988*O$8,0)</f>
        <v>0</v>
      </c>
      <c r="P388" s="212">
        <f>_xlfn.IFNA(IF(P$7="Fixed",1,IF(AND($D388="yes",P$7="Block"),INDEX($O802:$Q802,1,MATCH(P$5,$I47:$K47,0)),IF(OR(P$7="Anytime",P$7="Peak",P$7="Off-peak",P$7="Shoulder",P$7="Block"),INDEX('Stakeholder report data'!$G802:$M802,1,MATCH(IF(P$7="Block","Anytime",P$7),'Stakeholder report data'!$G$799:$M$799,0)),INDEX($W802:$AD802,1,MATCH(P$5,$W$799:$AD$799,0)))))
*P988*P$8,0)</f>
        <v>0</v>
      </c>
      <c r="Q388" s="212">
        <f>_xlfn.IFNA(IF(Q$7="Fixed",1,IF(AND($D388="yes",Q$7="Block"),INDEX($O802:$Q802,1,MATCH(Q$5,$I47:$K47,0)),IF(OR(Q$7="Anytime",Q$7="Peak",Q$7="Off-peak",Q$7="Shoulder",Q$7="Block"),INDEX('Stakeholder report data'!$G802:$M802,1,MATCH(IF(Q$7="Block","Anytime",Q$7),'Stakeholder report data'!$G$799:$M$799,0)),INDEX($W802:$AD802,1,MATCH(Q$5,$W$799:$AD$799,0)))))
*Q988*Q$8,0)</f>
        <v>0</v>
      </c>
      <c r="R388" s="212">
        <f>_xlfn.IFNA(IF(R$7="Fixed",1,IF(AND($D388="yes",R$7="Block"),INDEX($O802:$Q802,1,MATCH(R$5,$I47:$K47,0)),IF(OR(R$7="Anytime",R$7="Peak",R$7="Off-peak",R$7="Shoulder",R$7="Block"),INDEX('Stakeholder report data'!$G802:$M802,1,MATCH(IF(R$7="Block","Anytime",R$7),'Stakeholder report data'!$G$799:$M$799,0)),INDEX($W802:$AD802,1,MATCH(R$5,$W$799:$AD$799,0)))))
*R988*R$8,0)</f>
        <v>0</v>
      </c>
      <c r="S388" s="212">
        <f>_xlfn.IFNA(IF(S$7="Fixed",1,IF(AND($D388="yes",S$7="Block"),INDEX($O802:$Q802,1,MATCH(S$5,$I47:$K47,0)),IF(OR(S$7="Anytime",S$7="Peak",S$7="Off-peak",S$7="Shoulder",S$7="Block"),INDEX('Stakeholder report data'!$G802:$M802,1,MATCH(IF(S$7="Block","Anytime",S$7),'Stakeholder report data'!$G$799:$M$799,0)),INDEX($W802:$AD802,1,MATCH(S$5,$W$799:$AD$799,0)))))
*S988*S$8,0)</f>
        <v>0</v>
      </c>
      <c r="T388" s="212">
        <f>_xlfn.IFNA(IF(T$7="Fixed",1,IF(AND($D388="yes",T$7="Block"),INDEX($O802:$Q802,1,MATCH(T$5,$I47:$K47,0)),IF(OR(T$7="Anytime",T$7="Peak",T$7="Off-peak",T$7="Shoulder",T$7="Block"),INDEX('Stakeholder report data'!$G802:$M802,1,MATCH(IF(T$7="Block","Anytime",T$7),'Stakeholder report data'!$G$799:$M$799,0)),INDEX($W802:$AD802,1,MATCH(T$5,$W$799:$AD$799,0)))))
*T988*T$8,0)</f>
        <v>0</v>
      </c>
      <c r="U388" s="212">
        <f>_xlfn.IFNA(IF(U$7="Fixed",1,IF(AND($D388="yes",U$7="Block"),INDEX($O802:$Q802,1,MATCH(U$5,$I47:$K47,0)),IF(OR(U$7="Anytime",U$7="Peak",U$7="Off-peak",U$7="Shoulder",U$7="Block"),INDEX('Stakeholder report data'!$G802:$M802,1,MATCH(IF(U$7="Block","Anytime",U$7),'Stakeholder report data'!$G$799:$M$799,0)),INDEX($W802:$AD802,1,MATCH(U$5,$W$799:$AD$799,0)))))
*U988*U$8,0)</f>
        <v>0</v>
      </c>
      <c r="V388" s="212">
        <f>_xlfn.IFNA(IF(V$7="Fixed",1,IF(AND($D388="yes",V$7="Block"),INDEX($O802:$Q802,1,MATCH(V$5,$I47:$K47,0)),IF(OR(V$7="Anytime",V$7="Peak",V$7="Off-peak",V$7="Shoulder",V$7="Block"),INDEX('Stakeholder report data'!$G802:$M802,1,MATCH(IF(V$7="Block","Anytime",V$7),'Stakeholder report data'!$G$799:$M$799,0)),INDEX($W802:$AD802,1,MATCH(V$5,$W$799:$AD$799,0)))))
*V988*V$8,0)</f>
        <v>0</v>
      </c>
      <c r="W388" s="212">
        <f>_xlfn.IFNA(IF(W$7="Fixed",1,IF(AND($D388="yes",W$7="Block"),INDEX($O802:$Q802,1,MATCH(W$5,$I47:$K47,0)),IF(OR(W$7="Anytime",W$7="Peak",W$7="Off-peak",W$7="Shoulder",W$7="Block"),INDEX('Stakeholder report data'!$G802:$M802,1,MATCH(IF(W$7="Block","Anytime",W$7),'Stakeholder report data'!$G$799:$M$799,0)),INDEX($W802:$AD802,1,MATCH(W$5,$W$799:$AD$799,0)))))
*W988*W$8,0)</f>
        <v>0</v>
      </c>
      <c r="X388" s="212">
        <f>_xlfn.IFNA(IF(X$7="Fixed",1,IF(AND($D388="yes",X$7="Block"),INDEX($O802:$Q802,1,MATCH(X$5,$I47:$K47,0)),IF(OR(X$7="Anytime",X$7="Peak",X$7="Off-peak",X$7="Shoulder",X$7="Block"),INDEX('Stakeholder report data'!$G802:$M802,1,MATCH(IF(X$7="Block","Anytime",X$7),'Stakeholder report data'!$G$799:$M$799,0)),INDEX($W802:$AD802,1,MATCH(X$5,$W$799:$AD$799,0)))))
*X988*X$8,0)</f>
        <v>0</v>
      </c>
      <c r="Y388" s="212">
        <f>_xlfn.IFNA(IF(Y$7="Fixed",1,IF(AND($D388="yes",Y$7="Block"),INDEX($O802:$Q802,1,MATCH(Y$5,$I47:$K47,0)),IF(OR(Y$7="Anytime",Y$7="Peak",Y$7="Off-peak",Y$7="Shoulder",Y$7="Block"),INDEX('Stakeholder report data'!$G802:$M802,1,MATCH(IF(Y$7="Block","Anytime",Y$7),'Stakeholder report data'!$G$799:$M$799,0)),INDEX($W802:$AD802,1,MATCH(Y$5,$W$799:$AD$799,0)))))
*Y988*Y$8,0)</f>
        <v>0</v>
      </c>
      <c r="Z388" s="212">
        <f>_xlfn.IFNA(IF(Z$7="Fixed",1,IF(AND($D388="yes",Z$7="Block"),INDEX($O802:$Q802,1,MATCH(Z$5,$I47:$K47,0)),IF(OR(Z$7="Anytime",Z$7="Peak",Z$7="Off-peak",Z$7="Shoulder",Z$7="Block"),INDEX('Stakeholder report data'!$G802:$M802,1,MATCH(IF(Z$7="Block","Anytime",Z$7),'Stakeholder report data'!$G$799:$M$799,0)),INDEX($W802:$AD802,1,MATCH(Z$5,$W$799:$AD$799,0)))))
*Z988*Z$8,0)</f>
        <v>0</v>
      </c>
      <c r="AA388" s="212">
        <f>_xlfn.IFNA(IF(AA$7="Fixed",1,IF(AND($D388="yes",AA$7="Block"),INDEX($O802:$Q802,1,MATCH(AA$5,$I47:$K47,0)),IF(OR(AA$7="Anytime",AA$7="Peak",AA$7="Off-peak",AA$7="Shoulder",AA$7="Block"),INDEX('Stakeholder report data'!$G802:$M802,1,MATCH(IF(AA$7="Block","Anytime",AA$7),'Stakeholder report data'!$G$799:$M$799,0)),INDEX($W802:$AD802,1,MATCH(AA$5,$W$799:$AD$799,0)))))
*AA988*AA$8,0)</f>
        <v>0</v>
      </c>
      <c r="AB388" s="212">
        <f>_xlfn.IFNA(IF(AB$7="Fixed",1,IF(AND($D388="yes",AB$7="Block"),INDEX($O802:$Q802,1,MATCH(AB$5,$I47:$K47,0)),IF(OR(AB$7="Anytime",AB$7="Peak",AB$7="Off-peak",AB$7="Shoulder",AB$7="Block"),INDEX('Stakeholder report data'!$G802:$M802,1,MATCH(IF(AB$7="Block","Anytime",AB$7),'Stakeholder report data'!$G$799:$M$799,0)),INDEX($W802:$AD802,1,MATCH(AB$5,$W$799:$AD$799,0)))))
*AB988*AB$8,0)</f>
        <v>0</v>
      </c>
      <c r="AC388" s="212">
        <f>_xlfn.IFNA(IF(AC$7="Fixed",1,IF(AND($D388="yes",AC$7="Block"),INDEX($O802:$Q802,1,MATCH(AC$5,$I47:$K47,0)),IF(OR(AC$7="Anytime",AC$7="Peak",AC$7="Off-peak",AC$7="Shoulder",AC$7="Block"),INDEX('Stakeholder report data'!$G802:$M802,1,MATCH(IF(AC$7="Block","Anytime",AC$7),'Stakeholder report data'!$G$799:$M$799,0)),INDEX($W802:$AD802,1,MATCH(AC$5,$W$799:$AD$799,0)))))
*AC988*AC$8,0)</f>
        <v>0</v>
      </c>
      <c r="AD388" s="212">
        <f>_xlfn.IFNA(IF(AD$7="Fixed",1,IF(AND($D388="yes",AD$7="Block"),INDEX($O802:$Q802,1,MATCH(AD$5,$I47:$K47,0)),IF(OR(AD$7="Anytime",AD$7="Peak",AD$7="Off-peak",AD$7="Shoulder",AD$7="Block"),INDEX('Stakeholder report data'!$G802:$M802,1,MATCH(IF(AD$7="Block","Anytime",AD$7),'Stakeholder report data'!$G$799:$M$799,0)),INDEX($W802:$AD802,1,MATCH(AD$5,$W$799:$AD$799,0)))))
*AD988*AD$8,0)</f>
        <v>0</v>
      </c>
      <c r="AE388" s="55"/>
      <c r="AF388" s="34"/>
      <c r="AG388" s="34"/>
      <c r="AH388" s="34"/>
    </row>
    <row r="389" spans="1:34" s="57" customFormat="1" ht="11.25" outlineLevel="2" x14ac:dyDescent="0.2">
      <c r="A389" s="52"/>
      <c r="B389" s="258">
        <v>2</v>
      </c>
      <c r="C389" s="48" t="str">
        <f t="shared" si="39"/>
        <v>Small Business ToU</v>
      </c>
      <c r="D389" s="49" t="str">
        <f t="shared" si="39"/>
        <v>no</v>
      </c>
      <c r="E389" s="49" t="str">
        <f t="shared" si="39"/>
        <v>yes</v>
      </c>
      <c r="F389" s="56"/>
      <c r="G389" s="262">
        <f t="shared" si="40"/>
        <v>343.99726208136741</v>
      </c>
      <c r="H389" s="56"/>
      <c r="I389" s="212">
        <f>_xlfn.IFNA(IF(I$7="Fixed",1,IF(AND($D389="yes",I$7="Block"),INDEX($O803:$Q803,1,MATCH(I$5,$I48:$K48,0)),IF(OR(I$7="Anytime",I$7="Peak",I$7="Off-peak",I$7="Shoulder",I$7="Block"),INDEX('Stakeholder report data'!$G803:$M803,1,MATCH(IF(I$7="Block","Anytime",I$7),'Stakeholder report data'!$G$799:$M$799,0)),INDEX($W803:$AD803,1,MATCH(I$5,$W$799:$AD$799,0)))))
*I989*I$8,0)</f>
        <v>0</v>
      </c>
      <c r="J389" s="212">
        <f>_xlfn.IFNA(IF(J$7="Fixed",1,IF(AND($D389="yes",J$7="Block"),INDEX($O803:$Q803,1,MATCH(J$5,$I48:$K48,0)),IF(OR(J$7="Anytime",J$7="Peak",J$7="Off-peak",J$7="Shoulder",J$7="Block"),INDEX('Stakeholder report data'!$G803:$M803,1,MATCH(IF(J$7="Block","Anytime",J$7),'Stakeholder report data'!$G$799:$M$799,0)),INDEX($W803:$AD803,1,MATCH(J$5,$W$799:$AD$799,0)))))
*J989*J$8,0)</f>
        <v>0</v>
      </c>
      <c r="K389" s="212">
        <f>_xlfn.IFNA(IF(K$7="Fixed",1,IF(AND($D389="yes",K$7="Block"),INDEX($O803:$Q803,1,MATCH(K$5,$I48:$K48,0)),IF(OR(K$7="Anytime",K$7="Peak",K$7="Off-peak",K$7="Shoulder",K$7="Block"),INDEX('Stakeholder report data'!$G803:$M803,1,MATCH(IF(K$7="Block","Anytime",K$7),'Stakeholder report data'!$G$799:$M$799,0)),INDEX($W803:$AD803,1,MATCH(K$5,$W$799:$AD$799,0)))))
*K989*K$8,0)</f>
        <v>276.17348774600737</v>
      </c>
      <c r="L389" s="212">
        <f>_xlfn.IFNA(IF(L$7="Fixed",1,IF(AND($D389="yes",L$7="Block"),INDEX($O803:$Q803,1,MATCH(L$5,$I48:$K48,0)),IF(OR(L$7="Anytime",L$7="Peak",L$7="Off-peak",L$7="Shoulder",L$7="Block"),INDEX('Stakeholder report data'!$G803:$M803,1,MATCH(IF(L$7="Block","Anytime",L$7),'Stakeholder report data'!$G$799:$M$799,0)),INDEX($W803:$AD803,1,MATCH(L$5,$W$799:$AD$799,0)))))
*L989*L$8,0)</f>
        <v>67.823774335360056</v>
      </c>
      <c r="M389" s="212">
        <f>_xlfn.IFNA(IF(M$7="Fixed",1,IF(AND($D389="yes",M$7="Block"),INDEX($O803:$Q803,1,MATCH(M$5,$I48:$K48,0)),IF(OR(M$7="Anytime",M$7="Peak",M$7="Off-peak",M$7="Shoulder",M$7="Block"),INDEX('Stakeholder report data'!$G803:$M803,1,MATCH(IF(M$7="Block","Anytime",M$7),'Stakeholder report data'!$G$799:$M$799,0)),INDEX($W803:$AD803,1,MATCH(M$5,$W$799:$AD$799,0)))))
*M989*M$8,0)</f>
        <v>0</v>
      </c>
      <c r="N389" s="212">
        <f>_xlfn.IFNA(IF(N$7="Fixed",1,IF(AND($D389="yes",N$7="Block"),INDEX($O803:$Q803,1,MATCH(N$5,$I48:$K48,0)),IF(OR(N$7="Anytime",N$7="Peak",N$7="Off-peak",N$7="Shoulder",N$7="Block"),INDEX('Stakeholder report data'!$G803:$M803,1,MATCH(IF(N$7="Block","Anytime",N$7),'Stakeholder report data'!$G$799:$M$799,0)),INDEX($W803:$AD803,1,MATCH(N$5,$W$799:$AD$799,0)))))
*N989*N$8,0)</f>
        <v>0</v>
      </c>
      <c r="O389" s="212">
        <f>_xlfn.IFNA(IF(O$7="Fixed",1,IF(AND($D389="yes",O$7="Block"),INDEX($O803:$Q803,1,MATCH(O$5,$I48:$K48,0)),IF(OR(O$7="Anytime",O$7="Peak",O$7="Off-peak",O$7="Shoulder",O$7="Block"),INDEX('Stakeholder report data'!$G803:$M803,1,MATCH(IF(O$7="Block","Anytime",O$7),'Stakeholder report data'!$G$799:$M$799,0)),INDEX($W803:$AD803,1,MATCH(O$5,$W$799:$AD$799,0)))))
*O989*O$8,0)</f>
        <v>0</v>
      </c>
      <c r="P389" s="212">
        <f>_xlfn.IFNA(IF(P$7="Fixed",1,IF(AND($D389="yes",P$7="Block"),INDEX($O803:$Q803,1,MATCH(P$5,$I48:$K48,0)),IF(OR(P$7="Anytime",P$7="Peak",P$7="Off-peak",P$7="Shoulder",P$7="Block"),INDEX('Stakeholder report data'!$G803:$M803,1,MATCH(IF(P$7="Block","Anytime",P$7),'Stakeholder report data'!$G$799:$M$799,0)),INDEX($W803:$AD803,1,MATCH(P$5,$W$799:$AD$799,0)))))
*P989*P$8,0)</f>
        <v>0</v>
      </c>
      <c r="Q389" s="212">
        <f>_xlfn.IFNA(IF(Q$7="Fixed",1,IF(AND($D389="yes",Q$7="Block"),INDEX($O803:$Q803,1,MATCH(Q$5,$I48:$K48,0)),IF(OR(Q$7="Anytime",Q$7="Peak",Q$7="Off-peak",Q$7="Shoulder",Q$7="Block"),INDEX('Stakeholder report data'!$G803:$M803,1,MATCH(IF(Q$7="Block","Anytime",Q$7),'Stakeholder report data'!$G$799:$M$799,0)),INDEX($W803:$AD803,1,MATCH(Q$5,$W$799:$AD$799,0)))))
*Q989*Q$8,0)</f>
        <v>0</v>
      </c>
      <c r="R389" s="212">
        <f>_xlfn.IFNA(IF(R$7="Fixed",1,IF(AND($D389="yes",R$7="Block"),INDEX($O803:$Q803,1,MATCH(R$5,$I48:$K48,0)),IF(OR(R$7="Anytime",R$7="Peak",R$7="Off-peak",R$7="Shoulder",R$7="Block"),INDEX('Stakeholder report data'!$G803:$M803,1,MATCH(IF(R$7="Block","Anytime",R$7),'Stakeholder report data'!$G$799:$M$799,0)),INDEX($W803:$AD803,1,MATCH(R$5,$W$799:$AD$799,0)))))
*R989*R$8,0)</f>
        <v>0</v>
      </c>
      <c r="S389" s="212">
        <f>_xlfn.IFNA(IF(S$7="Fixed",1,IF(AND($D389="yes",S$7="Block"),INDEX($O803:$Q803,1,MATCH(S$5,$I48:$K48,0)),IF(OR(S$7="Anytime",S$7="Peak",S$7="Off-peak",S$7="Shoulder",S$7="Block"),INDEX('Stakeholder report data'!$G803:$M803,1,MATCH(IF(S$7="Block","Anytime",S$7),'Stakeholder report data'!$G$799:$M$799,0)),INDEX($W803:$AD803,1,MATCH(S$5,$W$799:$AD$799,0)))))
*S989*S$8,0)</f>
        <v>0</v>
      </c>
      <c r="T389" s="212">
        <f>_xlfn.IFNA(IF(T$7="Fixed",1,IF(AND($D389="yes",T$7="Block"),INDEX($O803:$Q803,1,MATCH(T$5,$I48:$K48,0)),IF(OR(T$7="Anytime",T$7="Peak",T$7="Off-peak",T$7="Shoulder",T$7="Block"),INDEX('Stakeholder report data'!$G803:$M803,1,MATCH(IF(T$7="Block","Anytime",T$7),'Stakeholder report data'!$G$799:$M$799,0)),INDEX($W803:$AD803,1,MATCH(T$5,$W$799:$AD$799,0)))))
*T989*T$8,0)</f>
        <v>0</v>
      </c>
      <c r="U389" s="212">
        <f>_xlfn.IFNA(IF(U$7="Fixed",1,IF(AND($D389="yes",U$7="Block"),INDEX($O803:$Q803,1,MATCH(U$5,$I48:$K48,0)),IF(OR(U$7="Anytime",U$7="Peak",U$7="Off-peak",U$7="Shoulder",U$7="Block"),INDEX('Stakeholder report data'!$G803:$M803,1,MATCH(IF(U$7="Block","Anytime",U$7),'Stakeholder report data'!$G$799:$M$799,0)),INDEX($W803:$AD803,1,MATCH(U$5,$W$799:$AD$799,0)))))
*U989*U$8,0)</f>
        <v>0</v>
      </c>
      <c r="V389" s="212">
        <f>_xlfn.IFNA(IF(V$7="Fixed",1,IF(AND($D389="yes",V$7="Block"),INDEX($O803:$Q803,1,MATCH(V$5,$I48:$K48,0)),IF(OR(V$7="Anytime",V$7="Peak",V$7="Off-peak",V$7="Shoulder",V$7="Block"),INDEX('Stakeholder report data'!$G803:$M803,1,MATCH(IF(V$7="Block","Anytime",V$7),'Stakeholder report data'!$G$799:$M$799,0)),INDEX($W803:$AD803,1,MATCH(V$5,$W$799:$AD$799,0)))))
*V989*V$8,0)</f>
        <v>0</v>
      </c>
      <c r="W389" s="212">
        <f>_xlfn.IFNA(IF(W$7="Fixed",1,IF(AND($D389="yes",W$7="Block"),INDEX($O803:$Q803,1,MATCH(W$5,$I48:$K48,0)),IF(OR(W$7="Anytime",W$7="Peak",W$7="Off-peak",W$7="Shoulder",W$7="Block"),INDEX('Stakeholder report data'!$G803:$M803,1,MATCH(IF(W$7="Block","Anytime",W$7),'Stakeholder report data'!$G$799:$M$799,0)),INDEX($W803:$AD803,1,MATCH(W$5,$W$799:$AD$799,0)))))
*W989*W$8,0)</f>
        <v>0</v>
      </c>
      <c r="X389" s="212">
        <f>_xlfn.IFNA(IF(X$7="Fixed",1,IF(AND($D389="yes",X$7="Block"),INDEX($O803:$Q803,1,MATCH(X$5,$I48:$K48,0)),IF(OR(X$7="Anytime",X$7="Peak",X$7="Off-peak",X$7="Shoulder",X$7="Block"),INDEX('Stakeholder report data'!$G803:$M803,1,MATCH(IF(X$7="Block","Anytime",X$7),'Stakeholder report data'!$G$799:$M$799,0)),INDEX($W803:$AD803,1,MATCH(X$5,$W$799:$AD$799,0)))))
*X989*X$8,0)</f>
        <v>0</v>
      </c>
      <c r="Y389" s="212">
        <f>_xlfn.IFNA(IF(Y$7="Fixed",1,IF(AND($D389="yes",Y$7="Block"),INDEX($O803:$Q803,1,MATCH(Y$5,$I48:$K48,0)),IF(OR(Y$7="Anytime",Y$7="Peak",Y$7="Off-peak",Y$7="Shoulder",Y$7="Block"),INDEX('Stakeholder report data'!$G803:$M803,1,MATCH(IF(Y$7="Block","Anytime",Y$7),'Stakeholder report data'!$G$799:$M$799,0)),INDEX($W803:$AD803,1,MATCH(Y$5,$W$799:$AD$799,0)))))
*Y989*Y$8,0)</f>
        <v>0</v>
      </c>
      <c r="Z389" s="212">
        <f>_xlfn.IFNA(IF(Z$7="Fixed",1,IF(AND($D389="yes",Z$7="Block"),INDEX($O803:$Q803,1,MATCH(Z$5,$I48:$K48,0)),IF(OR(Z$7="Anytime",Z$7="Peak",Z$7="Off-peak",Z$7="Shoulder",Z$7="Block"),INDEX('Stakeholder report data'!$G803:$M803,1,MATCH(IF(Z$7="Block","Anytime",Z$7),'Stakeholder report data'!$G$799:$M$799,0)),INDEX($W803:$AD803,1,MATCH(Z$5,$W$799:$AD$799,0)))))
*Z989*Z$8,0)</f>
        <v>0</v>
      </c>
      <c r="AA389" s="212">
        <f>_xlfn.IFNA(IF(AA$7="Fixed",1,IF(AND($D389="yes",AA$7="Block"),INDEX($O803:$Q803,1,MATCH(AA$5,$I48:$K48,0)),IF(OR(AA$7="Anytime",AA$7="Peak",AA$7="Off-peak",AA$7="Shoulder",AA$7="Block"),INDEX('Stakeholder report data'!$G803:$M803,1,MATCH(IF(AA$7="Block","Anytime",AA$7),'Stakeholder report data'!$G$799:$M$799,0)),INDEX($W803:$AD803,1,MATCH(AA$5,$W$799:$AD$799,0)))))
*AA989*AA$8,0)</f>
        <v>0</v>
      </c>
      <c r="AB389" s="212">
        <f>_xlfn.IFNA(IF(AB$7="Fixed",1,IF(AND($D389="yes",AB$7="Block"),INDEX($O803:$Q803,1,MATCH(AB$5,$I48:$K48,0)),IF(OR(AB$7="Anytime",AB$7="Peak",AB$7="Off-peak",AB$7="Shoulder",AB$7="Block"),INDEX('Stakeholder report data'!$G803:$M803,1,MATCH(IF(AB$7="Block","Anytime",AB$7),'Stakeholder report data'!$G$799:$M$799,0)),INDEX($W803:$AD803,1,MATCH(AB$5,$W$799:$AD$799,0)))))
*AB989*AB$8,0)</f>
        <v>0</v>
      </c>
      <c r="AC389" s="212">
        <f>_xlfn.IFNA(IF(AC$7="Fixed",1,IF(AND($D389="yes",AC$7="Block"),INDEX($O803:$Q803,1,MATCH(AC$5,$I48:$K48,0)),IF(OR(AC$7="Anytime",AC$7="Peak",AC$7="Off-peak",AC$7="Shoulder",AC$7="Block"),INDEX('Stakeholder report data'!$G803:$M803,1,MATCH(IF(AC$7="Block","Anytime",AC$7),'Stakeholder report data'!$G$799:$M$799,0)),INDEX($W803:$AD803,1,MATCH(AC$5,$W$799:$AD$799,0)))))
*AC989*AC$8,0)</f>
        <v>0</v>
      </c>
      <c r="AD389" s="212">
        <f>_xlfn.IFNA(IF(AD$7="Fixed",1,IF(AND($D389="yes",AD$7="Block"),INDEX($O803:$Q803,1,MATCH(AD$5,$I48:$K48,0)),IF(OR(AD$7="Anytime",AD$7="Peak",AD$7="Off-peak",AD$7="Shoulder",AD$7="Block"),INDEX('Stakeholder report data'!$G803:$M803,1,MATCH(IF(AD$7="Block","Anytime",AD$7),'Stakeholder report data'!$G$799:$M$799,0)),INDEX($W803:$AD803,1,MATCH(AD$5,$W$799:$AD$799,0)))))
*AD989*AD$8,0)</f>
        <v>0</v>
      </c>
      <c r="AE389" s="55"/>
      <c r="AF389" s="52"/>
      <c r="AG389" s="52"/>
      <c r="AH389" s="52"/>
    </row>
    <row r="390" spans="1:34" ht="11.25" outlineLevel="2" x14ac:dyDescent="0.2">
      <c r="A390" s="34"/>
      <c r="B390" s="251">
        <v>3</v>
      </c>
      <c r="C390" s="48" t="str">
        <f t="shared" si="39"/>
        <v>Small Business Demand</v>
      </c>
      <c r="D390" s="49" t="str">
        <f t="shared" si="39"/>
        <v>no</v>
      </c>
      <c r="E390" s="49" t="str">
        <f t="shared" si="39"/>
        <v>no</v>
      </c>
      <c r="F390" s="56"/>
      <c r="G390" s="262">
        <f t="shared" si="40"/>
        <v>229.25884616534114</v>
      </c>
      <c r="H390" s="56"/>
      <c r="I390" s="212">
        <f>_xlfn.IFNA(IF(I$7="Fixed",1,IF(AND($D390="yes",I$7="Block"),INDEX($O804:$Q804,1,MATCH(I$5,$I49:$K49,0)),IF(OR(I$7="Anytime",I$7="Peak",I$7="Off-peak",I$7="Shoulder",I$7="Block"),INDEX('Stakeholder report data'!$G804:$M804,1,MATCH(IF(I$7="Block","Anytime",I$7),'Stakeholder report data'!$G$799:$M$799,0)),INDEX($W804:$AD804,1,MATCH(I$5,$W$799:$AD$799,0)))))
*I990*I$8,0)</f>
        <v>0</v>
      </c>
      <c r="J390" s="212">
        <f>_xlfn.IFNA(IF(J$7="Fixed",1,IF(AND($D390="yes",J$7="Block"),INDEX($O804:$Q804,1,MATCH(J$5,$I49:$K49,0)),IF(OR(J$7="Anytime",J$7="Peak",J$7="Off-peak",J$7="Shoulder",J$7="Block"),INDEX('Stakeholder report data'!$G804:$M804,1,MATCH(IF(J$7="Block","Anytime",J$7),'Stakeholder report data'!$G$799:$M$799,0)),INDEX($W804:$AD804,1,MATCH(J$5,$W$799:$AD$799,0)))))
*J990*J$8,0)</f>
        <v>229.25884616534114</v>
      </c>
      <c r="K390" s="212">
        <f>_xlfn.IFNA(IF(K$7="Fixed",1,IF(AND($D390="yes",K$7="Block"),INDEX($O804:$Q804,1,MATCH(K$5,$I49:$K49,0)),IF(OR(K$7="Anytime",K$7="Peak",K$7="Off-peak",K$7="Shoulder",K$7="Block"),INDEX('Stakeholder report data'!$G804:$M804,1,MATCH(IF(K$7="Block","Anytime",K$7),'Stakeholder report data'!$G$799:$M$799,0)),INDEX($W804:$AD804,1,MATCH(K$5,$W$799:$AD$799,0)))))
*K990*K$8,0)</f>
        <v>0</v>
      </c>
      <c r="L390" s="212">
        <f>_xlfn.IFNA(IF(L$7="Fixed",1,IF(AND($D390="yes",L$7="Block"),INDEX($O804:$Q804,1,MATCH(L$5,$I49:$K49,0)),IF(OR(L$7="Anytime",L$7="Peak",L$7="Off-peak",L$7="Shoulder",L$7="Block"),INDEX('Stakeholder report data'!$G804:$M804,1,MATCH(IF(L$7="Block","Anytime",L$7),'Stakeholder report data'!$G$799:$M$799,0)),INDEX($W804:$AD804,1,MATCH(L$5,$W$799:$AD$799,0)))))
*L990*L$8,0)</f>
        <v>0</v>
      </c>
      <c r="M390" s="212">
        <f>_xlfn.IFNA(IF(M$7="Fixed",1,IF(AND($D390="yes",M$7="Block"),INDEX($O804:$Q804,1,MATCH(M$5,$I49:$K49,0)),IF(OR(M$7="Anytime",M$7="Peak",M$7="Off-peak",M$7="Shoulder",M$7="Block"),INDEX('Stakeholder report data'!$G804:$M804,1,MATCH(IF(M$7="Block","Anytime",M$7),'Stakeholder report data'!$G$799:$M$799,0)),INDEX($W804:$AD804,1,MATCH(M$5,$W$799:$AD$799,0)))))
*M990*M$8,0)</f>
        <v>0</v>
      </c>
      <c r="N390" s="212">
        <f>_xlfn.IFNA(IF(N$7="Fixed",1,IF(AND($D390="yes",N$7="Block"),INDEX($O804:$Q804,1,MATCH(N$5,$I49:$K49,0)),IF(OR(N$7="Anytime",N$7="Peak",N$7="Off-peak",N$7="Shoulder",N$7="Block"),INDEX('Stakeholder report data'!$G804:$M804,1,MATCH(IF(N$7="Block","Anytime",N$7),'Stakeholder report data'!$G$799:$M$799,0)),INDEX($W804:$AD804,1,MATCH(N$5,$W$799:$AD$799,0)))))
*N990*N$8,0)</f>
        <v>0</v>
      </c>
      <c r="O390" s="212">
        <f>_xlfn.IFNA(IF(O$7="Fixed",1,IF(AND($D390="yes",O$7="Block"),INDEX($O804:$Q804,1,MATCH(O$5,$I49:$K49,0)),IF(OR(O$7="Anytime",O$7="Peak",O$7="Off-peak",O$7="Shoulder",O$7="Block"),INDEX('Stakeholder report data'!$G804:$M804,1,MATCH(IF(O$7="Block","Anytime",O$7),'Stakeholder report data'!$G$799:$M$799,0)),INDEX($W804:$AD804,1,MATCH(O$5,$W$799:$AD$799,0)))))
*O990*O$8,0)</f>
        <v>0</v>
      </c>
      <c r="P390" s="212">
        <f>_xlfn.IFNA(IF(P$7="Fixed",1,IF(AND($D390="yes",P$7="Block"),INDEX($O804:$Q804,1,MATCH(P$5,$I49:$K49,0)),IF(OR(P$7="Anytime",P$7="Peak",P$7="Off-peak",P$7="Shoulder",P$7="Block"),INDEX('Stakeholder report data'!$G804:$M804,1,MATCH(IF(P$7="Block","Anytime",P$7),'Stakeholder report data'!$G$799:$M$799,0)),INDEX($W804:$AD804,1,MATCH(P$5,$W$799:$AD$799,0)))))
*P990*P$8,0)</f>
        <v>0</v>
      </c>
      <c r="Q390" s="212">
        <f>_xlfn.IFNA(IF(Q$7="Fixed",1,IF(AND($D390="yes",Q$7="Block"),INDEX($O804:$Q804,1,MATCH(Q$5,$I49:$K49,0)),IF(OR(Q$7="Anytime",Q$7="Peak",Q$7="Off-peak",Q$7="Shoulder",Q$7="Block"),INDEX('Stakeholder report data'!$G804:$M804,1,MATCH(IF(Q$7="Block","Anytime",Q$7),'Stakeholder report data'!$G$799:$M$799,0)),INDEX($W804:$AD804,1,MATCH(Q$5,$W$799:$AD$799,0)))))
*Q990*Q$8,0)</f>
        <v>0</v>
      </c>
      <c r="R390" s="212">
        <f>_xlfn.IFNA(IF(R$7="Fixed",1,IF(AND($D390="yes",R$7="Block"),INDEX($O804:$Q804,1,MATCH(R$5,$I49:$K49,0)),IF(OR(R$7="Anytime",R$7="Peak",R$7="Off-peak",R$7="Shoulder",R$7="Block"),INDEX('Stakeholder report data'!$G804:$M804,1,MATCH(IF(R$7="Block","Anytime",R$7),'Stakeholder report data'!$G$799:$M$799,0)),INDEX($W804:$AD804,1,MATCH(R$5,$W$799:$AD$799,0)))))
*R990*R$8,0)</f>
        <v>0</v>
      </c>
      <c r="S390" s="212">
        <f>_xlfn.IFNA(IF(S$7="Fixed",1,IF(AND($D390="yes",S$7="Block"),INDEX($O804:$Q804,1,MATCH(S$5,$I49:$K49,0)),IF(OR(S$7="Anytime",S$7="Peak",S$7="Off-peak",S$7="Shoulder",S$7="Block"),INDEX('Stakeholder report data'!$G804:$M804,1,MATCH(IF(S$7="Block","Anytime",S$7),'Stakeholder report data'!$G$799:$M$799,0)),INDEX($W804:$AD804,1,MATCH(S$5,$W$799:$AD$799,0)))))
*S990*S$8,0)</f>
        <v>0</v>
      </c>
      <c r="T390" s="212">
        <f>_xlfn.IFNA(IF(T$7="Fixed",1,IF(AND($D390="yes",T$7="Block"),INDEX($O804:$Q804,1,MATCH(T$5,$I49:$K49,0)),IF(OR(T$7="Anytime",T$7="Peak",T$7="Off-peak",T$7="Shoulder",T$7="Block"),INDEX('Stakeholder report data'!$G804:$M804,1,MATCH(IF(T$7="Block","Anytime",T$7),'Stakeholder report data'!$G$799:$M$799,0)),INDEX($W804:$AD804,1,MATCH(T$5,$W$799:$AD$799,0)))))
*T990*T$8,0)</f>
        <v>0</v>
      </c>
      <c r="U390" s="212">
        <f>_xlfn.IFNA(IF(U$7="Fixed",1,IF(AND($D390="yes",U$7="Block"),INDEX($O804:$Q804,1,MATCH(U$5,$I49:$K49,0)),IF(OR(U$7="Anytime",U$7="Peak",U$7="Off-peak",U$7="Shoulder",U$7="Block"),INDEX('Stakeholder report data'!$G804:$M804,1,MATCH(IF(U$7="Block","Anytime",U$7),'Stakeholder report data'!$G$799:$M$799,0)),INDEX($W804:$AD804,1,MATCH(U$5,$W$799:$AD$799,0)))))
*U990*U$8,0)</f>
        <v>0</v>
      </c>
      <c r="V390" s="212">
        <f>_xlfn.IFNA(IF(V$7="Fixed",1,IF(AND($D390="yes",V$7="Block"),INDEX($O804:$Q804,1,MATCH(V$5,$I49:$K49,0)),IF(OR(V$7="Anytime",V$7="Peak",V$7="Off-peak",V$7="Shoulder",V$7="Block"),INDEX('Stakeholder report data'!$G804:$M804,1,MATCH(IF(V$7="Block","Anytime",V$7),'Stakeholder report data'!$G$799:$M$799,0)),INDEX($W804:$AD804,1,MATCH(V$5,$W$799:$AD$799,0)))))
*V990*V$8,0)</f>
        <v>0</v>
      </c>
      <c r="W390" s="212">
        <f>_xlfn.IFNA(IF(W$7="Fixed",1,IF(AND($D390="yes",W$7="Block"),INDEX($O804:$Q804,1,MATCH(W$5,$I49:$K49,0)),IF(OR(W$7="Anytime",W$7="Peak",W$7="Off-peak",W$7="Shoulder",W$7="Block"),INDEX('Stakeholder report data'!$G804:$M804,1,MATCH(IF(W$7="Block","Anytime",W$7),'Stakeholder report data'!$G$799:$M$799,0)),INDEX($W804:$AD804,1,MATCH(W$5,$W$799:$AD$799,0)))))
*W990*W$8,0)</f>
        <v>0</v>
      </c>
      <c r="X390" s="212">
        <f>_xlfn.IFNA(IF(X$7="Fixed",1,IF(AND($D390="yes",X$7="Block"),INDEX($O804:$Q804,1,MATCH(X$5,$I49:$K49,0)),IF(OR(X$7="Anytime",X$7="Peak",X$7="Off-peak",X$7="Shoulder",X$7="Block"),INDEX('Stakeholder report data'!$G804:$M804,1,MATCH(IF(X$7="Block","Anytime",X$7),'Stakeholder report data'!$G$799:$M$799,0)),INDEX($W804:$AD804,1,MATCH(X$5,$W$799:$AD$799,0)))))
*X990*X$8,0)</f>
        <v>0</v>
      </c>
      <c r="Y390" s="212">
        <f>_xlfn.IFNA(IF(Y$7="Fixed",1,IF(AND($D390="yes",Y$7="Block"),INDEX($O804:$Q804,1,MATCH(Y$5,$I49:$K49,0)),IF(OR(Y$7="Anytime",Y$7="Peak",Y$7="Off-peak",Y$7="Shoulder",Y$7="Block"),INDEX('Stakeholder report data'!$G804:$M804,1,MATCH(IF(Y$7="Block","Anytime",Y$7),'Stakeholder report data'!$G$799:$M$799,0)),INDEX($W804:$AD804,1,MATCH(Y$5,$W$799:$AD$799,0)))))
*Y990*Y$8,0)</f>
        <v>0</v>
      </c>
      <c r="Z390" s="212">
        <f>_xlfn.IFNA(IF(Z$7="Fixed",1,IF(AND($D390="yes",Z$7="Block"),INDEX($O804:$Q804,1,MATCH(Z$5,$I49:$K49,0)),IF(OR(Z$7="Anytime",Z$7="Peak",Z$7="Off-peak",Z$7="Shoulder",Z$7="Block"),INDEX('Stakeholder report data'!$G804:$M804,1,MATCH(IF(Z$7="Block","Anytime",Z$7),'Stakeholder report data'!$G$799:$M$799,0)),INDEX($W804:$AD804,1,MATCH(Z$5,$W$799:$AD$799,0)))))
*Z990*Z$8,0)</f>
        <v>0</v>
      </c>
      <c r="AA390" s="212">
        <f>_xlfn.IFNA(IF(AA$7="Fixed",1,IF(AND($D390="yes",AA$7="Block"),INDEX($O804:$Q804,1,MATCH(AA$5,$I49:$K49,0)),IF(OR(AA$7="Anytime",AA$7="Peak",AA$7="Off-peak",AA$7="Shoulder",AA$7="Block"),INDEX('Stakeholder report data'!$G804:$M804,1,MATCH(IF(AA$7="Block","Anytime",AA$7),'Stakeholder report data'!$G$799:$M$799,0)),INDEX($W804:$AD804,1,MATCH(AA$5,$W$799:$AD$799,0)))))
*AA990*AA$8,0)</f>
        <v>0</v>
      </c>
      <c r="AB390" s="212">
        <f>_xlfn.IFNA(IF(AB$7="Fixed",1,IF(AND($D390="yes",AB$7="Block"),INDEX($O804:$Q804,1,MATCH(AB$5,$I49:$K49,0)),IF(OR(AB$7="Anytime",AB$7="Peak",AB$7="Off-peak",AB$7="Shoulder",AB$7="Block"),INDEX('Stakeholder report data'!$G804:$M804,1,MATCH(IF(AB$7="Block","Anytime",AB$7),'Stakeholder report data'!$G$799:$M$799,0)),INDEX($W804:$AD804,1,MATCH(AB$5,$W$799:$AD$799,0)))))
*AB990*AB$8,0)</f>
        <v>0</v>
      </c>
      <c r="AC390" s="212">
        <f>_xlfn.IFNA(IF(AC$7="Fixed",1,IF(AND($D390="yes",AC$7="Block"),INDEX($O804:$Q804,1,MATCH(AC$5,$I49:$K49,0)),IF(OR(AC$7="Anytime",AC$7="Peak",AC$7="Off-peak",AC$7="Shoulder",AC$7="Block"),INDEX('Stakeholder report data'!$G804:$M804,1,MATCH(IF(AC$7="Block","Anytime",AC$7),'Stakeholder report data'!$G$799:$M$799,0)),INDEX($W804:$AD804,1,MATCH(AC$5,$W$799:$AD$799,0)))))
*AC990*AC$8,0)</f>
        <v>0</v>
      </c>
      <c r="AD390" s="212">
        <f>_xlfn.IFNA(IF(AD$7="Fixed",1,IF(AND($D390="yes",AD$7="Block"),INDEX($O804:$Q804,1,MATCH(AD$5,$I49:$K49,0)),IF(OR(AD$7="Anytime",AD$7="Peak",AD$7="Off-peak",AD$7="Shoulder",AD$7="Block"),INDEX('Stakeholder report data'!$G804:$M804,1,MATCH(IF(AD$7="Block","Anytime",AD$7),'Stakeholder report data'!$G$799:$M$799,0)),INDEX($W804:$AD804,1,MATCH(AD$5,$W$799:$AD$799,0)))))
*AD990*AD$8,0)</f>
        <v>0</v>
      </c>
      <c r="AE390" s="55"/>
      <c r="AF390" s="34"/>
      <c r="AG390" s="34"/>
      <c r="AH390" s="34"/>
    </row>
    <row r="391" spans="1:34" ht="11.25" outlineLevel="2" x14ac:dyDescent="0.2">
      <c r="A391" s="34"/>
      <c r="B391" s="251">
        <v>4</v>
      </c>
      <c r="C391" s="48" t="str">
        <f t="shared" si="39"/>
        <v>Medium Business Demand</v>
      </c>
      <c r="D391" s="49" t="str">
        <f t="shared" si="39"/>
        <v>no</v>
      </c>
      <c r="E391" s="49" t="str">
        <f t="shared" si="39"/>
        <v>no</v>
      </c>
      <c r="F391" s="56"/>
      <c r="G391" s="262">
        <f t="shared" si="40"/>
        <v>1465.4427315636765</v>
      </c>
      <c r="H391" s="56"/>
      <c r="I391" s="212">
        <f>_xlfn.IFNA(IF(I$7="Fixed",1,IF(AND($D391="yes",I$7="Block"),INDEX($O805:$Q805,1,MATCH(I$5,$I50:$K50,0)),IF(OR(I$7="Anytime",I$7="Peak",I$7="Off-peak",I$7="Shoulder",I$7="Block"),INDEX('Stakeholder report data'!$G805:$M805,1,MATCH(IF(I$7="Block","Anytime",I$7),'Stakeholder report data'!$G$799:$M$799,0)),INDEX($W805:$AD805,1,MATCH(I$5,$W$799:$AD$799,0)))))
*I991*I$8,0)</f>
        <v>0</v>
      </c>
      <c r="J391" s="212">
        <f>_xlfn.IFNA(IF(J$7="Fixed",1,IF(AND($D391="yes",J$7="Block"),INDEX($O805:$Q805,1,MATCH(J$5,$I50:$K50,0)),IF(OR(J$7="Anytime",J$7="Peak",J$7="Off-peak",J$7="Shoulder",J$7="Block"),INDEX('Stakeholder report data'!$G805:$M805,1,MATCH(IF(J$7="Block","Anytime",J$7),'Stakeholder report data'!$G$799:$M$799,0)),INDEX($W805:$AD805,1,MATCH(J$5,$W$799:$AD$799,0)))))
*J991*J$8,0)</f>
        <v>1465.4427315636765</v>
      </c>
      <c r="K391" s="212">
        <f>_xlfn.IFNA(IF(K$7="Fixed",1,IF(AND($D391="yes",K$7="Block"),INDEX($O805:$Q805,1,MATCH(K$5,$I50:$K50,0)),IF(OR(K$7="Anytime",K$7="Peak",K$7="Off-peak",K$7="Shoulder",K$7="Block"),INDEX('Stakeholder report data'!$G805:$M805,1,MATCH(IF(K$7="Block","Anytime",K$7),'Stakeholder report data'!$G$799:$M$799,0)),INDEX($W805:$AD805,1,MATCH(K$5,$W$799:$AD$799,0)))))
*K991*K$8,0)</f>
        <v>0</v>
      </c>
      <c r="L391" s="212">
        <f>_xlfn.IFNA(IF(L$7="Fixed",1,IF(AND($D391="yes",L$7="Block"),INDEX($O805:$Q805,1,MATCH(L$5,$I50:$K50,0)),IF(OR(L$7="Anytime",L$7="Peak",L$7="Off-peak",L$7="Shoulder",L$7="Block"),INDEX('Stakeholder report data'!$G805:$M805,1,MATCH(IF(L$7="Block","Anytime",L$7),'Stakeholder report data'!$G$799:$M$799,0)),INDEX($W805:$AD805,1,MATCH(L$5,$W$799:$AD$799,0)))))
*L991*L$8,0)</f>
        <v>0</v>
      </c>
      <c r="M391" s="212">
        <f>_xlfn.IFNA(IF(M$7="Fixed",1,IF(AND($D391="yes",M$7="Block"),INDEX($O805:$Q805,1,MATCH(M$5,$I50:$K50,0)),IF(OR(M$7="Anytime",M$7="Peak",M$7="Off-peak",M$7="Shoulder",M$7="Block"),INDEX('Stakeholder report data'!$G805:$M805,1,MATCH(IF(M$7="Block","Anytime",M$7),'Stakeholder report data'!$G$799:$M$799,0)),INDEX($W805:$AD805,1,MATCH(M$5,$W$799:$AD$799,0)))))
*M991*M$8,0)</f>
        <v>0</v>
      </c>
      <c r="N391" s="212">
        <f>_xlfn.IFNA(IF(N$7="Fixed",1,IF(AND($D391="yes",N$7="Block"),INDEX($O805:$Q805,1,MATCH(N$5,$I50:$K50,0)),IF(OR(N$7="Anytime",N$7="Peak",N$7="Off-peak",N$7="Shoulder",N$7="Block"),INDEX('Stakeholder report data'!$G805:$M805,1,MATCH(IF(N$7="Block","Anytime",N$7),'Stakeholder report data'!$G$799:$M$799,0)),INDEX($W805:$AD805,1,MATCH(N$5,$W$799:$AD$799,0)))))
*N991*N$8,0)</f>
        <v>0</v>
      </c>
      <c r="O391" s="212">
        <f>_xlfn.IFNA(IF(O$7="Fixed",1,IF(AND($D391="yes",O$7="Block"),INDEX($O805:$Q805,1,MATCH(O$5,$I50:$K50,0)),IF(OR(O$7="Anytime",O$7="Peak",O$7="Off-peak",O$7="Shoulder",O$7="Block"),INDEX('Stakeholder report data'!$G805:$M805,1,MATCH(IF(O$7="Block","Anytime",O$7),'Stakeholder report data'!$G$799:$M$799,0)),INDEX($W805:$AD805,1,MATCH(O$5,$W$799:$AD$799,0)))))
*O991*O$8,0)</f>
        <v>0</v>
      </c>
      <c r="P391" s="212">
        <f>_xlfn.IFNA(IF(P$7="Fixed",1,IF(AND($D391="yes",P$7="Block"),INDEX($O805:$Q805,1,MATCH(P$5,$I50:$K50,0)),IF(OR(P$7="Anytime",P$7="Peak",P$7="Off-peak",P$7="Shoulder",P$7="Block"),INDEX('Stakeholder report data'!$G805:$M805,1,MATCH(IF(P$7="Block","Anytime",P$7),'Stakeholder report data'!$G$799:$M$799,0)),INDEX($W805:$AD805,1,MATCH(P$5,$W$799:$AD$799,0)))))
*P991*P$8,0)</f>
        <v>0</v>
      </c>
      <c r="Q391" s="212">
        <f>_xlfn.IFNA(IF(Q$7="Fixed",1,IF(AND($D391="yes",Q$7="Block"),INDEX($O805:$Q805,1,MATCH(Q$5,$I50:$K50,0)),IF(OR(Q$7="Anytime",Q$7="Peak",Q$7="Off-peak",Q$7="Shoulder",Q$7="Block"),INDEX('Stakeholder report data'!$G805:$M805,1,MATCH(IF(Q$7="Block","Anytime",Q$7),'Stakeholder report data'!$G$799:$M$799,0)),INDEX($W805:$AD805,1,MATCH(Q$5,$W$799:$AD$799,0)))))
*Q991*Q$8,0)</f>
        <v>0</v>
      </c>
      <c r="R391" s="212">
        <f>_xlfn.IFNA(IF(R$7="Fixed",1,IF(AND($D391="yes",R$7="Block"),INDEX($O805:$Q805,1,MATCH(R$5,$I50:$K50,0)),IF(OR(R$7="Anytime",R$7="Peak",R$7="Off-peak",R$7="Shoulder",R$7="Block"),INDEX('Stakeholder report data'!$G805:$M805,1,MATCH(IF(R$7="Block","Anytime",R$7),'Stakeholder report data'!$G$799:$M$799,0)),INDEX($W805:$AD805,1,MATCH(R$5,$W$799:$AD$799,0)))))
*R991*R$8,0)</f>
        <v>0</v>
      </c>
      <c r="S391" s="212">
        <f>_xlfn.IFNA(IF(S$7="Fixed",1,IF(AND($D391="yes",S$7="Block"),INDEX($O805:$Q805,1,MATCH(S$5,$I50:$K50,0)),IF(OR(S$7="Anytime",S$7="Peak",S$7="Off-peak",S$7="Shoulder",S$7="Block"),INDEX('Stakeholder report data'!$G805:$M805,1,MATCH(IF(S$7="Block","Anytime",S$7),'Stakeholder report data'!$G$799:$M$799,0)),INDEX($W805:$AD805,1,MATCH(S$5,$W$799:$AD$799,0)))))
*S991*S$8,0)</f>
        <v>0</v>
      </c>
      <c r="T391" s="212">
        <f>_xlfn.IFNA(IF(T$7="Fixed",1,IF(AND($D391="yes",T$7="Block"),INDEX($O805:$Q805,1,MATCH(T$5,$I50:$K50,0)),IF(OR(T$7="Anytime",T$7="Peak",T$7="Off-peak",T$7="Shoulder",T$7="Block"),INDEX('Stakeholder report data'!$G805:$M805,1,MATCH(IF(T$7="Block","Anytime",T$7),'Stakeholder report data'!$G$799:$M$799,0)),INDEX($W805:$AD805,1,MATCH(T$5,$W$799:$AD$799,0)))))
*T991*T$8,0)</f>
        <v>0</v>
      </c>
      <c r="U391" s="212">
        <f>_xlfn.IFNA(IF(U$7="Fixed",1,IF(AND($D391="yes",U$7="Block"),INDEX($O805:$Q805,1,MATCH(U$5,$I50:$K50,0)),IF(OR(U$7="Anytime",U$7="Peak",U$7="Off-peak",U$7="Shoulder",U$7="Block"),INDEX('Stakeholder report data'!$G805:$M805,1,MATCH(IF(U$7="Block","Anytime",U$7),'Stakeholder report data'!$G$799:$M$799,0)),INDEX($W805:$AD805,1,MATCH(U$5,$W$799:$AD$799,0)))))
*U991*U$8,0)</f>
        <v>0</v>
      </c>
      <c r="V391" s="212">
        <f>_xlfn.IFNA(IF(V$7="Fixed",1,IF(AND($D391="yes",V$7="Block"),INDEX($O805:$Q805,1,MATCH(V$5,$I50:$K50,0)),IF(OR(V$7="Anytime",V$7="Peak",V$7="Off-peak",V$7="Shoulder",V$7="Block"),INDEX('Stakeholder report data'!$G805:$M805,1,MATCH(IF(V$7="Block","Anytime",V$7),'Stakeholder report data'!$G$799:$M$799,0)),INDEX($W805:$AD805,1,MATCH(V$5,$W$799:$AD$799,0)))))
*V991*V$8,0)</f>
        <v>0</v>
      </c>
      <c r="W391" s="212">
        <f>_xlfn.IFNA(IF(W$7="Fixed",1,IF(AND($D391="yes",W$7="Block"),INDEX($O805:$Q805,1,MATCH(W$5,$I50:$K50,0)),IF(OR(W$7="Anytime",W$7="Peak",W$7="Off-peak",W$7="Shoulder",W$7="Block"),INDEX('Stakeholder report data'!$G805:$M805,1,MATCH(IF(W$7="Block","Anytime",W$7),'Stakeholder report data'!$G$799:$M$799,0)),INDEX($W805:$AD805,1,MATCH(W$5,$W$799:$AD$799,0)))))
*W991*W$8,0)</f>
        <v>0</v>
      </c>
      <c r="X391" s="212">
        <f>_xlfn.IFNA(IF(X$7="Fixed",1,IF(AND($D391="yes",X$7="Block"),INDEX($O805:$Q805,1,MATCH(X$5,$I50:$K50,0)),IF(OR(X$7="Anytime",X$7="Peak",X$7="Off-peak",X$7="Shoulder",X$7="Block"),INDEX('Stakeholder report data'!$G805:$M805,1,MATCH(IF(X$7="Block","Anytime",X$7),'Stakeholder report data'!$G$799:$M$799,0)),INDEX($W805:$AD805,1,MATCH(X$5,$W$799:$AD$799,0)))))
*X991*X$8,0)</f>
        <v>0</v>
      </c>
      <c r="Y391" s="212">
        <f>_xlfn.IFNA(IF(Y$7="Fixed",1,IF(AND($D391="yes",Y$7="Block"),INDEX($O805:$Q805,1,MATCH(Y$5,$I50:$K50,0)),IF(OR(Y$7="Anytime",Y$7="Peak",Y$7="Off-peak",Y$7="Shoulder",Y$7="Block"),INDEX('Stakeholder report data'!$G805:$M805,1,MATCH(IF(Y$7="Block","Anytime",Y$7),'Stakeholder report data'!$G$799:$M$799,0)),INDEX($W805:$AD805,1,MATCH(Y$5,$W$799:$AD$799,0)))))
*Y991*Y$8,0)</f>
        <v>0</v>
      </c>
      <c r="Z391" s="212">
        <f>_xlfn.IFNA(IF(Z$7="Fixed",1,IF(AND($D391="yes",Z$7="Block"),INDEX($O805:$Q805,1,MATCH(Z$5,$I50:$K50,0)),IF(OR(Z$7="Anytime",Z$7="Peak",Z$7="Off-peak",Z$7="Shoulder",Z$7="Block"),INDEX('Stakeholder report data'!$G805:$M805,1,MATCH(IF(Z$7="Block","Anytime",Z$7),'Stakeholder report data'!$G$799:$M$799,0)),INDEX($W805:$AD805,1,MATCH(Z$5,$W$799:$AD$799,0)))))
*Z991*Z$8,0)</f>
        <v>0</v>
      </c>
      <c r="AA391" s="212">
        <f>_xlfn.IFNA(IF(AA$7="Fixed",1,IF(AND($D391="yes",AA$7="Block"),INDEX($O805:$Q805,1,MATCH(AA$5,$I50:$K50,0)),IF(OR(AA$7="Anytime",AA$7="Peak",AA$7="Off-peak",AA$7="Shoulder",AA$7="Block"),INDEX('Stakeholder report data'!$G805:$M805,1,MATCH(IF(AA$7="Block","Anytime",AA$7),'Stakeholder report data'!$G$799:$M$799,0)),INDEX($W805:$AD805,1,MATCH(AA$5,$W$799:$AD$799,0)))))
*AA991*AA$8,0)</f>
        <v>0</v>
      </c>
      <c r="AB391" s="212">
        <f>_xlfn.IFNA(IF(AB$7="Fixed",1,IF(AND($D391="yes",AB$7="Block"),INDEX($O805:$Q805,1,MATCH(AB$5,$I50:$K50,0)),IF(OR(AB$7="Anytime",AB$7="Peak",AB$7="Off-peak",AB$7="Shoulder",AB$7="Block"),INDEX('Stakeholder report data'!$G805:$M805,1,MATCH(IF(AB$7="Block","Anytime",AB$7),'Stakeholder report data'!$G$799:$M$799,0)),INDEX($W805:$AD805,1,MATCH(AB$5,$W$799:$AD$799,0)))))
*AB991*AB$8,0)</f>
        <v>0</v>
      </c>
      <c r="AC391" s="212">
        <f>_xlfn.IFNA(IF(AC$7="Fixed",1,IF(AND($D391="yes",AC$7="Block"),INDEX($O805:$Q805,1,MATCH(AC$5,$I50:$K50,0)),IF(OR(AC$7="Anytime",AC$7="Peak",AC$7="Off-peak",AC$7="Shoulder",AC$7="Block"),INDEX('Stakeholder report data'!$G805:$M805,1,MATCH(IF(AC$7="Block","Anytime",AC$7),'Stakeholder report data'!$G$799:$M$799,0)),INDEX($W805:$AD805,1,MATCH(AC$5,$W$799:$AD$799,0)))))
*AC991*AC$8,0)</f>
        <v>0</v>
      </c>
      <c r="AD391" s="212">
        <f>_xlfn.IFNA(IF(AD$7="Fixed",1,IF(AND($D391="yes",AD$7="Block"),INDEX($O805:$Q805,1,MATCH(AD$5,$I50:$K50,0)),IF(OR(AD$7="Anytime",AD$7="Peak",AD$7="Off-peak",AD$7="Shoulder",AD$7="Block"),INDEX('Stakeholder report data'!$G805:$M805,1,MATCH(IF(AD$7="Block","Anytime",AD$7),'Stakeholder report data'!$G$799:$M$799,0)),INDEX($W805:$AD805,1,MATCH(AD$5,$W$799:$AD$799,0)))))
*AD991*AD$8,0)</f>
        <v>0</v>
      </c>
      <c r="AE391" s="55"/>
      <c r="AF391" s="34"/>
      <c r="AG391" s="34"/>
      <c r="AH391" s="34"/>
    </row>
    <row r="392" spans="1:34" ht="11.25" outlineLevel="2" x14ac:dyDescent="0.2">
      <c r="A392" s="34"/>
      <c r="B392" s="251">
        <v>5</v>
      </c>
      <c r="C392" s="48" t="str">
        <f t="shared" si="39"/>
        <v>Medium Business Opt-out</v>
      </c>
      <c r="D392" s="49" t="str">
        <f t="shared" si="39"/>
        <v>no</v>
      </c>
      <c r="E392" s="49" t="str">
        <f t="shared" si="39"/>
        <v>yes</v>
      </c>
      <c r="F392" s="56"/>
      <c r="G392" s="262">
        <f t="shared" si="40"/>
        <v>1740.53942979658</v>
      </c>
      <c r="H392" s="56"/>
      <c r="I392" s="212">
        <f>_xlfn.IFNA(IF(I$7="Fixed",1,IF(AND($D392="yes",I$7="Block"),INDEX($O806:$Q806,1,MATCH(I$5,$I51:$K51,0)),IF(OR(I$7="Anytime",I$7="Peak",I$7="Off-peak",I$7="Shoulder",I$7="Block"),INDEX('Stakeholder report data'!$G806:$M806,1,MATCH(IF(I$7="Block","Anytime",I$7),'Stakeholder report data'!$G$799:$M$799,0)),INDEX($W806:$AD806,1,MATCH(I$5,$W$799:$AD$799,0)))))
*I992*I$8,0)</f>
        <v>0</v>
      </c>
      <c r="J392" s="212">
        <f>_xlfn.IFNA(IF(J$7="Fixed",1,IF(AND($D392="yes",J$7="Block"),INDEX($O806:$Q806,1,MATCH(J$5,$I51:$K51,0)),IF(OR(J$7="Anytime",J$7="Peak",J$7="Off-peak",J$7="Shoulder",J$7="Block"),INDEX('Stakeholder report data'!$G806:$M806,1,MATCH(IF(J$7="Block","Anytime",J$7),'Stakeholder report data'!$G$799:$M$799,0)),INDEX($W806:$AD806,1,MATCH(J$5,$W$799:$AD$799,0)))))
*J992*J$8,0)</f>
        <v>0</v>
      </c>
      <c r="K392" s="212">
        <f>_xlfn.IFNA(IF(K$7="Fixed",1,IF(AND($D392="yes",K$7="Block"),INDEX($O806:$Q806,1,MATCH(K$5,$I51:$K51,0)),IF(OR(K$7="Anytime",K$7="Peak",K$7="Off-peak",K$7="Shoulder",K$7="Block"),INDEX('Stakeholder report data'!$G806:$M806,1,MATCH(IF(K$7="Block","Anytime",K$7),'Stakeholder report data'!$G$799:$M$799,0)),INDEX($W806:$AD806,1,MATCH(K$5,$W$799:$AD$799,0)))))
*K992*K$8,0)</f>
        <v>741.13419549657533</v>
      </c>
      <c r="L392" s="212">
        <f>_xlfn.IFNA(IF(L$7="Fixed",1,IF(AND($D392="yes",L$7="Block"),INDEX($O806:$Q806,1,MATCH(L$5,$I51:$K51,0)),IF(OR(L$7="Anytime",L$7="Peak",L$7="Off-peak",L$7="Shoulder",L$7="Block"),INDEX('Stakeholder report data'!$G806:$M806,1,MATCH(IF(L$7="Block","Anytime",L$7),'Stakeholder report data'!$G$799:$M$799,0)),INDEX($W806:$AD806,1,MATCH(L$5,$W$799:$AD$799,0)))))
*L992*L$8,0)</f>
        <v>999.40523430000451</v>
      </c>
      <c r="M392" s="212">
        <f>_xlfn.IFNA(IF(M$7="Fixed",1,IF(AND($D392="yes",M$7="Block"),INDEX($O806:$Q806,1,MATCH(M$5,$I51:$K51,0)),IF(OR(M$7="Anytime",M$7="Peak",M$7="Off-peak",M$7="Shoulder",M$7="Block"),INDEX('Stakeholder report data'!$G806:$M806,1,MATCH(IF(M$7="Block","Anytime",M$7),'Stakeholder report data'!$G$799:$M$799,0)),INDEX($W806:$AD806,1,MATCH(M$5,$W$799:$AD$799,0)))))
*M992*M$8,0)</f>
        <v>0</v>
      </c>
      <c r="N392" s="212">
        <f>_xlfn.IFNA(IF(N$7="Fixed",1,IF(AND($D392="yes",N$7="Block"),INDEX($O806:$Q806,1,MATCH(N$5,$I51:$K51,0)),IF(OR(N$7="Anytime",N$7="Peak",N$7="Off-peak",N$7="Shoulder",N$7="Block"),INDEX('Stakeholder report data'!$G806:$M806,1,MATCH(IF(N$7="Block","Anytime",N$7),'Stakeholder report data'!$G$799:$M$799,0)),INDEX($W806:$AD806,1,MATCH(N$5,$W$799:$AD$799,0)))))
*N992*N$8,0)</f>
        <v>0</v>
      </c>
      <c r="O392" s="212">
        <f>_xlfn.IFNA(IF(O$7="Fixed",1,IF(AND($D392="yes",O$7="Block"),INDEX($O806:$Q806,1,MATCH(O$5,$I51:$K51,0)),IF(OR(O$7="Anytime",O$7="Peak",O$7="Off-peak",O$7="Shoulder",O$7="Block"),INDEX('Stakeholder report data'!$G806:$M806,1,MATCH(IF(O$7="Block","Anytime",O$7),'Stakeholder report data'!$G$799:$M$799,0)),INDEX($W806:$AD806,1,MATCH(O$5,$W$799:$AD$799,0)))))
*O992*O$8,0)</f>
        <v>0</v>
      </c>
      <c r="P392" s="212">
        <f>_xlfn.IFNA(IF(P$7="Fixed",1,IF(AND($D392="yes",P$7="Block"),INDEX($O806:$Q806,1,MATCH(P$5,$I51:$K51,0)),IF(OR(P$7="Anytime",P$7="Peak",P$7="Off-peak",P$7="Shoulder",P$7="Block"),INDEX('Stakeholder report data'!$G806:$M806,1,MATCH(IF(P$7="Block","Anytime",P$7),'Stakeholder report data'!$G$799:$M$799,0)),INDEX($W806:$AD806,1,MATCH(P$5,$W$799:$AD$799,0)))))
*P992*P$8,0)</f>
        <v>0</v>
      </c>
      <c r="Q392" s="212">
        <f>_xlfn.IFNA(IF(Q$7="Fixed",1,IF(AND($D392="yes",Q$7="Block"),INDEX($O806:$Q806,1,MATCH(Q$5,$I51:$K51,0)),IF(OR(Q$7="Anytime",Q$7="Peak",Q$7="Off-peak",Q$7="Shoulder",Q$7="Block"),INDEX('Stakeholder report data'!$G806:$M806,1,MATCH(IF(Q$7="Block","Anytime",Q$7),'Stakeholder report data'!$G$799:$M$799,0)),INDEX($W806:$AD806,1,MATCH(Q$5,$W$799:$AD$799,0)))))
*Q992*Q$8,0)</f>
        <v>0</v>
      </c>
      <c r="R392" s="212">
        <f>_xlfn.IFNA(IF(R$7="Fixed",1,IF(AND($D392="yes",R$7="Block"),INDEX($O806:$Q806,1,MATCH(R$5,$I51:$K51,0)),IF(OR(R$7="Anytime",R$7="Peak",R$7="Off-peak",R$7="Shoulder",R$7="Block"),INDEX('Stakeholder report data'!$G806:$M806,1,MATCH(IF(R$7="Block","Anytime",R$7),'Stakeholder report data'!$G$799:$M$799,0)),INDEX($W806:$AD806,1,MATCH(R$5,$W$799:$AD$799,0)))))
*R992*R$8,0)</f>
        <v>0</v>
      </c>
      <c r="S392" s="212">
        <f>_xlfn.IFNA(IF(S$7="Fixed",1,IF(AND($D392="yes",S$7="Block"),INDEX($O806:$Q806,1,MATCH(S$5,$I51:$K51,0)),IF(OR(S$7="Anytime",S$7="Peak",S$7="Off-peak",S$7="Shoulder",S$7="Block"),INDEX('Stakeholder report data'!$G806:$M806,1,MATCH(IF(S$7="Block","Anytime",S$7),'Stakeholder report data'!$G$799:$M$799,0)),INDEX($W806:$AD806,1,MATCH(S$5,$W$799:$AD$799,0)))))
*S992*S$8,0)</f>
        <v>0</v>
      </c>
      <c r="T392" s="212">
        <f>_xlfn.IFNA(IF(T$7="Fixed",1,IF(AND($D392="yes",T$7="Block"),INDEX($O806:$Q806,1,MATCH(T$5,$I51:$K51,0)),IF(OR(T$7="Anytime",T$7="Peak",T$7="Off-peak",T$7="Shoulder",T$7="Block"),INDEX('Stakeholder report data'!$G806:$M806,1,MATCH(IF(T$7="Block","Anytime",T$7),'Stakeholder report data'!$G$799:$M$799,0)),INDEX($W806:$AD806,1,MATCH(T$5,$W$799:$AD$799,0)))))
*T992*T$8,0)</f>
        <v>0</v>
      </c>
      <c r="U392" s="212">
        <f>_xlfn.IFNA(IF(U$7="Fixed",1,IF(AND($D392="yes",U$7="Block"),INDEX($O806:$Q806,1,MATCH(U$5,$I51:$K51,0)),IF(OR(U$7="Anytime",U$7="Peak",U$7="Off-peak",U$7="Shoulder",U$7="Block"),INDEX('Stakeholder report data'!$G806:$M806,1,MATCH(IF(U$7="Block","Anytime",U$7),'Stakeholder report data'!$G$799:$M$799,0)),INDEX($W806:$AD806,1,MATCH(U$5,$W$799:$AD$799,0)))))
*U992*U$8,0)</f>
        <v>0</v>
      </c>
      <c r="V392" s="212">
        <f>_xlfn.IFNA(IF(V$7="Fixed",1,IF(AND($D392="yes",V$7="Block"),INDEX($O806:$Q806,1,MATCH(V$5,$I51:$K51,0)),IF(OR(V$7="Anytime",V$7="Peak",V$7="Off-peak",V$7="Shoulder",V$7="Block"),INDEX('Stakeholder report data'!$G806:$M806,1,MATCH(IF(V$7="Block","Anytime",V$7),'Stakeholder report data'!$G$799:$M$799,0)),INDEX($W806:$AD806,1,MATCH(V$5,$W$799:$AD$799,0)))))
*V992*V$8,0)</f>
        <v>0</v>
      </c>
      <c r="W392" s="212">
        <f>_xlfn.IFNA(IF(W$7="Fixed",1,IF(AND($D392="yes",W$7="Block"),INDEX($O806:$Q806,1,MATCH(W$5,$I51:$K51,0)),IF(OR(W$7="Anytime",W$7="Peak",W$7="Off-peak",W$7="Shoulder",W$7="Block"),INDEX('Stakeholder report data'!$G806:$M806,1,MATCH(IF(W$7="Block","Anytime",W$7),'Stakeholder report data'!$G$799:$M$799,0)),INDEX($W806:$AD806,1,MATCH(W$5,$W$799:$AD$799,0)))))
*W992*W$8,0)</f>
        <v>0</v>
      </c>
      <c r="X392" s="212">
        <f>_xlfn.IFNA(IF(X$7="Fixed",1,IF(AND($D392="yes",X$7="Block"),INDEX($O806:$Q806,1,MATCH(X$5,$I51:$K51,0)),IF(OR(X$7="Anytime",X$7="Peak",X$7="Off-peak",X$7="Shoulder",X$7="Block"),INDEX('Stakeholder report data'!$G806:$M806,1,MATCH(IF(X$7="Block","Anytime",X$7),'Stakeholder report data'!$G$799:$M$799,0)),INDEX($W806:$AD806,1,MATCH(X$5,$W$799:$AD$799,0)))))
*X992*X$8,0)</f>
        <v>0</v>
      </c>
      <c r="Y392" s="212">
        <f>_xlfn.IFNA(IF(Y$7="Fixed",1,IF(AND($D392="yes",Y$7="Block"),INDEX($O806:$Q806,1,MATCH(Y$5,$I51:$K51,0)),IF(OR(Y$7="Anytime",Y$7="Peak",Y$7="Off-peak",Y$7="Shoulder",Y$7="Block"),INDEX('Stakeholder report data'!$G806:$M806,1,MATCH(IF(Y$7="Block","Anytime",Y$7),'Stakeholder report data'!$G$799:$M$799,0)),INDEX($W806:$AD806,1,MATCH(Y$5,$W$799:$AD$799,0)))))
*Y992*Y$8,0)</f>
        <v>0</v>
      </c>
      <c r="Z392" s="212">
        <f>_xlfn.IFNA(IF(Z$7="Fixed",1,IF(AND($D392="yes",Z$7="Block"),INDEX($O806:$Q806,1,MATCH(Z$5,$I51:$K51,0)),IF(OR(Z$7="Anytime",Z$7="Peak",Z$7="Off-peak",Z$7="Shoulder",Z$7="Block"),INDEX('Stakeholder report data'!$G806:$M806,1,MATCH(IF(Z$7="Block","Anytime",Z$7),'Stakeholder report data'!$G$799:$M$799,0)),INDEX($W806:$AD806,1,MATCH(Z$5,$W$799:$AD$799,0)))))
*Z992*Z$8,0)</f>
        <v>0</v>
      </c>
      <c r="AA392" s="212">
        <f>_xlfn.IFNA(IF(AA$7="Fixed",1,IF(AND($D392="yes",AA$7="Block"),INDEX($O806:$Q806,1,MATCH(AA$5,$I51:$K51,0)),IF(OR(AA$7="Anytime",AA$7="Peak",AA$7="Off-peak",AA$7="Shoulder",AA$7="Block"),INDEX('Stakeholder report data'!$G806:$M806,1,MATCH(IF(AA$7="Block","Anytime",AA$7),'Stakeholder report data'!$G$799:$M$799,0)),INDEX($W806:$AD806,1,MATCH(AA$5,$W$799:$AD$799,0)))))
*AA992*AA$8,0)</f>
        <v>0</v>
      </c>
      <c r="AB392" s="212">
        <f>_xlfn.IFNA(IF(AB$7="Fixed",1,IF(AND($D392="yes",AB$7="Block"),INDEX($O806:$Q806,1,MATCH(AB$5,$I51:$K51,0)),IF(OR(AB$7="Anytime",AB$7="Peak",AB$7="Off-peak",AB$7="Shoulder",AB$7="Block"),INDEX('Stakeholder report data'!$G806:$M806,1,MATCH(IF(AB$7="Block","Anytime",AB$7),'Stakeholder report data'!$G$799:$M$799,0)),INDEX($W806:$AD806,1,MATCH(AB$5,$W$799:$AD$799,0)))))
*AB992*AB$8,0)</f>
        <v>0</v>
      </c>
      <c r="AC392" s="212">
        <f>_xlfn.IFNA(IF(AC$7="Fixed",1,IF(AND($D392="yes",AC$7="Block"),INDEX($O806:$Q806,1,MATCH(AC$5,$I51:$K51,0)),IF(OR(AC$7="Anytime",AC$7="Peak",AC$7="Off-peak",AC$7="Shoulder",AC$7="Block"),INDEX('Stakeholder report data'!$G806:$M806,1,MATCH(IF(AC$7="Block","Anytime",AC$7),'Stakeholder report data'!$G$799:$M$799,0)),INDEX($W806:$AD806,1,MATCH(AC$5,$W$799:$AD$799,0)))))
*AC992*AC$8,0)</f>
        <v>0</v>
      </c>
      <c r="AD392" s="212">
        <f>_xlfn.IFNA(IF(AD$7="Fixed",1,IF(AND($D392="yes",AD$7="Block"),INDEX($O806:$Q806,1,MATCH(AD$5,$I51:$K51,0)),IF(OR(AD$7="Anytime",AD$7="Peak",AD$7="Off-peak",AD$7="Shoulder",AD$7="Block"),INDEX('Stakeholder report data'!$G806:$M806,1,MATCH(IF(AD$7="Block","Anytime",AD$7),'Stakeholder report data'!$G$799:$M$799,0)),INDEX($W806:$AD806,1,MATCH(AD$5,$W$799:$AD$799,0)))))
*AD992*AD$8,0)</f>
        <v>0</v>
      </c>
      <c r="AE392" s="55"/>
      <c r="AF392" s="34"/>
      <c r="AG392" s="34"/>
      <c r="AH392" s="34"/>
    </row>
    <row r="393" spans="1:34" ht="11.25" outlineLevel="2" x14ac:dyDescent="0.2">
      <c r="A393" s="34"/>
      <c r="B393" s="251">
        <v>6</v>
      </c>
      <c r="C393" s="48" t="str">
        <f t="shared" si="39"/>
        <v>Unmetered Supplies / Public Lighting</v>
      </c>
      <c r="D393" s="49" t="str">
        <f t="shared" si="39"/>
        <v>no</v>
      </c>
      <c r="E393" s="49" t="str">
        <f t="shared" si="39"/>
        <v>yes</v>
      </c>
      <c r="F393" s="56"/>
      <c r="G393" s="262">
        <f t="shared" si="40"/>
        <v>0</v>
      </c>
      <c r="H393" s="56"/>
      <c r="I393" s="212">
        <f>_xlfn.IFNA(IF(I$7="Fixed",1,IF(AND($D393="yes",I$7="Block"),INDEX($O807:$Q807,1,MATCH(I$5,$I52:$K52,0)),IF(OR(I$7="Anytime",I$7="Peak",I$7="Off-peak",I$7="Shoulder",I$7="Block"),INDEX('Stakeholder report data'!$G807:$M807,1,MATCH(IF(I$7="Block","Anytime",I$7),'Stakeholder report data'!$G$799:$M$799,0)),INDEX($W807:$AD807,1,MATCH(I$5,$W$799:$AD$799,0)))))
*I993*I$8,0)</f>
        <v>0</v>
      </c>
      <c r="J393" s="212">
        <f>_xlfn.IFNA(IF(J$7="Fixed",1,IF(AND($D393="yes",J$7="Block"),INDEX($O807:$Q807,1,MATCH(J$5,$I52:$K52,0)),IF(OR(J$7="Anytime",J$7="Peak",J$7="Off-peak",J$7="Shoulder",J$7="Block"),INDEX('Stakeholder report data'!$G807:$M807,1,MATCH(IF(J$7="Block","Anytime",J$7),'Stakeholder report data'!$G$799:$M$799,0)),INDEX($W807:$AD807,1,MATCH(J$5,$W$799:$AD$799,0)))))
*J993*J$8,0)</f>
        <v>0</v>
      </c>
      <c r="K393" s="212">
        <f>_xlfn.IFNA(IF(K$7="Fixed",1,IF(AND($D393="yes",K$7="Block"),INDEX($O807:$Q807,1,MATCH(K$5,$I52:$K52,0)),IF(OR(K$7="Anytime",K$7="Peak",K$7="Off-peak",K$7="Shoulder",K$7="Block"),INDEX('Stakeholder report data'!$G807:$M807,1,MATCH(IF(K$7="Block","Anytime",K$7),'Stakeholder report data'!$G$799:$M$799,0)),INDEX($W807:$AD807,1,MATCH(K$5,$W$799:$AD$799,0)))))
*K993*K$8,0)</f>
        <v>0</v>
      </c>
      <c r="L393" s="212">
        <f>_xlfn.IFNA(IF(L$7="Fixed",1,IF(AND($D393="yes",L$7="Block"),INDEX($O807:$Q807,1,MATCH(L$5,$I52:$K52,0)),IF(OR(L$7="Anytime",L$7="Peak",L$7="Off-peak",L$7="Shoulder",L$7="Block"),INDEX('Stakeholder report data'!$G807:$M807,1,MATCH(IF(L$7="Block","Anytime",L$7),'Stakeholder report data'!$G$799:$M$799,0)),INDEX($W807:$AD807,1,MATCH(L$5,$W$799:$AD$799,0)))))
*L993*L$8,0)</f>
        <v>0</v>
      </c>
      <c r="M393" s="212">
        <f>_xlfn.IFNA(IF(M$7="Fixed",1,IF(AND($D393="yes",M$7="Block"),INDEX($O807:$Q807,1,MATCH(M$5,$I52:$K52,0)),IF(OR(M$7="Anytime",M$7="Peak",M$7="Off-peak",M$7="Shoulder",M$7="Block"),INDEX('Stakeholder report data'!$G807:$M807,1,MATCH(IF(M$7="Block","Anytime",M$7),'Stakeholder report data'!$G$799:$M$799,0)),INDEX($W807:$AD807,1,MATCH(M$5,$W$799:$AD$799,0)))))
*M993*M$8,0)</f>
        <v>0</v>
      </c>
      <c r="N393" s="212">
        <f>_xlfn.IFNA(IF(N$7="Fixed",1,IF(AND($D393="yes",N$7="Block"),INDEX($O807:$Q807,1,MATCH(N$5,$I52:$K52,0)),IF(OR(N$7="Anytime",N$7="Peak",N$7="Off-peak",N$7="Shoulder",N$7="Block"),INDEX('Stakeholder report data'!$G807:$M807,1,MATCH(IF(N$7="Block","Anytime",N$7),'Stakeholder report data'!$G$799:$M$799,0)),INDEX($W807:$AD807,1,MATCH(N$5,$W$799:$AD$799,0)))))
*N993*N$8,0)</f>
        <v>0</v>
      </c>
      <c r="O393" s="212">
        <f>_xlfn.IFNA(IF(O$7="Fixed",1,IF(AND($D393="yes",O$7="Block"),INDEX($O807:$Q807,1,MATCH(O$5,$I52:$K52,0)),IF(OR(O$7="Anytime",O$7="Peak",O$7="Off-peak",O$7="Shoulder",O$7="Block"),INDEX('Stakeholder report data'!$G807:$M807,1,MATCH(IF(O$7="Block","Anytime",O$7),'Stakeholder report data'!$G$799:$M$799,0)),INDEX($W807:$AD807,1,MATCH(O$5,$W$799:$AD$799,0)))))
*O993*O$8,0)</f>
        <v>0</v>
      </c>
      <c r="P393" s="212">
        <f>_xlfn.IFNA(IF(P$7="Fixed",1,IF(AND($D393="yes",P$7="Block"),INDEX($O807:$Q807,1,MATCH(P$5,$I52:$K52,0)),IF(OR(P$7="Anytime",P$7="Peak",P$7="Off-peak",P$7="Shoulder",P$7="Block"),INDEX('Stakeholder report data'!$G807:$M807,1,MATCH(IF(P$7="Block","Anytime",P$7),'Stakeholder report data'!$G$799:$M$799,0)),INDEX($W807:$AD807,1,MATCH(P$5,$W$799:$AD$799,0)))))
*P993*P$8,0)</f>
        <v>0</v>
      </c>
      <c r="Q393" s="212">
        <f>_xlfn.IFNA(IF(Q$7="Fixed",1,IF(AND($D393="yes",Q$7="Block"),INDEX($O807:$Q807,1,MATCH(Q$5,$I52:$K52,0)),IF(OR(Q$7="Anytime",Q$7="Peak",Q$7="Off-peak",Q$7="Shoulder",Q$7="Block"),INDEX('Stakeholder report data'!$G807:$M807,1,MATCH(IF(Q$7="Block","Anytime",Q$7),'Stakeholder report data'!$G$799:$M$799,0)),INDEX($W807:$AD807,1,MATCH(Q$5,$W$799:$AD$799,0)))))
*Q993*Q$8,0)</f>
        <v>0</v>
      </c>
      <c r="R393" s="212">
        <f>_xlfn.IFNA(IF(R$7="Fixed",1,IF(AND($D393="yes",R$7="Block"),INDEX($O807:$Q807,1,MATCH(R$5,$I52:$K52,0)),IF(OR(R$7="Anytime",R$7="Peak",R$7="Off-peak",R$7="Shoulder",R$7="Block"),INDEX('Stakeholder report data'!$G807:$M807,1,MATCH(IF(R$7="Block","Anytime",R$7),'Stakeholder report data'!$G$799:$M$799,0)),INDEX($W807:$AD807,1,MATCH(R$5,$W$799:$AD$799,0)))))
*R993*R$8,0)</f>
        <v>0</v>
      </c>
      <c r="S393" s="212">
        <f>_xlfn.IFNA(IF(S$7="Fixed",1,IF(AND($D393="yes",S$7="Block"),INDEX($O807:$Q807,1,MATCH(S$5,$I52:$K52,0)),IF(OR(S$7="Anytime",S$7="Peak",S$7="Off-peak",S$7="Shoulder",S$7="Block"),INDEX('Stakeholder report data'!$G807:$M807,1,MATCH(IF(S$7="Block","Anytime",S$7),'Stakeholder report data'!$G$799:$M$799,0)),INDEX($W807:$AD807,1,MATCH(S$5,$W$799:$AD$799,0)))))
*S993*S$8,0)</f>
        <v>0</v>
      </c>
      <c r="T393" s="212">
        <f>_xlfn.IFNA(IF(T$7="Fixed",1,IF(AND($D393="yes",T$7="Block"),INDEX($O807:$Q807,1,MATCH(T$5,$I52:$K52,0)),IF(OR(T$7="Anytime",T$7="Peak",T$7="Off-peak",T$7="Shoulder",T$7="Block"),INDEX('Stakeholder report data'!$G807:$M807,1,MATCH(IF(T$7="Block","Anytime",T$7),'Stakeholder report data'!$G$799:$M$799,0)),INDEX($W807:$AD807,1,MATCH(T$5,$W$799:$AD$799,0)))))
*T993*T$8,0)</f>
        <v>0</v>
      </c>
      <c r="U393" s="212">
        <f>_xlfn.IFNA(IF(U$7="Fixed",1,IF(AND($D393="yes",U$7="Block"),INDEX($O807:$Q807,1,MATCH(U$5,$I52:$K52,0)),IF(OR(U$7="Anytime",U$7="Peak",U$7="Off-peak",U$7="Shoulder",U$7="Block"),INDEX('Stakeholder report data'!$G807:$M807,1,MATCH(IF(U$7="Block","Anytime",U$7),'Stakeholder report data'!$G$799:$M$799,0)),INDEX($W807:$AD807,1,MATCH(U$5,$W$799:$AD$799,0)))))
*U993*U$8,0)</f>
        <v>0</v>
      </c>
      <c r="V393" s="212">
        <f>_xlfn.IFNA(IF(V$7="Fixed",1,IF(AND($D393="yes",V$7="Block"),INDEX($O807:$Q807,1,MATCH(V$5,$I52:$K52,0)),IF(OR(V$7="Anytime",V$7="Peak",V$7="Off-peak",V$7="Shoulder",V$7="Block"),INDEX('Stakeholder report data'!$G807:$M807,1,MATCH(IF(V$7="Block","Anytime",V$7),'Stakeholder report data'!$G$799:$M$799,0)),INDEX($W807:$AD807,1,MATCH(V$5,$W$799:$AD$799,0)))))
*V993*V$8,0)</f>
        <v>0</v>
      </c>
      <c r="W393" s="212">
        <f>_xlfn.IFNA(IF(W$7="Fixed",1,IF(AND($D393="yes",W$7="Block"),INDEX($O807:$Q807,1,MATCH(W$5,$I52:$K52,0)),IF(OR(W$7="Anytime",W$7="Peak",W$7="Off-peak",W$7="Shoulder",W$7="Block"),INDEX('Stakeholder report data'!$G807:$M807,1,MATCH(IF(W$7="Block","Anytime",W$7),'Stakeholder report data'!$G$799:$M$799,0)),INDEX($W807:$AD807,1,MATCH(W$5,$W$799:$AD$799,0)))))
*W993*W$8,0)</f>
        <v>0</v>
      </c>
      <c r="X393" s="212">
        <f>_xlfn.IFNA(IF(X$7="Fixed",1,IF(AND($D393="yes",X$7="Block"),INDEX($O807:$Q807,1,MATCH(X$5,$I52:$K52,0)),IF(OR(X$7="Anytime",X$7="Peak",X$7="Off-peak",X$7="Shoulder",X$7="Block"),INDEX('Stakeholder report data'!$G807:$M807,1,MATCH(IF(X$7="Block","Anytime",X$7),'Stakeholder report data'!$G$799:$M$799,0)),INDEX($W807:$AD807,1,MATCH(X$5,$W$799:$AD$799,0)))))
*X993*X$8,0)</f>
        <v>0</v>
      </c>
      <c r="Y393" s="212">
        <f>_xlfn.IFNA(IF(Y$7="Fixed",1,IF(AND($D393="yes",Y$7="Block"),INDEX($O807:$Q807,1,MATCH(Y$5,$I52:$K52,0)),IF(OR(Y$7="Anytime",Y$7="Peak",Y$7="Off-peak",Y$7="Shoulder",Y$7="Block"),INDEX('Stakeholder report data'!$G807:$M807,1,MATCH(IF(Y$7="Block","Anytime",Y$7),'Stakeholder report data'!$G$799:$M$799,0)),INDEX($W807:$AD807,1,MATCH(Y$5,$W$799:$AD$799,0)))))
*Y993*Y$8,0)</f>
        <v>0</v>
      </c>
      <c r="Z393" s="212">
        <f>_xlfn.IFNA(IF(Z$7="Fixed",1,IF(AND($D393="yes",Z$7="Block"),INDEX($O807:$Q807,1,MATCH(Z$5,$I52:$K52,0)),IF(OR(Z$7="Anytime",Z$7="Peak",Z$7="Off-peak",Z$7="Shoulder",Z$7="Block"),INDEX('Stakeholder report data'!$G807:$M807,1,MATCH(IF(Z$7="Block","Anytime",Z$7),'Stakeholder report data'!$G$799:$M$799,0)),INDEX($W807:$AD807,1,MATCH(Z$5,$W$799:$AD$799,0)))))
*Z993*Z$8,0)</f>
        <v>0</v>
      </c>
      <c r="AA393" s="212">
        <f>_xlfn.IFNA(IF(AA$7="Fixed",1,IF(AND($D393="yes",AA$7="Block"),INDEX($O807:$Q807,1,MATCH(AA$5,$I52:$K52,0)),IF(OR(AA$7="Anytime",AA$7="Peak",AA$7="Off-peak",AA$7="Shoulder",AA$7="Block"),INDEX('Stakeholder report data'!$G807:$M807,1,MATCH(IF(AA$7="Block","Anytime",AA$7),'Stakeholder report data'!$G$799:$M$799,0)),INDEX($W807:$AD807,1,MATCH(AA$5,$W$799:$AD$799,0)))))
*AA993*AA$8,0)</f>
        <v>0</v>
      </c>
      <c r="AB393" s="212">
        <f>_xlfn.IFNA(IF(AB$7="Fixed",1,IF(AND($D393="yes",AB$7="Block"),INDEX($O807:$Q807,1,MATCH(AB$5,$I52:$K52,0)),IF(OR(AB$7="Anytime",AB$7="Peak",AB$7="Off-peak",AB$7="Shoulder",AB$7="Block"),INDEX('Stakeholder report data'!$G807:$M807,1,MATCH(IF(AB$7="Block","Anytime",AB$7),'Stakeholder report data'!$G$799:$M$799,0)),INDEX($W807:$AD807,1,MATCH(AB$5,$W$799:$AD$799,0)))))
*AB993*AB$8,0)</f>
        <v>0</v>
      </c>
      <c r="AC393" s="212">
        <f>_xlfn.IFNA(IF(AC$7="Fixed",1,IF(AND($D393="yes",AC$7="Block"),INDEX($O807:$Q807,1,MATCH(AC$5,$I52:$K52,0)),IF(OR(AC$7="Anytime",AC$7="Peak",AC$7="Off-peak",AC$7="Shoulder",AC$7="Block"),INDEX('Stakeholder report data'!$G807:$M807,1,MATCH(IF(AC$7="Block","Anytime",AC$7),'Stakeholder report data'!$G$799:$M$799,0)),INDEX($W807:$AD807,1,MATCH(AC$5,$W$799:$AD$799,0)))))
*AC993*AC$8,0)</f>
        <v>0</v>
      </c>
      <c r="AD393" s="212">
        <f>_xlfn.IFNA(IF(AD$7="Fixed",1,IF(AND($D393="yes",AD$7="Block"),INDEX($O807:$Q807,1,MATCH(AD$5,$I52:$K52,0)),IF(OR(AD$7="Anytime",AD$7="Peak",AD$7="Off-peak",AD$7="Shoulder",AD$7="Block"),INDEX('Stakeholder report data'!$G807:$M807,1,MATCH(IF(AD$7="Block","Anytime",AD$7),'Stakeholder report data'!$G$799:$M$799,0)),INDEX($W807:$AD807,1,MATCH(AD$5,$W$799:$AD$799,0)))))
*AD993*AD$8,0)</f>
        <v>0</v>
      </c>
      <c r="AE393" s="55"/>
      <c r="AF393" s="34"/>
      <c r="AG393" s="34"/>
      <c r="AH393" s="34"/>
    </row>
    <row r="394" spans="1:34" ht="11.25" outlineLevel="2" x14ac:dyDescent="0.2">
      <c r="A394" s="34"/>
      <c r="B394" s="251">
        <v>7</v>
      </c>
      <c r="C394" s="48">
        <f t="shared" si="39"/>
        <v>0</v>
      </c>
      <c r="D394" s="49">
        <f t="shared" si="39"/>
        <v>0</v>
      </c>
      <c r="E394" s="49">
        <f t="shared" si="39"/>
        <v>0</v>
      </c>
      <c r="F394" s="56"/>
      <c r="G394" s="262">
        <f t="shared" si="40"/>
        <v>0</v>
      </c>
      <c r="H394" s="56"/>
      <c r="I394" s="212">
        <f>_xlfn.IFNA(IF(I$7="Fixed",1,IF(AND($D394="yes",I$7="Block"),INDEX($O808:$Q808,1,MATCH(I$5,$I53:$K53,0)),IF(OR(I$7="Anytime",I$7="Peak",I$7="Off-peak",I$7="Shoulder",I$7="Block"),INDEX('Stakeholder report data'!$G808:$M808,1,MATCH(IF(I$7="Block","Anytime",I$7),'Stakeholder report data'!$G$799:$M$799,0)),INDEX($W808:$AD808,1,MATCH(I$5,$W$799:$AD$799,0)))))
*I994*I$8,0)</f>
        <v>0</v>
      </c>
      <c r="J394" s="212">
        <f>_xlfn.IFNA(IF(J$7="Fixed",1,IF(AND($D394="yes",J$7="Block"),INDEX($O808:$Q808,1,MATCH(J$5,$I53:$K53,0)),IF(OR(J$7="Anytime",J$7="Peak",J$7="Off-peak",J$7="Shoulder",J$7="Block"),INDEX('Stakeholder report data'!$G808:$M808,1,MATCH(IF(J$7="Block","Anytime",J$7),'Stakeholder report data'!$G$799:$M$799,0)),INDEX($W808:$AD808,1,MATCH(J$5,$W$799:$AD$799,0)))))
*J994*J$8,0)</f>
        <v>0</v>
      </c>
      <c r="K394" s="212">
        <f>_xlfn.IFNA(IF(K$7="Fixed",1,IF(AND($D394="yes",K$7="Block"),INDEX($O808:$Q808,1,MATCH(K$5,$I53:$K53,0)),IF(OR(K$7="Anytime",K$7="Peak",K$7="Off-peak",K$7="Shoulder",K$7="Block"),INDEX('Stakeholder report data'!$G808:$M808,1,MATCH(IF(K$7="Block","Anytime",K$7),'Stakeholder report data'!$G$799:$M$799,0)),INDEX($W808:$AD808,1,MATCH(K$5,$W$799:$AD$799,0)))))
*K994*K$8,0)</f>
        <v>0</v>
      </c>
      <c r="L394" s="212">
        <f>_xlfn.IFNA(IF(L$7="Fixed",1,IF(AND($D394="yes",L$7="Block"),INDEX($O808:$Q808,1,MATCH(L$5,$I53:$K53,0)),IF(OR(L$7="Anytime",L$7="Peak",L$7="Off-peak",L$7="Shoulder",L$7="Block"),INDEX('Stakeholder report data'!$G808:$M808,1,MATCH(IF(L$7="Block","Anytime",L$7),'Stakeholder report data'!$G$799:$M$799,0)),INDEX($W808:$AD808,1,MATCH(L$5,$W$799:$AD$799,0)))))
*L994*L$8,0)</f>
        <v>0</v>
      </c>
      <c r="M394" s="212">
        <f>_xlfn.IFNA(IF(M$7="Fixed",1,IF(AND($D394="yes",M$7="Block"),INDEX($O808:$Q808,1,MATCH(M$5,$I53:$K53,0)),IF(OR(M$7="Anytime",M$7="Peak",M$7="Off-peak",M$7="Shoulder",M$7="Block"),INDEX('Stakeholder report data'!$G808:$M808,1,MATCH(IF(M$7="Block","Anytime",M$7),'Stakeholder report data'!$G$799:$M$799,0)),INDEX($W808:$AD808,1,MATCH(M$5,$W$799:$AD$799,0)))))
*M994*M$8,0)</f>
        <v>0</v>
      </c>
      <c r="N394" s="212">
        <f>_xlfn.IFNA(IF(N$7="Fixed",1,IF(AND($D394="yes",N$7="Block"),INDEX($O808:$Q808,1,MATCH(N$5,$I53:$K53,0)),IF(OR(N$7="Anytime",N$7="Peak",N$7="Off-peak",N$7="Shoulder",N$7="Block"),INDEX('Stakeholder report data'!$G808:$M808,1,MATCH(IF(N$7="Block","Anytime",N$7),'Stakeholder report data'!$G$799:$M$799,0)),INDEX($W808:$AD808,1,MATCH(N$5,$W$799:$AD$799,0)))))
*N994*N$8,0)</f>
        <v>0</v>
      </c>
      <c r="O394" s="212">
        <f>_xlfn.IFNA(IF(O$7="Fixed",1,IF(AND($D394="yes",O$7="Block"),INDEX($O808:$Q808,1,MATCH(O$5,$I53:$K53,0)),IF(OR(O$7="Anytime",O$7="Peak",O$7="Off-peak",O$7="Shoulder",O$7="Block"),INDEX('Stakeholder report data'!$G808:$M808,1,MATCH(IF(O$7="Block","Anytime",O$7),'Stakeholder report data'!$G$799:$M$799,0)),INDEX($W808:$AD808,1,MATCH(O$5,$W$799:$AD$799,0)))))
*O994*O$8,0)</f>
        <v>0</v>
      </c>
      <c r="P394" s="212">
        <f>_xlfn.IFNA(IF(P$7="Fixed",1,IF(AND($D394="yes",P$7="Block"),INDEX($O808:$Q808,1,MATCH(P$5,$I53:$K53,0)),IF(OR(P$7="Anytime",P$7="Peak",P$7="Off-peak",P$7="Shoulder",P$7="Block"),INDEX('Stakeholder report data'!$G808:$M808,1,MATCH(IF(P$7="Block","Anytime",P$7),'Stakeholder report data'!$G$799:$M$799,0)),INDEX($W808:$AD808,1,MATCH(P$5,$W$799:$AD$799,0)))))
*P994*P$8,0)</f>
        <v>0</v>
      </c>
      <c r="Q394" s="212">
        <f>_xlfn.IFNA(IF(Q$7="Fixed",1,IF(AND($D394="yes",Q$7="Block"),INDEX($O808:$Q808,1,MATCH(Q$5,$I53:$K53,0)),IF(OR(Q$7="Anytime",Q$7="Peak",Q$7="Off-peak",Q$7="Shoulder",Q$7="Block"),INDEX('Stakeholder report data'!$G808:$M808,1,MATCH(IF(Q$7="Block","Anytime",Q$7),'Stakeholder report data'!$G$799:$M$799,0)),INDEX($W808:$AD808,1,MATCH(Q$5,$W$799:$AD$799,0)))))
*Q994*Q$8,0)</f>
        <v>0</v>
      </c>
      <c r="R394" s="212">
        <f>_xlfn.IFNA(IF(R$7="Fixed",1,IF(AND($D394="yes",R$7="Block"),INDEX($O808:$Q808,1,MATCH(R$5,$I53:$K53,0)),IF(OR(R$7="Anytime",R$7="Peak",R$7="Off-peak",R$7="Shoulder",R$7="Block"),INDEX('Stakeholder report data'!$G808:$M808,1,MATCH(IF(R$7="Block","Anytime",R$7),'Stakeholder report data'!$G$799:$M$799,0)),INDEX($W808:$AD808,1,MATCH(R$5,$W$799:$AD$799,0)))))
*R994*R$8,0)</f>
        <v>0</v>
      </c>
      <c r="S394" s="212">
        <f>_xlfn.IFNA(IF(S$7="Fixed",1,IF(AND($D394="yes",S$7="Block"),INDEX($O808:$Q808,1,MATCH(S$5,$I53:$K53,0)),IF(OR(S$7="Anytime",S$7="Peak",S$7="Off-peak",S$7="Shoulder",S$7="Block"),INDEX('Stakeholder report data'!$G808:$M808,1,MATCH(IF(S$7="Block","Anytime",S$7),'Stakeholder report data'!$G$799:$M$799,0)),INDEX($W808:$AD808,1,MATCH(S$5,$W$799:$AD$799,0)))))
*S994*S$8,0)</f>
        <v>0</v>
      </c>
      <c r="T394" s="212">
        <f>_xlfn.IFNA(IF(T$7="Fixed",1,IF(AND($D394="yes",T$7="Block"),INDEX($O808:$Q808,1,MATCH(T$5,$I53:$K53,0)),IF(OR(T$7="Anytime",T$7="Peak",T$7="Off-peak",T$7="Shoulder",T$7="Block"),INDEX('Stakeholder report data'!$G808:$M808,1,MATCH(IF(T$7="Block","Anytime",T$7),'Stakeholder report data'!$G$799:$M$799,0)),INDEX($W808:$AD808,1,MATCH(T$5,$W$799:$AD$799,0)))))
*T994*T$8,0)</f>
        <v>0</v>
      </c>
      <c r="U394" s="212">
        <f>_xlfn.IFNA(IF(U$7="Fixed",1,IF(AND($D394="yes",U$7="Block"),INDEX($O808:$Q808,1,MATCH(U$5,$I53:$K53,0)),IF(OR(U$7="Anytime",U$7="Peak",U$7="Off-peak",U$7="Shoulder",U$7="Block"),INDEX('Stakeholder report data'!$G808:$M808,1,MATCH(IF(U$7="Block","Anytime",U$7),'Stakeholder report data'!$G$799:$M$799,0)),INDEX($W808:$AD808,1,MATCH(U$5,$W$799:$AD$799,0)))))
*U994*U$8,0)</f>
        <v>0</v>
      </c>
      <c r="V394" s="212">
        <f>_xlfn.IFNA(IF(V$7="Fixed",1,IF(AND($D394="yes",V$7="Block"),INDEX($O808:$Q808,1,MATCH(V$5,$I53:$K53,0)),IF(OR(V$7="Anytime",V$7="Peak",V$7="Off-peak",V$7="Shoulder",V$7="Block"),INDEX('Stakeholder report data'!$G808:$M808,1,MATCH(IF(V$7="Block","Anytime",V$7),'Stakeholder report data'!$G$799:$M$799,0)),INDEX($W808:$AD808,1,MATCH(V$5,$W$799:$AD$799,0)))))
*V994*V$8,0)</f>
        <v>0</v>
      </c>
      <c r="W394" s="212">
        <f>_xlfn.IFNA(IF(W$7="Fixed",1,IF(AND($D394="yes",W$7="Block"),INDEX($O808:$Q808,1,MATCH(W$5,$I53:$K53,0)),IF(OR(W$7="Anytime",W$7="Peak",W$7="Off-peak",W$7="Shoulder",W$7="Block"),INDEX('Stakeholder report data'!$G808:$M808,1,MATCH(IF(W$7="Block","Anytime",W$7),'Stakeholder report data'!$G$799:$M$799,0)),INDEX($W808:$AD808,1,MATCH(W$5,$W$799:$AD$799,0)))))
*W994*W$8,0)</f>
        <v>0</v>
      </c>
      <c r="X394" s="212">
        <f>_xlfn.IFNA(IF(X$7="Fixed",1,IF(AND($D394="yes",X$7="Block"),INDEX($O808:$Q808,1,MATCH(X$5,$I53:$K53,0)),IF(OR(X$7="Anytime",X$7="Peak",X$7="Off-peak",X$7="Shoulder",X$7="Block"),INDEX('Stakeholder report data'!$G808:$M808,1,MATCH(IF(X$7="Block","Anytime",X$7),'Stakeholder report data'!$G$799:$M$799,0)),INDEX($W808:$AD808,1,MATCH(X$5,$W$799:$AD$799,0)))))
*X994*X$8,0)</f>
        <v>0</v>
      </c>
      <c r="Y394" s="212">
        <f>_xlfn.IFNA(IF(Y$7="Fixed",1,IF(AND($D394="yes",Y$7="Block"),INDEX($O808:$Q808,1,MATCH(Y$5,$I53:$K53,0)),IF(OR(Y$7="Anytime",Y$7="Peak",Y$7="Off-peak",Y$7="Shoulder",Y$7="Block"),INDEX('Stakeholder report data'!$G808:$M808,1,MATCH(IF(Y$7="Block","Anytime",Y$7),'Stakeholder report data'!$G$799:$M$799,0)),INDEX($W808:$AD808,1,MATCH(Y$5,$W$799:$AD$799,0)))))
*Y994*Y$8,0)</f>
        <v>0</v>
      </c>
      <c r="Z394" s="212">
        <f>_xlfn.IFNA(IF(Z$7="Fixed",1,IF(AND($D394="yes",Z$7="Block"),INDEX($O808:$Q808,1,MATCH(Z$5,$I53:$K53,0)),IF(OR(Z$7="Anytime",Z$7="Peak",Z$7="Off-peak",Z$7="Shoulder",Z$7="Block"),INDEX('Stakeholder report data'!$G808:$M808,1,MATCH(IF(Z$7="Block","Anytime",Z$7),'Stakeholder report data'!$G$799:$M$799,0)),INDEX($W808:$AD808,1,MATCH(Z$5,$W$799:$AD$799,0)))))
*Z994*Z$8,0)</f>
        <v>0</v>
      </c>
      <c r="AA394" s="212">
        <f>_xlfn.IFNA(IF(AA$7="Fixed",1,IF(AND($D394="yes",AA$7="Block"),INDEX($O808:$Q808,1,MATCH(AA$5,$I53:$K53,0)),IF(OR(AA$7="Anytime",AA$7="Peak",AA$7="Off-peak",AA$7="Shoulder",AA$7="Block"),INDEX('Stakeholder report data'!$G808:$M808,1,MATCH(IF(AA$7="Block","Anytime",AA$7),'Stakeholder report data'!$G$799:$M$799,0)),INDEX($W808:$AD808,1,MATCH(AA$5,$W$799:$AD$799,0)))))
*AA994*AA$8,0)</f>
        <v>0</v>
      </c>
      <c r="AB394" s="212">
        <f>_xlfn.IFNA(IF(AB$7="Fixed",1,IF(AND($D394="yes",AB$7="Block"),INDEX($O808:$Q808,1,MATCH(AB$5,$I53:$K53,0)),IF(OR(AB$7="Anytime",AB$7="Peak",AB$7="Off-peak",AB$7="Shoulder",AB$7="Block"),INDEX('Stakeholder report data'!$G808:$M808,1,MATCH(IF(AB$7="Block","Anytime",AB$7),'Stakeholder report data'!$G$799:$M$799,0)),INDEX($W808:$AD808,1,MATCH(AB$5,$W$799:$AD$799,0)))))
*AB994*AB$8,0)</f>
        <v>0</v>
      </c>
      <c r="AC394" s="212">
        <f>_xlfn.IFNA(IF(AC$7="Fixed",1,IF(AND($D394="yes",AC$7="Block"),INDEX($O808:$Q808,1,MATCH(AC$5,$I53:$K53,0)),IF(OR(AC$7="Anytime",AC$7="Peak",AC$7="Off-peak",AC$7="Shoulder",AC$7="Block"),INDEX('Stakeholder report data'!$G808:$M808,1,MATCH(IF(AC$7="Block","Anytime",AC$7),'Stakeholder report data'!$G$799:$M$799,0)),INDEX($W808:$AD808,1,MATCH(AC$5,$W$799:$AD$799,0)))))
*AC994*AC$8,0)</f>
        <v>0</v>
      </c>
      <c r="AD394" s="212">
        <f>_xlfn.IFNA(IF(AD$7="Fixed",1,IF(AND($D394="yes",AD$7="Block"),INDEX($O808:$Q808,1,MATCH(AD$5,$I53:$K53,0)),IF(OR(AD$7="Anytime",AD$7="Peak",AD$7="Off-peak",AD$7="Shoulder",AD$7="Block"),INDEX('Stakeholder report data'!$G808:$M808,1,MATCH(IF(AD$7="Block","Anytime",AD$7),'Stakeholder report data'!$G$799:$M$799,0)),INDEX($W808:$AD808,1,MATCH(AD$5,$W$799:$AD$799,0)))))
*AD994*AD$8,0)</f>
        <v>0</v>
      </c>
      <c r="AE394" s="55"/>
      <c r="AF394" s="34"/>
      <c r="AG394" s="34"/>
      <c r="AH394" s="34"/>
    </row>
    <row r="395" spans="1:34" ht="11.25" outlineLevel="2" x14ac:dyDescent="0.2">
      <c r="A395" s="34"/>
      <c r="B395" s="251">
        <v>8</v>
      </c>
      <c r="C395" s="48">
        <f t="shared" si="39"/>
        <v>0</v>
      </c>
      <c r="D395" s="49">
        <f t="shared" si="39"/>
        <v>0</v>
      </c>
      <c r="E395" s="49">
        <f t="shared" si="39"/>
        <v>0</v>
      </c>
      <c r="F395" s="56"/>
      <c r="G395" s="262">
        <f t="shared" si="40"/>
        <v>0</v>
      </c>
      <c r="H395" s="56"/>
      <c r="I395" s="212">
        <f>_xlfn.IFNA(IF(I$7="Fixed",1,IF(AND($D395="yes",I$7="Block"),INDEX($O809:$Q809,1,MATCH(I$5,$I54:$K54,0)),IF(OR(I$7="Anytime",I$7="Peak",I$7="Off-peak",I$7="Shoulder",I$7="Block"),INDEX('Stakeholder report data'!$G809:$M809,1,MATCH(IF(I$7="Block","Anytime",I$7),'Stakeholder report data'!$G$799:$M$799,0)),INDEX($W809:$AD809,1,MATCH(I$5,$W$799:$AD$799,0)))))
*I995*I$8,0)</f>
        <v>0</v>
      </c>
      <c r="J395" s="212">
        <f>_xlfn.IFNA(IF(J$7="Fixed",1,IF(AND($D395="yes",J$7="Block"),INDEX($O809:$Q809,1,MATCH(J$5,$I54:$K54,0)),IF(OR(J$7="Anytime",J$7="Peak",J$7="Off-peak",J$7="Shoulder",J$7="Block"),INDEX('Stakeholder report data'!$G809:$M809,1,MATCH(IF(J$7="Block","Anytime",J$7),'Stakeholder report data'!$G$799:$M$799,0)),INDEX($W809:$AD809,1,MATCH(J$5,$W$799:$AD$799,0)))))
*J995*J$8,0)</f>
        <v>0</v>
      </c>
      <c r="K395" s="212">
        <f>_xlfn.IFNA(IF(K$7="Fixed",1,IF(AND($D395="yes",K$7="Block"),INDEX($O809:$Q809,1,MATCH(K$5,$I54:$K54,0)),IF(OR(K$7="Anytime",K$7="Peak",K$7="Off-peak",K$7="Shoulder",K$7="Block"),INDEX('Stakeholder report data'!$G809:$M809,1,MATCH(IF(K$7="Block","Anytime",K$7),'Stakeholder report data'!$G$799:$M$799,0)),INDEX($W809:$AD809,1,MATCH(K$5,$W$799:$AD$799,0)))))
*K995*K$8,0)</f>
        <v>0</v>
      </c>
      <c r="L395" s="212">
        <f>_xlfn.IFNA(IF(L$7="Fixed",1,IF(AND($D395="yes",L$7="Block"),INDEX($O809:$Q809,1,MATCH(L$5,$I54:$K54,0)),IF(OR(L$7="Anytime",L$7="Peak",L$7="Off-peak",L$7="Shoulder",L$7="Block"),INDEX('Stakeholder report data'!$G809:$M809,1,MATCH(IF(L$7="Block","Anytime",L$7),'Stakeholder report data'!$G$799:$M$799,0)),INDEX($W809:$AD809,1,MATCH(L$5,$W$799:$AD$799,0)))))
*L995*L$8,0)</f>
        <v>0</v>
      </c>
      <c r="M395" s="212">
        <f>_xlfn.IFNA(IF(M$7="Fixed",1,IF(AND($D395="yes",M$7="Block"),INDEX($O809:$Q809,1,MATCH(M$5,$I54:$K54,0)),IF(OR(M$7="Anytime",M$7="Peak",M$7="Off-peak",M$7="Shoulder",M$7="Block"),INDEX('Stakeholder report data'!$G809:$M809,1,MATCH(IF(M$7="Block","Anytime",M$7),'Stakeholder report data'!$G$799:$M$799,0)),INDEX($W809:$AD809,1,MATCH(M$5,$W$799:$AD$799,0)))))
*M995*M$8,0)</f>
        <v>0</v>
      </c>
      <c r="N395" s="212">
        <f>_xlfn.IFNA(IF(N$7="Fixed",1,IF(AND($D395="yes",N$7="Block"),INDEX($O809:$Q809,1,MATCH(N$5,$I54:$K54,0)),IF(OR(N$7="Anytime",N$7="Peak",N$7="Off-peak",N$7="Shoulder",N$7="Block"),INDEX('Stakeholder report data'!$G809:$M809,1,MATCH(IF(N$7="Block","Anytime",N$7),'Stakeholder report data'!$G$799:$M$799,0)),INDEX($W809:$AD809,1,MATCH(N$5,$W$799:$AD$799,0)))))
*N995*N$8,0)</f>
        <v>0</v>
      </c>
      <c r="O395" s="212">
        <f>_xlfn.IFNA(IF(O$7="Fixed",1,IF(AND($D395="yes",O$7="Block"),INDEX($O809:$Q809,1,MATCH(O$5,$I54:$K54,0)),IF(OR(O$7="Anytime",O$7="Peak",O$7="Off-peak",O$7="Shoulder",O$7="Block"),INDEX('Stakeholder report data'!$G809:$M809,1,MATCH(IF(O$7="Block","Anytime",O$7),'Stakeholder report data'!$G$799:$M$799,0)),INDEX($W809:$AD809,1,MATCH(O$5,$W$799:$AD$799,0)))))
*O995*O$8,0)</f>
        <v>0</v>
      </c>
      <c r="P395" s="212">
        <f>_xlfn.IFNA(IF(P$7="Fixed",1,IF(AND($D395="yes",P$7="Block"),INDEX($O809:$Q809,1,MATCH(P$5,$I54:$K54,0)),IF(OR(P$7="Anytime",P$7="Peak",P$7="Off-peak",P$7="Shoulder",P$7="Block"),INDEX('Stakeholder report data'!$G809:$M809,1,MATCH(IF(P$7="Block","Anytime",P$7),'Stakeholder report data'!$G$799:$M$799,0)),INDEX($W809:$AD809,1,MATCH(P$5,$W$799:$AD$799,0)))))
*P995*P$8,0)</f>
        <v>0</v>
      </c>
      <c r="Q395" s="212">
        <f>_xlfn.IFNA(IF(Q$7="Fixed",1,IF(AND($D395="yes",Q$7="Block"),INDEX($O809:$Q809,1,MATCH(Q$5,$I54:$K54,0)),IF(OR(Q$7="Anytime",Q$7="Peak",Q$7="Off-peak",Q$7="Shoulder",Q$7="Block"),INDEX('Stakeholder report data'!$G809:$M809,1,MATCH(IF(Q$7="Block","Anytime",Q$7),'Stakeholder report data'!$G$799:$M$799,0)),INDEX($W809:$AD809,1,MATCH(Q$5,$W$799:$AD$799,0)))))
*Q995*Q$8,0)</f>
        <v>0</v>
      </c>
      <c r="R395" s="212">
        <f>_xlfn.IFNA(IF(R$7="Fixed",1,IF(AND($D395="yes",R$7="Block"),INDEX($O809:$Q809,1,MATCH(R$5,$I54:$K54,0)),IF(OR(R$7="Anytime",R$7="Peak",R$7="Off-peak",R$7="Shoulder",R$7="Block"),INDEX('Stakeholder report data'!$G809:$M809,1,MATCH(IF(R$7="Block","Anytime",R$7),'Stakeholder report data'!$G$799:$M$799,0)),INDEX($W809:$AD809,1,MATCH(R$5,$W$799:$AD$799,0)))))
*R995*R$8,0)</f>
        <v>0</v>
      </c>
      <c r="S395" s="212">
        <f>_xlfn.IFNA(IF(S$7="Fixed",1,IF(AND($D395="yes",S$7="Block"),INDEX($O809:$Q809,1,MATCH(S$5,$I54:$K54,0)),IF(OR(S$7="Anytime",S$7="Peak",S$7="Off-peak",S$7="Shoulder",S$7="Block"),INDEX('Stakeholder report data'!$G809:$M809,1,MATCH(IF(S$7="Block","Anytime",S$7),'Stakeholder report data'!$G$799:$M$799,0)),INDEX($W809:$AD809,1,MATCH(S$5,$W$799:$AD$799,0)))))
*S995*S$8,0)</f>
        <v>0</v>
      </c>
      <c r="T395" s="212">
        <f>_xlfn.IFNA(IF(T$7="Fixed",1,IF(AND($D395="yes",T$7="Block"),INDEX($O809:$Q809,1,MATCH(T$5,$I54:$K54,0)),IF(OR(T$7="Anytime",T$7="Peak",T$7="Off-peak",T$7="Shoulder",T$7="Block"),INDEX('Stakeholder report data'!$G809:$M809,1,MATCH(IF(T$7="Block","Anytime",T$7),'Stakeholder report data'!$G$799:$M$799,0)),INDEX($W809:$AD809,1,MATCH(T$5,$W$799:$AD$799,0)))))
*T995*T$8,0)</f>
        <v>0</v>
      </c>
      <c r="U395" s="212">
        <f>_xlfn.IFNA(IF(U$7="Fixed",1,IF(AND($D395="yes",U$7="Block"),INDEX($O809:$Q809,1,MATCH(U$5,$I54:$K54,0)),IF(OR(U$7="Anytime",U$7="Peak",U$7="Off-peak",U$7="Shoulder",U$7="Block"),INDEX('Stakeholder report data'!$G809:$M809,1,MATCH(IF(U$7="Block","Anytime",U$7),'Stakeholder report data'!$G$799:$M$799,0)),INDEX($W809:$AD809,1,MATCH(U$5,$W$799:$AD$799,0)))))
*U995*U$8,0)</f>
        <v>0</v>
      </c>
      <c r="V395" s="212">
        <f>_xlfn.IFNA(IF(V$7="Fixed",1,IF(AND($D395="yes",V$7="Block"),INDEX($O809:$Q809,1,MATCH(V$5,$I54:$K54,0)),IF(OR(V$7="Anytime",V$7="Peak",V$7="Off-peak",V$7="Shoulder",V$7="Block"),INDEX('Stakeholder report data'!$G809:$M809,1,MATCH(IF(V$7="Block","Anytime",V$7),'Stakeholder report data'!$G$799:$M$799,0)),INDEX($W809:$AD809,1,MATCH(V$5,$W$799:$AD$799,0)))))
*V995*V$8,0)</f>
        <v>0</v>
      </c>
      <c r="W395" s="212">
        <f>_xlfn.IFNA(IF(W$7="Fixed",1,IF(AND($D395="yes",W$7="Block"),INDEX($O809:$Q809,1,MATCH(W$5,$I54:$K54,0)),IF(OR(W$7="Anytime",W$7="Peak",W$7="Off-peak",W$7="Shoulder",W$7="Block"),INDEX('Stakeholder report data'!$G809:$M809,1,MATCH(IF(W$7="Block","Anytime",W$7),'Stakeholder report data'!$G$799:$M$799,0)),INDEX($W809:$AD809,1,MATCH(W$5,$W$799:$AD$799,0)))))
*W995*W$8,0)</f>
        <v>0</v>
      </c>
      <c r="X395" s="212">
        <f>_xlfn.IFNA(IF(X$7="Fixed",1,IF(AND($D395="yes",X$7="Block"),INDEX($O809:$Q809,1,MATCH(X$5,$I54:$K54,0)),IF(OR(X$7="Anytime",X$7="Peak",X$7="Off-peak",X$7="Shoulder",X$7="Block"),INDEX('Stakeholder report data'!$G809:$M809,1,MATCH(IF(X$7="Block","Anytime",X$7),'Stakeholder report data'!$G$799:$M$799,0)),INDEX($W809:$AD809,1,MATCH(X$5,$W$799:$AD$799,0)))))
*X995*X$8,0)</f>
        <v>0</v>
      </c>
      <c r="Y395" s="212">
        <f>_xlfn.IFNA(IF(Y$7="Fixed",1,IF(AND($D395="yes",Y$7="Block"),INDEX($O809:$Q809,1,MATCH(Y$5,$I54:$K54,0)),IF(OR(Y$7="Anytime",Y$7="Peak",Y$7="Off-peak",Y$7="Shoulder",Y$7="Block"),INDEX('Stakeholder report data'!$G809:$M809,1,MATCH(IF(Y$7="Block","Anytime",Y$7),'Stakeholder report data'!$G$799:$M$799,0)),INDEX($W809:$AD809,1,MATCH(Y$5,$W$799:$AD$799,0)))))
*Y995*Y$8,0)</f>
        <v>0</v>
      </c>
      <c r="Z395" s="212">
        <f>_xlfn.IFNA(IF(Z$7="Fixed",1,IF(AND($D395="yes",Z$7="Block"),INDEX($O809:$Q809,1,MATCH(Z$5,$I54:$K54,0)),IF(OR(Z$7="Anytime",Z$7="Peak",Z$7="Off-peak",Z$7="Shoulder",Z$7="Block"),INDEX('Stakeholder report data'!$G809:$M809,1,MATCH(IF(Z$7="Block","Anytime",Z$7),'Stakeholder report data'!$G$799:$M$799,0)),INDEX($W809:$AD809,1,MATCH(Z$5,$W$799:$AD$799,0)))))
*Z995*Z$8,0)</f>
        <v>0</v>
      </c>
      <c r="AA395" s="212">
        <f>_xlfn.IFNA(IF(AA$7="Fixed",1,IF(AND($D395="yes",AA$7="Block"),INDEX($O809:$Q809,1,MATCH(AA$5,$I54:$K54,0)),IF(OR(AA$7="Anytime",AA$7="Peak",AA$7="Off-peak",AA$7="Shoulder",AA$7="Block"),INDEX('Stakeholder report data'!$G809:$M809,1,MATCH(IF(AA$7="Block","Anytime",AA$7),'Stakeholder report data'!$G$799:$M$799,0)),INDEX($W809:$AD809,1,MATCH(AA$5,$W$799:$AD$799,0)))))
*AA995*AA$8,0)</f>
        <v>0</v>
      </c>
      <c r="AB395" s="212">
        <f>_xlfn.IFNA(IF(AB$7="Fixed",1,IF(AND($D395="yes",AB$7="Block"),INDEX($O809:$Q809,1,MATCH(AB$5,$I54:$K54,0)),IF(OR(AB$7="Anytime",AB$7="Peak",AB$7="Off-peak",AB$7="Shoulder",AB$7="Block"),INDEX('Stakeholder report data'!$G809:$M809,1,MATCH(IF(AB$7="Block","Anytime",AB$7),'Stakeholder report data'!$G$799:$M$799,0)),INDEX($W809:$AD809,1,MATCH(AB$5,$W$799:$AD$799,0)))))
*AB995*AB$8,0)</f>
        <v>0</v>
      </c>
      <c r="AC395" s="212">
        <f>_xlfn.IFNA(IF(AC$7="Fixed",1,IF(AND($D395="yes",AC$7="Block"),INDEX($O809:$Q809,1,MATCH(AC$5,$I54:$K54,0)),IF(OR(AC$7="Anytime",AC$7="Peak",AC$7="Off-peak",AC$7="Shoulder",AC$7="Block"),INDEX('Stakeholder report data'!$G809:$M809,1,MATCH(IF(AC$7="Block","Anytime",AC$7),'Stakeholder report data'!$G$799:$M$799,0)),INDEX($W809:$AD809,1,MATCH(AC$5,$W$799:$AD$799,0)))))
*AC995*AC$8,0)</f>
        <v>0</v>
      </c>
      <c r="AD395" s="212">
        <f>_xlfn.IFNA(IF(AD$7="Fixed",1,IF(AND($D395="yes",AD$7="Block"),INDEX($O809:$Q809,1,MATCH(AD$5,$I54:$K54,0)),IF(OR(AD$7="Anytime",AD$7="Peak",AD$7="Off-peak",AD$7="Shoulder",AD$7="Block"),INDEX('Stakeholder report data'!$G809:$M809,1,MATCH(IF(AD$7="Block","Anytime",AD$7),'Stakeholder report data'!$G$799:$M$799,0)),INDEX($W809:$AD809,1,MATCH(AD$5,$W$799:$AD$799,0)))))
*AD995*AD$8,0)</f>
        <v>0</v>
      </c>
      <c r="AE395" s="55"/>
      <c r="AF395" s="34"/>
      <c r="AG395" s="34"/>
      <c r="AH395" s="34"/>
    </row>
    <row r="396" spans="1:34" ht="11.25" outlineLevel="2" x14ac:dyDescent="0.2">
      <c r="A396" s="34"/>
      <c r="B396" s="258">
        <v>9</v>
      </c>
      <c r="C396" s="48">
        <f t="shared" si="39"/>
        <v>0</v>
      </c>
      <c r="D396" s="49">
        <f t="shared" si="39"/>
        <v>0</v>
      </c>
      <c r="E396" s="49">
        <f t="shared" si="39"/>
        <v>0</v>
      </c>
      <c r="F396" s="56"/>
      <c r="G396" s="262">
        <f t="shared" si="40"/>
        <v>0</v>
      </c>
      <c r="H396" s="56"/>
      <c r="I396" s="212">
        <f>_xlfn.IFNA(IF(I$7="Fixed",1,IF(AND($D396="yes",I$7="Block"),INDEX($O810:$Q810,1,MATCH(I$5,$I55:$K55,0)),IF(OR(I$7="Anytime",I$7="Peak",I$7="Off-peak",I$7="Shoulder",I$7="Block"),INDEX('Stakeholder report data'!$G810:$M810,1,MATCH(IF(I$7="Block","Anytime",I$7),'Stakeholder report data'!$G$799:$M$799,0)),INDEX($W810:$AD810,1,MATCH(I$5,$W$799:$AD$799,0)))))
*I996*I$8,0)</f>
        <v>0</v>
      </c>
      <c r="J396" s="212">
        <f>_xlfn.IFNA(IF(J$7="Fixed",1,IF(AND($D396="yes",J$7="Block"),INDEX($O810:$Q810,1,MATCH(J$5,$I55:$K55,0)),IF(OR(J$7="Anytime",J$7="Peak",J$7="Off-peak",J$7="Shoulder",J$7="Block"),INDEX('Stakeholder report data'!$G810:$M810,1,MATCH(IF(J$7="Block","Anytime",J$7),'Stakeholder report data'!$G$799:$M$799,0)),INDEX($W810:$AD810,1,MATCH(J$5,$W$799:$AD$799,0)))))
*J996*J$8,0)</f>
        <v>0</v>
      </c>
      <c r="K396" s="212">
        <f>_xlfn.IFNA(IF(K$7="Fixed",1,IF(AND($D396="yes",K$7="Block"),INDEX($O810:$Q810,1,MATCH(K$5,$I55:$K55,0)),IF(OR(K$7="Anytime",K$7="Peak",K$7="Off-peak",K$7="Shoulder",K$7="Block"),INDEX('Stakeholder report data'!$G810:$M810,1,MATCH(IF(K$7="Block","Anytime",K$7),'Stakeholder report data'!$G$799:$M$799,0)),INDEX($W810:$AD810,1,MATCH(K$5,$W$799:$AD$799,0)))))
*K996*K$8,0)</f>
        <v>0</v>
      </c>
      <c r="L396" s="212">
        <f>_xlfn.IFNA(IF(L$7="Fixed",1,IF(AND($D396="yes",L$7="Block"),INDEX($O810:$Q810,1,MATCH(L$5,$I55:$K55,0)),IF(OR(L$7="Anytime",L$7="Peak",L$7="Off-peak",L$7="Shoulder",L$7="Block"),INDEX('Stakeholder report data'!$G810:$M810,1,MATCH(IF(L$7="Block","Anytime",L$7),'Stakeholder report data'!$G$799:$M$799,0)),INDEX($W810:$AD810,1,MATCH(L$5,$W$799:$AD$799,0)))))
*L996*L$8,0)</f>
        <v>0</v>
      </c>
      <c r="M396" s="212">
        <f>_xlfn.IFNA(IF(M$7="Fixed",1,IF(AND($D396="yes",M$7="Block"),INDEX($O810:$Q810,1,MATCH(M$5,$I55:$K55,0)),IF(OR(M$7="Anytime",M$7="Peak",M$7="Off-peak",M$7="Shoulder",M$7="Block"),INDEX('Stakeholder report data'!$G810:$M810,1,MATCH(IF(M$7="Block","Anytime",M$7),'Stakeholder report data'!$G$799:$M$799,0)),INDEX($W810:$AD810,1,MATCH(M$5,$W$799:$AD$799,0)))))
*M996*M$8,0)</f>
        <v>0</v>
      </c>
      <c r="N396" s="212">
        <f>_xlfn.IFNA(IF(N$7="Fixed",1,IF(AND($D396="yes",N$7="Block"),INDEX($O810:$Q810,1,MATCH(N$5,$I55:$K55,0)),IF(OR(N$7="Anytime",N$7="Peak",N$7="Off-peak",N$7="Shoulder",N$7="Block"),INDEX('Stakeholder report data'!$G810:$M810,1,MATCH(IF(N$7="Block","Anytime",N$7),'Stakeholder report data'!$G$799:$M$799,0)),INDEX($W810:$AD810,1,MATCH(N$5,$W$799:$AD$799,0)))))
*N996*N$8,0)</f>
        <v>0</v>
      </c>
      <c r="O396" s="212">
        <f>_xlfn.IFNA(IF(O$7="Fixed",1,IF(AND($D396="yes",O$7="Block"),INDEX($O810:$Q810,1,MATCH(O$5,$I55:$K55,0)),IF(OR(O$7="Anytime",O$7="Peak",O$7="Off-peak",O$7="Shoulder",O$7="Block"),INDEX('Stakeholder report data'!$G810:$M810,1,MATCH(IF(O$7="Block","Anytime",O$7),'Stakeholder report data'!$G$799:$M$799,0)),INDEX($W810:$AD810,1,MATCH(O$5,$W$799:$AD$799,0)))))
*O996*O$8,0)</f>
        <v>0</v>
      </c>
      <c r="P396" s="212">
        <f>_xlfn.IFNA(IF(P$7="Fixed",1,IF(AND($D396="yes",P$7="Block"),INDEX($O810:$Q810,1,MATCH(P$5,$I55:$K55,0)),IF(OR(P$7="Anytime",P$7="Peak",P$7="Off-peak",P$7="Shoulder",P$7="Block"),INDEX('Stakeholder report data'!$G810:$M810,1,MATCH(IF(P$7="Block","Anytime",P$7),'Stakeholder report data'!$G$799:$M$799,0)),INDEX($W810:$AD810,1,MATCH(P$5,$W$799:$AD$799,0)))))
*P996*P$8,0)</f>
        <v>0</v>
      </c>
      <c r="Q396" s="212">
        <f>_xlfn.IFNA(IF(Q$7="Fixed",1,IF(AND($D396="yes",Q$7="Block"),INDEX($O810:$Q810,1,MATCH(Q$5,$I55:$K55,0)),IF(OR(Q$7="Anytime",Q$7="Peak",Q$7="Off-peak",Q$7="Shoulder",Q$7="Block"),INDEX('Stakeholder report data'!$G810:$M810,1,MATCH(IF(Q$7="Block","Anytime",Q$7),'Stakeholder report data'!$G$799:$M$799,0)),INDEX($W810:$AD810,1,MATCH(Q$5,$W$799:$AD$799,0)))))
*Q996*Q$8,0)</f>
        <v>0</v>
      </c>
      <c r="R396" s="212">
        <f>_xlfn.IFNA(IF(R$7="Fixed",1,IF(AND($D396="yes",R$7="Block"),INDEX($O810:$Q810,1,MATCH(R$5,$I55:$K55,0)),IF(OR(R$7="Anytime",R$7="Peak",R$7="Off-peak",R$7="Shoulder",R$7="Block"),INDEX('Stakeholder report data'!$G810:$M810,1,MATCH(IF(R$7="Block","Anytime",R$7),'Stakeholder report data'!$G$799:$M$799,0)),INDEX($W810:$AD810,1,MATCH(R$5,$W$799:$AD$799,0)))))
*R996*R$8,0)</f>
        <v>0</v>
      </c>
      <c r="S396" s="212">
        <f>_xlfn.IFNA(IF(S$7="Fixed",1,IF(AND($D396="yes",S$7="Block"),INDEX($O810:$Q810,1,MATCH(S$5,$I55:$K55,0)),IF(OR(S$7="Anytime",S$7="Peak",S$7="Off-peak",S$7="Shoulder",S$7="Block"),INDEX('Stakeholder report data'!$G810:$M810,1,MATCH(IF(S$7="Block","Anytime",S$7),'Stakeholder report data'!$G$799:$M$799,0)),INDEX($W810:$AD810,1,MATCH(S$5,$W$799:$AD$799,0)))))
*S996*S$8,0)</f>
        <v>0</v>
      </c>
      <c r="T396" s="212">
        <f>_xlfn.IFNA(IF(T$7="Fixed",1,IF(AND($D396="yes",T$7="Block"),INDEX($O810:$Q810,1,MATCH(T$5,$I55:$K55,0)),IF(OR(T$7="Anytime",T$7="Peak",T$7="Off-peak",T$7="Shoulder",T$7="Block"),INDEX('Stakeholder report data'!$G810:$M810,1,MATCH(IF(T$7="Block","Anytime",T$7),'Stakeholder report data'!$G$799:$M$799,0)),INDEX($W810:$AD810,1,MATCH(T$5,$W$799:$AD$799,0)))))
*T996*T$8,0)</f>
        <v>0</v>
      </c>
      <c r="U396" s="212">
        <f>_xlfn.IFNA(IF(U$7="Fixed",1,IF(AND($D396="yes",U$7="Block"),INDEX($O810:$Q810,1,MATCH(U$5,$I55:$K55,0)),IF(OR(U$7="Anytime",U$7="Peak",U$7="Off-peak",U$7="Shoulder",U$7="Block"),INDEX('Stakeholder report data'!$G810:$M810,1,MATCH(IF(U$7="Block","Anytime",U$7),'Stakeholder report data'!$G$799:$M$799,0)),INDEX($W810:$AD810,1,MATCH(U$5,$W$799:$AD$799,0)))))
*U996*U$8,0)</f>
        <v>0</v>
      </c>
      <c r="V396" s="212">
        <f>_xlfn.IFNA(IF(V$7="Fixed",1,IF(AND($D396="yes",V$7="Block"),INDEX($O810:$Q810,1,MATCH(V$5,$I55:$K55,0)),IF(OR(V$7="Anytime",V$7="Peak",V$7="Off-peak",V$7="Shoulder",V$7="Block"),INDEX('Stakeholder report data'!$G810:$M810,1,MATCH(IF(V$7="Block","Anytime",V$7),'Stakeholder report data'!$G$799:$M$799,0)),INDEX($W810:$AD810,1,MATCH(V$5,$W$799:$AD$799,0)))))
*V996*V$8,0)</f>
        <v>0</v>
      </c>
      <c r="W396" s="212">
        <f>_xlfn.IFNA(IF(W$7="Fixed",1,IF(AND($D396="yes",W$7="Block"),INDEX($O810:$Q810,1,MATCH(W$5,$I55:$K55,0)),IF(OR(W$7="Anytime",W$7="Peak",W$7="Off-peak",W$7="Shoulder",W$7="Block"),INDEX('Stakeholder report data'!$G810:$M810,1,MATCH(IF(W$7="Block","Anytime",W$7),'Stakeholder report data'!$G$799:$M$799,0)),INDEX($W810:$AD810,1,MATCH(W$5,$W$799:$AD$799,0)))))
*W996*W$8,0)</f>
        <v>0</v>
      </c>
      <c r="X396" s="212">
        <f>_xlfn.IFNA(IF(X$7="Fixed",1,IF(AND($D396="yes",X$7="Block"),INDEX($O810:$Q810,1,MATCH(X$5,$I55:$K55,0)),IF(OR(X$7="Anytime",X$7="Peak",X$7="Off-peak",X$7="Shoulder",X$7="Block"),INDEX('Stakeholder report data'!$G810:$M810,1,MATCH(IF(X$7="Block","Anytime",X$7),'Stakeholder report data'!$G$799:$M$799,0)),INDEX($W810:$AD810,1,MATCH(X$5,$W$799:$AD$799,0)))))
*X996*X$8,0)</f>
        <v>0</v>
      </c>
      <c r="Y396" s="212">
        <f>_xlfn.IFNA(IF(Y$7="Fixed",1,IF(AND($D396="yes",Y$7="Block"),INDEX($O810:$Q810,1,MATCH(Y$5,$I55:$K55,0)),IF(OR(Y$7="Anytime",Y$7="Peak",Y$7="Off-peak",Y$7="Shoulder",Y$7="Block"),INDEX('Stakeholder report data'!$G810:$M810,1,MATCH(IF(Y$7="Block","Anytime",Y$7),'Stakeholder report data'!$G$799:$M$799,0)),INDEX($W810:$AD810,1,MATCH(Y$5,$W$799:$AD$799,0)))))
*Y996*Y$8,0)</f>
        <v>0</v>
      </c>
      <c r="Z396" s="212">
        <f>_xlfn.IFNA(IF(Z$7="Fixed",1,IF(AND($D396="yes",Z$7="Block"),INDEX($O810:$Q810,1,MATCH(Z$5,$I55:$K55,0)),IF(OR(Z$7="Anytime",Z$7="Peak",Z$7="Off-peak",Z$7="Shoulder",Z$7="Block"),INDEX('Stakeholder report data'!$G810:$M810,1,MATCH(IF(Z$7="Block","Anytime",Z$7),'Stakeholder report data'!$G$799:$M$799,0)),INDEX($W810:$AD810,1,MATCH(Z$5,$W$799:$AD$799,0)))))
*Z996*Z$8,0)</f>
        <v>0</v>
      </c>
      <c r="AA396" s="212">
        <f>_xlfn.IFNA(IF(AA$7="Fixed",1,IF(AND($D396="yes",AA$7="Block"),INDEX($O810:$Q810,1,MATCH(AA$5,$I55:$K55,0)),IF(OR(AA$7="Anytime",AA$7="Peak",AA$7="Off-peak",AA$7="Shoulder",AA$7="Block"),INDEX('Stakeholder report data'!$G810:$M810,1,MATCH(IF(AA$7="Block","Anytime",AA$7),'Stakeholder report data'!$G$799:$M$799,0)),INDEX($W810:$AD810,1,MATCH(AA$5,$W$799:$AD$799,0)))))
*AA996*AA$8,0)</f>
        <v>0</v>
      </c>
      <c r="AB396" s="212">
        <f>_xlfn.IFNA(IF(AB$7="Fixed",1,IF(AND($D396="yes",AB$7="Block"),INDEX($O810:$Q810,1,MATCH(AB$5,$I55:$K55,0)),IF(OR(AB$7="Anytime",AB$7="Peak",AB$7="Off-peak",AB$7="Shoulder",AB$7="Block"),INDEX('Stakeholder report data'!$G810:$M810,1,MATCH(IF(AB$7="Block","Anytime",AB$7),'Stakeholder report data'!$G$799:$M$799,0)),INDEX($W810:$AD810,1,MATCH(AB$5,$W$799:$AD$799,0)))))
*AB996*AB$8,0)</f>
        <v>0</v>
      </c>
      <c r="AC396" s="212">
        <f>_xlfn.IFNA(IF(AC$7="Fixed",1,IF(AND($D396="yes",AC$7="Block"),INDEX($O810:$Q810,1,MATCH(AC$5,$I55:$K55,0)),IF(OR(AC$7="Anytime",AC$7="Peak",AC$7="Off-peak",AC$7="Shoulder",AC$7="Block"),INDEX('Stakeholder report data'!$G810:$M810,1,MATCH(IF(AC$7="Block","Anytime",AC$7),'Stakeholder report data'!$G$799:$M$799,0)),INDEX($W810:$AD810,1,MATCH(AC$5,$W$799:$AD$799,0)))))
*AC996*AC$8,0)</f>
        <v>0</v>
      </c>
      <c r="AD396" s="212">
        <f>_xlfn.IFNA(IF(AD$7="Fixed",1,IF(AND($D396="yes",AD$7="Block"),INDEX($O810:$Q810,1,MATCH(AD$5,$I55:$K55,0)),IF(OR(AD$7="Anytime",AD$7="Peak",AD$7="Off-peak",AD$7="Shoulder",AD$7="Block"),INDEX('Stakeholder report data'!$G810:$M810,1,MATCH(IF(AD$7="Block","Anytime",AD$7),'Stakeholder report data'!$G$799:$M$799,0)),INDEX($W810:$AD810,1,MATCH(AD$5,$W$799:$AD$799,0)))))
*AD996*AD$8,0)</f>
        <v>0</v>
      </c>
      <c r="AE396" s="55"/>
      <c r="AF396" s="34"/>
      <c r="AG396" s="34"/>
      <c r="AH396" s="34"/>
    </row>
    <row r="397" spans="1:34" ht="11.25" outlineLevel="2" x14ac:dyDescent="0.2">
      <c r="A397" s="34"/>
      <c r="B397" s="251">
        <v>10</v>
      </c>
      <c r="C397" s="48">
        <f t="shared" si="39"/>
        <v>0</v>
      </c>
      <c r="D397" s="49">
        <f t="shared" si="39"/>
        <v>0</v>
      </c>
      <c r="E397" s="49">
        <f t="shared" si="39"/>
        <v>0</v>
      </c>
      <c r="F397" s="56"/>
      <c r="G397" s="262">
        <f t="shared" si="40"/>
        <v>0</v>
      </c>
      <c r="H397" s="56"/>
      <c r="I397" s="212">
        <f>_xlfn.IFNA(IF(I$7="Fixed",1,IF(AND($D397="yes",I$7="Block"),INDEX($O811:$Q811,1,MATCH(I$5,$I56:$K56,0)),IF(OR(I$7="Anytime",I$7="Peak",I$7="Off-peak",I$7="Shoulder",I$7="Block"),INDEX('Stakeholder report data'!$G811:$M811,1,MATCH(IF(I$7="Block","Anytime",I$7),'Stakeholder report data'!$G$799:$M$799,0)),INDEX($W811:$AD811,1,MATCH(I$5,$W$799:$AD$799,0)))))
*I997*I$8,0)</f>
        <v>0</v>
      </c>
      <c r="J397" s="212">
        <f>_xlfn.IFNA(IF(J$7="Fixed",1,IF(AND($D397="yes",J$7="Block"),INDEX($O811:$Q811,1,MATCH(J$5,$I56:$K56,0)),IF(OR(J$7="Anytime",J$7="Peak",J$7="Off-peak",J$7="Shoulder",J$7="Block"),INDEX('Stakeholder report data'!$G811:$M811,1,MATCH(IF(J$7="Block","Anytime",J$7),'Stakeholder report data'!$G$799:$M$799,0)),INDEX($W811:$AD811,1,MATCH(J$5,$W$799:$AD$799,0)))))
*J997*J$8,0)</f>
        <v>0</v>
      </c>
      <c r="K397" s="212">
        <f>_xlfn.IFNA(IF(K$7="Fixed",1,IF(AND($D397="yes",K$7="Block"),INDEX($O811:$Q811,1,MATCH(K$5,$I56:$K56,0)),IF(OR(K$7="Anytime",K$7="Peak",K$7="Off-peak",K$7="Shoulder",K$7="Block"),INDEX('Stakeholder report data'!$G811:$M811,1,MATCH(IF(K$7="Block","Anytime",K$7),'Stakeholder report data'!$G$799:$M$799,0)),INDEX($W811:$AD811,1,MATCH(K$5,$W$799:$AD$799,0)))))
*K997*K$8,0)</f>
        <v>0</v>
      </c>
      <c r="L397" s="212">
        <f>_xlfn.IFNA(IF(L$7="Fixed",1,IF(AND($D397="yes",L$7="Block"),INDEX($O811:$Q811,1,MATCH(L$5,$I56:$K56,0)),IF(OR(L$7="Anytime",L$7="Peak",L$7="Off-peak",L$7="Shoulder",L$7="Block"),INDEX('Stakeholder report data'!$G811:$M811,1,MATCH(IF(L$7="Block","Anytime",L$7),'Stakeholder report data'!$G$799:$M$799,0)),INDEX($W811:$AD811,1,MATCH(L$5,$W$799:$AD$799,0)))))
*L997*L$8,0)</f>
        <v>0</v>
      </c>
      <c r="M397" s="212">
        <f>_xlfn.IFNA(IF(M$7="Fixed",1,IF(AND($D397="yes",M$7="Block"),INDEX($O811:$Q811,1,MATCH(M$5,$I56:$K56,0)),IF(OR(M$7="Anytime",M$7="Peak",M$7="Off-peak",M$7="Shoulder",M$7="Block"),INDEX('Stakeholder report data'!$G811:$M811,1,MATCH(IF(M$7="Block","Anytime",M$7),'Stakeholder report data'!$G$799:$M$799,0)),INDEX($W811:$AD811,1,MATCH(M$5,$W$799:$AD$799,0)))))
*M997*M$8,0)</f>
        <v>0</v>
      </c>
      <c r="N397" s="212">
        <f>_xlfn.IFNA(IF(N$7="Fixed",1,IF(AND($D397="yes",N$7="Block"),INDEX($O811:$Q811,1,MATCH(N$5,$I56:$K56,0)),IF(OR(N$7="Anytime",N$7="Peak",N$7="Off-peak",N$7="Shoulder",N$7="Block"),INDEX('Stakeholder report data'!$G811:$M811,1,MATCH(IF(N$7="Block","Anytime",N$7),'Stakeholder report data'!$G$799:$M$799,0)),INDEX($W811:$AD811,1,MATCH(N$5,$W$799:$AD$799,0)))))
*N997*N$8,0)</f>
        <v>0</v>
      </c>
      <c r="O397" s="212">
        <f>_xlfn.IFNA(IF(O$7="Fixed",1,IF(AND($D397="yes",O$7="Block"),INDEX($O811:$Q811,1,MATCH(O$5,$I56:$K56,0)),IF(OR(O$7="Anytime",O$7="Peak",O$7="Off-peak",O$7="Shoulder",O$7="Block"),INDEX('Stakeholder report data'!$G811:$M811,1,MATCH(IF(O$7="Block","Anytime",O$7),'Stakeholder report data'!$G$799:$M$799,0)),INDEX($W811:$AD811,1,MATCH(O$5,$W$799:$AD$799,0)))))
*O997*O$8,0)</f>
        <v>0</v>
      </c>
      <c r="P397" s="212">
        <f>_xlfn.IFNA(IF(P$7="Fixed",1,IF(AND($D397="yes",P$7="Block"),INDEX($O811:$Q811,1,MATCH(P$5,$I56:$K56,0)),IF(OR(P$7="Anytime",P$7="Peak",P$7="Off-peak",P$7="Shoulder",P$7="Block"),INDEX('Stakeholder report data'!$G811:$M811,1,MATCH(IF(P$7="Block","Anytime",P$7),'Stakeholder report data'!$G$799:$M$799,0)),INDEX($W811:$AD811,1,MATCH(P$5,$W$799:$AD$799,0)))))
*P997*P$8,0)</f>
        <v>0</v>
      </c>
      <c r="Q397" s="212">
        <f>_xlfn.IFNA(IF(Q$7="Fixed",1,IF(AND($D397="yes",Q$7="Block"),INDEX($O811:$Q811,1,MATCH(Q$5,$I56:$K56,0)),IF(OR(Q$7="Anytime",Q$7="Peak",Q$7="Off-peak",Q$7="Shoulder",Q$7="Block"),INDEX('Stakeholder report data'!$G811:$M811,1,MATCH(IF(Q$7="Block","Anytime",Q$7),'Stakeholder report data'!$G$799:$M$799,0)),INDEX($W811:$AD811,1,MATCH(Q$5,$W$799:$AD$799,0)))))
*Q997*Q$8,0)</f>
        <v>0</v>
      </c>
      <c r="R397" s="212">
        <f>_xlfn.IFNA(IF(R$7="Fixed",1,IF(AND($D397="yes",R$7="Block"),INDEX($O811:$Q811,1,MATCH(R$5,$I56:$K56,0)),IF(OR(R$7="Anytime",R$7="Peak",R$7="Off-peak",R$7="Shoulder",R$7="Block"),INDEX('Stakeholder report data'!$G811:$M811,1,MATCH(IF(R$7="Block","Anytime",R$7),'Stakeholder report data'!$G$799:$M$799,0)),INDEX($W811:$AD811,1,MATCH(R$5,$W$799:$AD$799,0)))))
*R997*R$8,0)</f>
        <v>0</v>
      </c>
      <c r="S397" s="212">
        <f>_xlfn.IFNA(IF(S$7="Fixed",1,IF(AND($D397="yes",S$7="Block"),INDEX($O811:$Q811,1,MATCH(S$5,$I56:$K56,0)),IF(OR(S$7="Anytime",S$7="Peak",S$7="Off-peak",S$7="Shoulder",S$7="Block"),INDEX('Stakeholder report data'!$G811:$M811,1,MATCH(IF(S$7="Block","Anytime",S$7),'Stakeholder report data'!$G$799:$M$799,0)),INDEX($W811:$AD811,1,MATCH(S$5,$W$799:$AD$799,0)))))
*S997*S$8,0)</f>
        <v>0</v>
      </c>
      <c r="T397" s="212">
        <f>_xlfn.IFNA(IF(T$7="Fixed",1,IF(AND($D397="yes",T$7="Block"),INDEX($O811:$Q811,1,MATCH(T$5,$I56:$K56,0)),IF(OR(T$7="Anytime",T$7="Peak",T$7="Off-peak",T$7="Shoulder",T$7="Block"),INDEX('Stakeholder report data'!$G811:$M811,1,MATCH(IF(T$7="Block","Anytime",T$7),'Stakeholder report data'!$G$799:$M$799,0)),INDEX($W811:$AD811,1,MATCH(T$5,$W$799:$AD$799,0)))))
*T997*T$8,0)</f>
        <v>0</v>
      </c>
      <c r="U397" s="212">
        <f>_xlfn.IFNA(IF(U$7="Fixed",1,IF(AND($D397="yes",U$7="Block"),INDEX($O811:$Q811,1,MATCH(U$5,$I56:$K56,0)),IF(OR(U$7="Anytime",U$7="Peak",U$7="Off-peak",U$7="Shoulder",U$7="Block"),INDEX('Stakeholder report data'!$G811:$M811,1,MATCH(IF(U$7="Block","Anytime",U$7),'Stakeholder report data'!$G$799:$M$799,0)),INDEX($W811:$AD811,1,MATCH(U$5,$W$799:$AD$799,0)))))
*U997*U$8,0)</f>
        <v>0</v>
      </c>
      <c r="V397" s="212">
        <f>_xlfn.IFNA(IF(V$7="Fixed",1,IF(AND($D397="yes",V$7="Block"),INDEX($O811:$Q811,1,MATCH(V$5,$I56:$K56,0)),IF(OR(V$7="Anytime",V$7="Peak",V$7="Off-peak",V$7="Shoulder",V$7="Block"),INDEX('Stakeholder report data'!$G811:$M811,1,MATCH(IF(V$7="Block","Anytime",V$7),'Stakeholder report data'!$G$799:$M$799,0)),INDEX($W811:$AD811,1,MATCH(V$5,$W$799:$AD$799,0)))))
*V997*V$8,0)</f>
        <v>0</v>
      </c>
      <c r="W397" s="212">
        <f>_xlfn.IFNA(IF(W$7="Fixed",1,IF(AND($D397="yes",W$7="Block"),INDEX($O811:$Q811,1,MATCH(W$5,$I56:$K56,0)),IF(OR(W$7="Anytime",W$7="Peak",W$7="Off-peak",W$7="Shoulder",W$7="Block"),INDEX('Stakeholder report data'!$G811:$M811,1,MATCH(IF(W$7="Block","Anytime",W$7),'Stakeholder report data'!$G$799:$M$799,0)),INDEX($W811:$AD811,1,MATCH(W$5,$W$799:$AD$799,0)))))
*W997*W$8,0)</f>
        <v>0</v>
      </c>
      <c r="X397" s="212">
        <f>_xlfn.IFNA(IF(X$7="Fixed",1,IF(AND($D397="yes",X$7="Block"),INDEX($O811:$Q811,1,MATCH(X$5,$I56:$K56,0)),IF(OR(X$7="Anytime",X$7="Peak",X$7="Off-peak",X$7="Shoulder",X$7="Block"),INDEX('Stakeholder report data'!$G811:$M811,1,MATCH(IF(X$7="Block","Anytime",X$7),'Stakeholder report data'!$G$799:$M$799,0)),INDEX($W811:$AD811,1,MATCH(X$5,$W$799:$AD$799,0)))))
*X997*X$8,0)</f>
        <v>0</v>
      </c>
      <c r="Y397" s="212">
        <f>_xlfn.IFNA(IF(Y$7="Fixed",1,IF(AND($D397="yes",Y$7="Block"),INDEX($O811:$Q811,1,MATCH(Y$5,$I56:$K56,0)),IF(OR(Y$7="Anytime",Y$7="Peak",Y$7="Off-peak",Y$7="Shoulder",Y$7="Block"),INDEX('Stakeholder report data'!$G811:$M811,1,MATCH(IF(Y$7="Block","Anytime",Y$7),'Stakeholder report data'!$G$799:$M$799,0)),INDEX($W811:$AD811,1,MATCH(Y$5,$W$799:$AD$799,0)))))
*Y997*Y$8,0)</f>
        <v>0</v>
      </c>
      <c r="Z397" s="212">
        <f>_xlfn.IFNA(IF(Z$7="Fixed",1,IF(AND($D397="yes",Z$7="Block"),INDEX($O811:$Q811,1,MATCH(Z$5,$I56:$K56,0)),IF(OR(Z$7="Anytime",Z$7="Peak",Z$7="Off-peak",Z$7="Shoulder",Z$7="Block"),INDEX('Stakeholder report data'!$G811:$M811,1,MATCH(IF(Z$7="Block","Anytime",Z$7),'Stakeholder report data'!$G$799:$M$799,0)),INDEX($W811:$AD811,1,MATCH(Z$5,$W$799:$AD$799,0)))))
*Z997*Z$8,0)</f>
        <v>0</v>
      </c>
      <c r="AA397" s="212">
        <f>_xlfn.IFNA(IF(AA$7="Fixed",1,IF(AND($D397="yes",AA$7="Block"),INDEX($O811:$Q811,1,MATCH(AA$5,$I56:$K56,0)),IF(OR(AA$7="Anytime",AA$7="Peak",AA$7="Off-peak",AA$7="Shoulder",AA$7="Block"),INDEX('Stakeholder report data'!$G811:$M811,1,MATCH(IF(AA$7="Block","Anytime",AA$7),'Stakeholder report data'!$G$799:$M$799,0)),INDEX($W811:$AD811,1,MATCH(AA$5,$W$799:$AD$799,0)))))
*AA997*AA$8,0)</f>
        <v>0</v>
      </c>
      <c r="AB397" s="212">
        <f>_xlfn.IFNA(IF(AB$7="Fixed",1,IF(AND($D397="yes",AB$7="Block"),INDEX($O811:$Q811,1,MATCH(AB$5,$I56:$K56,0)),IF(OR(AB$7="Anytime",AB$7="Peak",AB$7="Off-peak",AB$7="Shoulder",AB$7="Block"),INDEX('Stakeholder report data'!$G811:$M811,1,MATCH(IF(AB$7="Block","Anytime",AB$7),'Stakeholder report data'!$G$799:$M$799,0)),INDEX($W811:$AD811,1,MATCH(AB$5,$W$799:$AD$799,0)))))
*AB997*AB$8,0)</f>
        <v>0</v>
      </c>
      <c r="AC397" s="212">
        <f>_xlfn.IFNA(IF(AC$7="Fixed",1,IF(AND($D397="yes",AC$7="Block"),INDEX($O811:$Q811,1,MATCH(AC$5,$I56:$K56,0)),IF(OR(AC$7="Anytime",AC$7="Peak",AC$7="Off-peak",AC$7="Shoulder",AC$7="Block"),INDEX('Stakeholder report data'!$G811:$M811,1,MATCH(IF(AC$7="Block","Anytime",AC$7),'Stakeholder report data'!$G$799:$M$799,0)),INDEX($W811:$AD811,1,MATCH(AC$5,$W$799:$AD$799,0)))))
*AC997*AC$8,0)</f>
        <v>0</v>
      </c>
      <c r="AD397" s="212">
        <f>_xlfn.IFNA(IF(AD$7="Fixed",1,IF(AND($D397="yes",AD$7="Block"),INDEX($O811:$Q811,1,MATCH(AD$5,$I56:$K56,0)),IF(OR(AD$7="Anytime",AD$7="Peak",AD$7="Off-peak",AD$7="Shoulder",AD$7="Block"),INDEX('Stakeholder report data'!$G811:$M811,1,MATCH(IF(AD$7="Block","Anytime",AD$7),'Stakeholder report data'!$G$799:$M$799,0)),INDEX($W811:$AD811,1,MATCH(AD$5,$W$799:$AD$799,0)))))
*AD997*AD$8,0)</f>
        <v>0</v>
      </c>
      <c r="AE397" s="55"/>
      <c r="AF397" s="34"/>
      <c r="AG397" s="34"/>
      <c r="AH397" s="34"/>
    </row>
    <row r="398" spans="1:34" ht="11.25" hidden="1" outlineLevel="3" x14ac:dyDescent="0.2">
      <c r="A398" s="34"/>
      <c r="B398" s="251">
        <v>11</v>
      </c>
      <c r="C398" s="48">
        <f t="shared" si="39"/>
        <v>0</v>
      </c>
      <c r="D398" s="49">
        <f t="shared" si="39"/>
        <v>0</v>
      </c>
      <c r="E398" s="49">
        <f t="shared" si="39"/>
        <v>0</v>
      </c>
      <c r="F398" s="56"/>
      <c r="G398" s="262">
        <f t="shared" si="40"/>
        <v>0</v>
      </c>
      <c r="H398" s="56"/>
      <c r="I398" s="212">
        <f>_xlfn.IFNA(IF(I$7="Fixed",1,IF(AND($D398="yes",I$7="Block"),INDEX($O812:$Q812,1,MATCH(I$5,$I57:$K57,0)),IF(OR(I$7="Anytime",I$7="Peak",I$7="Off-peak",I$7="Shoulder",I$7="Block"),INDEX('Stakeholder report data'!$G812:$M812,1,MATCH(IF(I$7="Block","Anytime",I$7),'Stakeholder report data'!$G$799:$M$799,0)),INDEX($W812:$AD812,1,MATCH(I$5,$W$799:$AD$799,0)))))
*I998*I$8,0)</f>
        <v>0</v>
      </c>
      <c r="J398" s="212">
        <f>_xlfn.IFNA(IF(J$7="Fixed",1,IF(AND($D398="yes",J$7="Block"),INDEX($O812:$Q812,1,MATCH(J$5,$I57:$K57,0)),IF(OR(J$7="Anytime",J$7="Peak",J$7="Off-peak",J$7="Shoulder",J$7="Block"),INDEX('Stakeholder report data'!$G812:$M812,1,MATCH(IF(J$7="Block","Anytime",J$7),'Stakeholder report data'!$G$799:$M$799,0)),INDEX($W812:$AD812,1,MATCH(J$5,$W$799:$AD$799,0)))))
*J998*J$8,0)</f>
        <v>0</v>
      </c>
      <c r="K398" s="212">
        <f>_xlfn.IFNA(IF(K$7="Fixed",1,IF(AND($D398="yes",K$7="Block"),INDEX($O812:$Q812,1,MATCH(K$5,$I57:$K57,0)),IF(OR(K$7="Anytime",K$7="Peak",K$7="Off-peak",K$7="Shoulder",K$7="Block"),INDEX('Stakeholder report data'!$G812:$M812,1,MATCH(IF(K$7="Block","Anytime",K$7),'Stakeholder report data'!$G$799:$M$799,0)),INDEX($W812:$AD812,1,MATCH(K$5,$W$799:$AD$799,0)))))
*K998*K$8,0)</f>
        <v>0</v>
      </c>
      <c r="L398" s="212">
        <f>_xlfn.IFNA(IF(L$7="Fixed",1,IF(AND($D398="yes",L$7="Block"),INDEX($O812:$Q812,1,MATCH(L$5,$I57:$K57,0)),IF(OR(L$7="Anytime",L$7="Peak",L$7="Off-peak",L$7="Shoulder",L$7="Block"),INDEX('Stakeholder report data'!$G812:$M812,1,MATCH(IF(L$7="Block","Anytime",L$7),'Stakeholder report data'!$G$799:$M$799,0)),INDEX($W812:$AD812,1,MATCH(L$5,$W$799:$AD$799,0)))))
*L998*L$8,0)</f>
        <v>0</v>
      </c>
      <c r="M398" s="212">
        <f>_xlfn.IFNA(IF(M$7="Fixed",1,IF(AND($D398="yes",M$7="Block"),INDEX($O812:$Q812,1,MATCH(M$5,$I57:$K57,0)),IF(OR(M$7="Anytime",M$7="Peak",M$7="Off-peak",M$7="Shoulder",M$7="Block"),INDEX('Stakeholder report data'!$G812:$M812,1,MATCH(IF(M$7="Block","Anytime",M$7),'Stakeholder report data'!$G$799:$M$799,0)),INDEX($W812:$AD812,1,MATCH(M$5,$W$799:$AD$799,0)))))
*M998*M$8,0)</f>
        <v>0</v>
      </c>
      <c r="N398" s="212">
        <f>_xlfn.IFNA(IF(N$7="Fixed",1,IF(AND($D398="yes",N$7="Block"),INDEX($O812:$Q812,1,MATCH(N$5,$I57:$K57,0)),IF(OR(N$7="Anytime",N$7="Peak",N$7="Off-peak",N$7="Shoulder",N$7="Block"),INDEX('Stakeholder report data'!$G812:$M812,1,MATCH(IF(N$7="Block","Anytime",N$7),'Stakeholder report data'!$G$799:$M$799,0)),INDEX($W812:$AD812,1,MATCH(N$5,$W$799:$AD$799,0)))))
*N998*N$8,0)</f>
        <v>0</v>
      </c>
      <c r="O398" s="212">
        <f>_xlfn.IFNA(IF(O$7="Fixed",1,IF(AND($D398="yes",O$7="Block"),INDEX($O812:$Q812,1,MATCH(O$5,$I57:$K57,0)),IF(OR(O$7="Anytime",O$7="Peak",O$7="Off-peak",O$7="Shoulder",O$7="Block"),INDEX('Stakeholder report data'!$G812:$M812,1,MATCH(IF(O$7="Block","Anytime",O$7),'Stakeholder report data'!$G$799:$M$799,0)),INDEX($W812:$AD812,1,MATCH(O$5,$W$799:$AD$799,0)))))
*O998*O$8,0)</f>
        <v>0</v>
      </c>
      <c r="P398" s="212">
        <f>_xlfn.IFNA(IF(P$7="Fixed",1,IF(AND($D398="yes",P$7="Block"),INDEX($O812:$Q812,1,MATCH(P$5,$I57:$K57,0)),IF(OR(P$7="Anytime",P$7="Peak",P$7="Off-peak",P$7="Shoulder",P$7="Block"),INDEX('Stakeholder report data'!$G812:$M812,1,MATCH(IF(P$7="Block","Anytime",P$7),'Stakeholder report data'!$G$799:$M$799,0)),INDEX($W812:$AD812,1,MATCH(P$5,$W$799:$AD$799,0)))))
*P998*P$8,0)</f>
        <v>0</v>
      </c>
      <c r="Q398" s="212">
        <f>_xlfn.IFNA(IF(Q$7="Fixed",1,IF(AND($D398="yes",Q$7="Block"),INDEX($O812:$Q812,1,MATCH(Q$5,$I57:$K57,0)),IF(OR(Q$7="Anytime",Q$7="Peak",Q$7="Off-peak",Q$7="Shoulder",Q$7="Block"),INDEX('Stakeholder report data'!$G812:$M812,1,MATCH(IF(Q$7="Block","Anytime",Q$7),'Stakeholder report data'!$G$799:$M$799,0)),INDEX($W812:$AD812,1,MATCH(Q$5,$W$799:$AD$799,0)))))
*Q998*Q$8,0)</f>
        <v>0</v>
      </c>
      <c r="R398" s="212">
        <f>_xlfn.IFNA(IF(R$7="Fixed",1,IF(AND($D398="yes",R$7="Block"),INDEX($O812:$Q812,1,MATCH(R$5,$I57:$K57,0)),IF(OR(R$7="Anytime",R$7="Peak",R$7="Off-peak",R$7="Shoulder",R$7="Block"),INDEX('Stakeholder report data'!$G812:$M812,1,MATCH(IF(R$7="Block","Anytime",R$7),'Stakeholder report data'!$G$799:$M$799,0)),INDEX($W812:$AD812,1,MATCH(R$5,$W$799:$AD$799,0)))))
*R998*R$8,0)</f>
        <v>0</v>
      </c>
      <c r="S398" s="212">
        <f>_xlfn.IFNA(IF(S$7="Fixed",1,IF(AND($D398="yes",S$7="Block"),INDEX($O812:$Q812,1,MATCH(S$5,$I57:$K57,0)),IF(OR(S$7="Anytime",S$7="Peak",S$7="Off-peak",S$7="Shoulder",S$7="Block"),INDEX('Stakeholder report data'!$G812:$M812,1,MATCH(IF(S$7="Block","Anytime",S$7),'Stakeholder report data'!$G$799:$M$799,0)),INDEX($W812:$AD812,1,MATCH(S$5,$W$799:$AD$799,0)))))
*S998*S$8,0)</f>
        <v>0</v>
      </c>
      <c r="T398" s="212">
        <f>_xlfn.IFNA(IF(T$7="Fixed",1,IF(AND($D398="yes",T$7="Block"),INDEX($O812:$Q812,1,MATCH(T$5,$I57:$K57,0)),IF(OR(T$7="Anytime",T$7="Peak",T$7="Off-peak",T$7="Shoulder",T$7="Block"),INDEX('Stakeholder report data'!$G812:$M812,1,MATCH(IF(T$7="Block","Anytime",T$7),'Stakeholder report data'!$G$799:$M$799,0)),INDEX($W812:$AD812,1,MATCH(T$5,$W$799:$AD$799,0)))))
*T998*T$8,0)</f>
        <v>0</v>
      </c>
      <c r="U398" s="212">
        <f>_xlfn.IFNA(IF(U$7="Fixed",1,IF(AND($D398="yes",U$7="Block"),INDEX($O812:$Q812,1,MATCH(U$5,$I57:$K57,0)),IF(OR(U$7="Anytime",U$7="Peak",U$7="Off-peak",U$7="Shoulder",U$7="Block"),INDEX('Stakeholder report data'!$G812:$M812,1,MATCH(IF(U$7="Block","Anytime",U$7),'Stakeholder report data'!$G$799:$M$799,0)),INDEX($W812:$AD812,1,MATCH(U$5,$W$799:$AD$799,0)))))
*U998*U$8,0)</f>
        <v>0</v>
      </c>
      <c r="V398" s="212">
        <f>_xlfn.IFNA(IF(V$7="Fixed",1,IF(AND($D398="yes",V$7="Block"),INDEX($O812:$Q812,1,MATCH(V$5,$I57:$K57,0)),IF(OR(V$7="Anytime",V$7="Peak",V$7="Off-peak",V$7="Shoulder",V$7="Block"),INDEX('Stakeholder report data'!$G812:$M812,1,MATCH(IF(V$7="Block","Anytime",V$7),'Stakeholder report data'!$G$799:$M$799,0)),INDEX($W812:$AD812,1,MATCH(V$5,$W$799:$AD$799,0)))))
*V998*V$8,0)</f>
        <v>0</v>
      </c>
      <c r="W398" s="212">
        <f>_xlfn.IFNA(IF(W$7="Fixed",1,IF(AND($D398="yes",W$7="Block"),INDEX($O812:$Q812,1,MATCH(W$5,$I57:$K57,0)),IF(OR(W$7="Anytime",W$7="Peak",W$7="Off-peak",W$7="Shoulder",W$7="Block"),INDEX('Stakeholder report data'!$G812:$M812,1,MATCH(IF(W$7="Block","Anytime",W$7),'Stakeholder report data'!$G$799:$M$799,0)),INDEX($W812:$AD812,1,MATCH(W$5,$W$799:$AD$799,0)))))
*W998*W$8,0)</f>
        <v>0</v>
      </c>
      <c r="X398" s="212">
        <f>_xlfn.IFNA(IF(X$7="Fixed",1,IF(AND($D398="yes",X$7="Block"),INDEX($O812:$Q812,1,MATCH(X$5,$I57:$K57,0)),IF(OR(X$7="Anytime",X$7="Peak",X$7="Off-peak",X$7="Shoulder",X$7="Block"),INDEX('Stakeholder report data'!$G812:$M812,1,MATCH(IF(X$7="Block","Anytime",X$7),'Stakeholder report data'!$G$799:$M$799,0)),INDEX($W812:$AD812,1,MATCH(X$5,$W$799:$AD$799,0)))))
*X998*X$8,0)</f>
        <v>0</v>
      </c>
      <c r="Y398" s="212">
        <f>_xlfn.IFNA(IF(Y$7="Fixed",1,IF(AND($D398="yes",Y$7="Block"),INDEX($O812:$Q812,1,MATCH(Y$5,$I57:$K57,0)),IF(OR(Y$7="Anytime",Y$7="Peak",Y$7="Off-peak",Y$7="Shoulder",Y$7="Block"),INDEX('Stakeholder report data'!$G812:$M812,1,MATCH(IF(Y$7="Block","Anytime",Y$7),'Stakeholder report data'!$G$799:$M$799,0)),INDEX($W812:$AD812,1,MATCH(Y$5,$W$799:$AD$799,0)))))
*Y998*Y$8,0)</f>
        <v>0</v>
      </c>
      <c r="Z398" s="212">
        <f>_xlfn.IFNA(IF(Z$7="Fixed",1,IF(AND($D398="yes",Z$7="Block"),INDEX($O812:$Q812,1,MATCH(Z$5,$I57:$K57,0)),IF(OR(Z$7="Anytime",Z$7="Peak",Z$7="Off-peak",Z$7="Shoulder",Z$7="Block"),INDEX('Stakeholder report data'!$G812:$M812,1,MATCH(IF(Z$7="Block","Anytime",Z$7),'Stakeholder report data'!$G$799:$M$799,0)),INDEX($W812:$AD812,1,MATCH(Z$5,$W$799:$AD$799,0)))))
*Z998*Z$8,0)</f>
        <v>0</v>
      </c>
      <c r="AA398" s="212">
        <f>_xlfn.IFNA(IF(AA$7="Fixed",1,IF(AND($D398="yes",AA$7="Block"),INDEX($O812:$Q812,1,MATCH(AA$5,$I57:$K57,0)),IF(OR(AA$7="Anytime",AA$7="Peak",AA$7="Off-peak",AA$7="Shoulder",AA$7="Block"),INDEX('Stakeholder report data'!$G812:$M812,1,MATCH(IF(AA$7="Block","Anytime",AA$7),'Stakeholder report data'!$G$799:$M$799,0)),INDEX($W812:$AD812,1,MATCH(AA$5,$W$799:$AD$799,0)))))
*AA998*AA$8,0)</f>
        <v>0</v>
      </c>
      <c r="AB398" s="212">
        <f>_xlfn.IFNA(IF(AB$7="Fixed",1,IF(AND($D398="yes",AB$7="Block"),INDEX($O812:$Q812,1,MATCH(AB$5,$I57:$K57,0)),IF(OR(AB$7="Anytime",AB$7="Peak",AB$7="Off-peak",AB$7="Shoulder",AB$7="Block"),INDEX('Stakeholder report data'!$G812:$M812,1,MATCH(IF(AB$7="Block","Anytime",AB$7),'Stakeholder report data'!$G$799:$M$799,0)),INDEX($W812:$AD812,1,MATCH(AB$5,$W$799:$AD$799,0)))))
*AB998*AB$8,0)</f>
        <v>0</v>
      </c>
      <c r="AC398" s="212">
        <f>_xlfn.IFNA(IF(AC$7="Fixed",1,IF(AND($D398="yes",AC$7="Block"),INDEX($O812:$Q812,1,MATCH(AC$5,$I57:$K57,0)),IF(OR(AC$7="Anytime",AC$7="Peak",AC$7="Off-peak",AC$7="Shoulder",AC$7="Block"),INDEX('Stakeholder report data'!$G812:$M812,1,MATCH(IF(AC$7="Block","Anytime",AC$7),'Stakeholder report data'!$G$799:$M$799,0)),INDEX($W812:$AD812,1,MATCH(AC$5,$W$799:$AD$799,0)))))
*AC998*AC$8,0)</f>
        <v>0</v>
      </c>
      <c r="AD398" s="212">
        <f>_xlfn.IFNA(IF(AD$7="Fixed",1,IF(AND($D398="yes",AD$7="Block"),INDEX($O812:$Q812,1,MATCH(AD$5,$I57:$K57,0)),IF(OR(AD$7="Anytime",AD$7="Peak",AD$7="Off-peak",AD$7="Shoulder",AD$7="Block"),INDEX('Stakeholder report data'!$G812:$M812,1,MATCH(IF(AD$7="Block","Anytime",AD$7),'Stakeholder report data'!$G$799:$M$799,0)),INDEX($W812:$AD812,1,MATCH(AD$5,$W$799:$AD$799,0)))))
*AD998*AD$8,0)</f>
        <v>0</v>
      </c>
      <c r="AE398" s="55"/>
      <c r="AF398" s="34"/>
      <c r="AG398" s="34"/>
      <c r="AH398" s="34"/>
    </row>
    <row r="399" spans="1:34" ht="11.25" hidden="1" outlineLevel="3" x14ac:dyDescent="0.2">
      <c r="A399" s="34"/>
      <c r="B399" s="251">
        <v>12</v>
      </c>
      <c r="C399" s="48">
        <f t="shared" si="39"/>
        <v>0</v>
      </c>
      <c r="D399" s="49">
        <f t="shared" si="39"/>
        <v>0</v>
      </c>
      <c r="E399" s="49">
        <f t="shared" si="39"/>
        <v>0</v>
      </c>
      <c r="F399" s="56"/>
      <c r="G399" s="262">
        <f t="shared" si="40"/>
        <v>0</v>
      </c>
      <c r="H399" s="56"/>
      <c r="I399" s="212">
        <f>_xlfn.IFNA(IF(I$7="Fixed",1,IF(AND($D399="yes",I$7="Block"),INDEX($O813:$Q813,1,MATCH(I$5,$I58:$K58,0)),IF(OR(I$7="Anytime",I$7="Peak",I$7="Off-peak",I$7="Shoulder",I$7="Block"),INDEX('Stakeholder report data'!$G813:$M813,1,MATCH(IF(I$7="Block","Anytime",I$7),'Stakeholder report data'!$G$799:$M$799,0)),INDEX($W813:$AD813,1,MATCH(I$5,$W$799:$AD$799,0)))))
*I999*I$8,0)</f>
        <v>0</v>
      </c>
      <c r="J399" s="212">
        <f>_xlfn.IFNA(IF(J$7="Fixed",1,IF(AND($D399="yes",J$7="Block"),INDEX($O813:$Q813,1,MATCH(J$5,$I58:$K58,0)),IF(OR(J$7="Anytime",J$7="Peak",J$7="Off-peak",J$7="Shoulder",J$7="Block"),INDEX('Stakeholder report data'!$G813:$M813,1,MATCH(IF(J$7="Block","Anytime",J$7),'Stakeholder report data'!$G$799:$M$799,0)),INDEX($W813:$AD813,1,MATCH(J$5,$W$799:$AD$799,0)))))
*J999*J$8,0)</f>
        <v>0</v>
      </c>
      <c r="K399" s="212">
        <f>_xlfn.IFNA(IF(K$7="Fixed",1,IF(AND($D399="yes",K$7="Block"),INDEX($O813:$Q813,1,MATCH(K$5,$I58:$K58,0)),IF(OR(K$7="Anytime",K$7="Peak",K$7="Off-peak",K$7="Shoulder",K$7="Block"),INDEX('Stakeholder report data'!$G813:$M813,1,MATCH(IF(K$7="Block","Anytime",K$7),'Stakeholder report data'!$G$799:$M$799,0)),INDEX($W813:$AD813,1,MATCH(K$5,$W$799:$AD$799,0)))))
*K999*K$8,0)</f>
        <v>0</v>
      </c>
      <c r="L399" s="212">
        <f>_xlfn.IFNA(IF(L$7="Fixed",1,IF(AND($D399="yes",L$7="Block"),INDEX($O813:$Q813,1,MATCH(L$5,$I58:$K58,0)),IF(OR(L$7="Anytime",L$7="Peak",L$7="Off-peak",L$7="Shoulder",L$7="Block"),INDEX('Stakeholder report data'!$G813:$M813,1,MATCH(IF(L$7="Block","Anytime",L$7),'Stakeholder report data'!$G$799:$M$799,0)),INDEX($W813:$AD813,1,MATCH(L$5,$W$799:$AD$799,0)))))
*L999*L$8,0)</f>
        <v>0</v>
      </c>
      <c r="M399" s="212">
        <f>_xlfn.IFNA(IF(M$7="Fixed",1,IF(AND($D399="yes",M$7="Block"),INDEX($O813:$Q813,1,MATCH(M$5,$I58:$K58,0)),IF(OR(M$7="Anytime",M$7="Peak",M$7="Off-peak",M$7="Shoulder",M$7="Block"),INDEX('Stakeholder report data'!$G813:$M813,1,MATCH(IF(M$7="Block","Anytime",M$7),'Stakeholder report data'!$G$799:$M$799,0)),INDEX($W813:$AD813,1,MATCH(M$5,$W$799:$AD$799,0)))))
*M999*M$8,0)</f>
        <v>0</v>
      </c>
      <c r="N399" s="212">
        <f>_xlfn.IFNA(IF(N$7="Fixed",1,IF(AND($D399="yes",N$7="Block"),INDEX($O813:$Q813,1,MATCH(N$5,$I58:$K58,0)),IF(OR(N$7="Anytime",N$7="Peak",N$7="Off-peak",N$7="Shoulder",N$7="Block"),INDEX('Stakeholder report data'!$G813:$M813,1,MATCH(IF(N$7="Block","Anytime",N$7),'Stakeholder report data'!$G$799:$M$799,0)),INDEX($W813:$AD813,1,MATCH(N$5,$W$799:$AD$799,0)))))
*N999*N$8,0)</f>
        <v>0</v>
      </c>
      <c r="O399" s="212">
        <f>_xlfn.IFNA(IF(O$7="Fixed",1,IF(AND($D399="yes",O$7="Block"),INDEX($O813:$Q813,1,MATCH(O$5,$I58:$K58,0)),IF(OR(O$7="Anytime",O$7="Peak",O$7="Off-peak",O$7="Shoulder",O$7="Block"),INDEX('Stakeholder report data'!$G813:$M813,1,MATCH(IF(O$7="Block","Anytime",O$7),'Stakeholder report data'!$G$799:$M$799,0)),INDEX($W813:$AD813,1,MATCH(O$5,$W$799:$AD$799,0)))))
*O999*O$8,0)</f>
        <v>0</v>
      </c>
      <c r="P399" s="212">
        <f>_xlfn.IFNA(IF(P$7="Fixed",1,IF(AND($D399="yes",P$7="Block"),INDEX($O813:$Q813,1,MATCH(P$5,$I58:$K58,0)),IF(OR(P$7="Anytime",P$7="Peak",P$7="Off-peak",P$7="Shoulder",P$7="Block"),INDEX('Stakeholder report data'!$G813:$M813,1,MATCH(IF(P$7="Block","Anytime",P$7),'Stakeholder report data'!$G$799:$M$799,0)),INDEX($W813:$AD813,1,MATCH(P$5,$W$799:$AD$799,0)))))
*P999*P$8,0)</f>
        <v>0</v>
      </c>
      <c r="Q399" s="212">
        <f>_xlfn.IFNA(IF(Q$7="Fixed",1,IF(AND($D399="yes",Q$7="Block"),INDEX($O813:$Q813,1,MATCH(Q$5,$I58:$K58,0)),IF(OR(Q$7="Anytime",Q$7="Peak",Q$7="Off-peak",Q$7="Shoulder",Q$7="Block"),INDEX('Stakeholder report data'!$G813:$M813,1,MATCH(IF(Q$7="Block","Anytime",Q$7),'Stakeholder report data'!$G$799:$M$799,0)),INDEX($W813:$AD813,1,MATCH(Q$5,$W$799:$AD$799,0)))))
*Q999*Q$8,0)</f>
        <v>0</v>
      </c>
      <c r="R399" s="212">
        <f>_xlfn.IFNA(IF(R$7="Fixed",1,IF(AND($D399="yes",R$7="Block"),INDEX($O813:$Q813,1,MATCH(R$5,$I58:$K58,0)),IF(OR(R$7="Anytime",R$7="Peak",R$7="Off-peak",R$7="Shoulder",R$7="Block"),INDEX('Stakeholder report data'!$G813:$M813,1,MATCH(IF(R$7="Block","Anytime",R$7),'Stakeholder report data'!$G$799:$M$799,0)),INDEX($W813:$AD813,1,MATCH(R$5,$W$799:$AD$799,0)))))
*R999*R$8,0)</f>
        <v>0</v>
      </c>
      <c r="S399" s="212">
        <f>_xlfn.IFNA(IF(S$7="Fixed",1,IF(AND($D399="yes",S$7="Block"),INDEX($O813:$Q813,1,MATCH(S$5,$I58:$K58,0)),IF(OR(S$7="Anytime",S$7="Peak",S$7="Off-peak",S$7="Shoulder",S$7="Block"),INDEX('Stakeholder report data'!$G813:$M813,1,MATCH(IF(S$7="Block","Anytime",S$7),'Stakeholder report data'!$G$799:$M$799,0)),INDEX($W813:$AD813,1,MATCH(S$5,$W$799:$AD$799,0)))))
*S999*S$8,0)</f>
        <v>0</v>
      </c>
      <c r="T399" s="212">
        <f>_xlfn.IFNA(IF(T$7="Fixed",1,IF(AND($D399="yes",T$7="Block"),INDEX($O813:$Q813,1,MATCH(T$5,$I58:$K58,0)),IF(OR(T$7="Anytime",T$7="Peak",T$7="Off-peak",T$7="Shoulder",T$7="Block"),INDEX('Stakeholder report data'!$G813:$M813,1,MATCH(IF(T$7="Block","Anytime",T$7),'Stakeholder report data'!$G$799:$M$799,0)),INDEX($W813:$AD813,1,MATCH(T$5,$W$799:$AD$799,0)))))
*T999*T$8,0)</f>
        <v>0</v>
      </c>
      <c r="U399" s="212">
        <f>_xlfn.IFNA(IF(U$7="Fixed",1,IF(AND($D399="yes",U$7="Block"),INDEX($O813:$Q813,1,MATCH(U$5,$I58:$K58,0)),IF(OR(U$7="Anytime",U$7="Peak",U$7="Off-peak",U$7="Shoulder",U$7="Block"),INDEX('Stakeholder report data'!$G813:$M813,1,MATCH(IF(U$7="Block","Anytime",U$7),'Stakeholder report data'!$G$799:$M$799,0)),INDEX($W813:$AD813,1,MATCH(U$5,$W$799:$AD$799,0)))))
*U999*U$8,0)</f>
        <v>0</v>
      </c>
      <c r="V399" s="212">
        <f>_xlfn.IFNA(IF(V$7="Fixed",1,IF(AND($D399="yes",V$7="Block"),INDEX($O813:$Q813,1,MATCH(V$5,$I58:$K58,0)),IF(OR(V$7="Anytime",V$7="Peak",V$7="Off-peak",V$7="Shoulder",V$7="Block"),INDEX('Stakeholder report data'!$G813:$M813,1,MATCH(IF(V$7="Block","Anytime",V$7),'Stakeholder report data'!$G$799:$M$799,0)),INDEX($W813:$AD813,1,MATCH(V$5,$W$799:$AD$799,0)))))
*V999*V$8,0)</f>
        <v>0</v>
      </c>
      <c r="W399" s="212">
        <f>_xlfn.IFNA(IF(W$7="Fixed",1,IF(AND($D399="yes",W$7="Block"),INDEX($O813:$Q813,1,MATCH(W$5,$I58:$K58,0)),IF(OR(W$7="Anytime",W$7="Peak",W$7="Off-peak",W$7="Shoulder",W$7="Block"),INDEX('Stakeholder report data'!$G813:$M813,1,MATCH(IF(W$7="Block","Anytime",W$7),'Stakeholder report data'!$G$799:$M$799,0)),INDEX($W813:$AD813,1,MATCH(W$5,$W$799:$AD$799,0)))))
*W999*W$8,0)</f>
        <v>0</v>
      </c>
      <c r="X399" s="212">
        <f>_xlfn.IFNA(IF(X$7="Fixed",1,IF(AND($D399="yes",X$7="Block"),INDEX($O813:$Q813,1,MATCH(X$5,$I58:$K58,0)),IF(OR(X$7="Anytime",X$7="Peak",X$7="Off-peak",X$7="Shoulder",X$7="Block"),INDEX('Stakeholder report data'!$G813:$M813,1,MATCH(IF(X$7="Block","Anytime",X$7),'Stakeholder report data'!$G$799:$M$799,0)),INDEX($W813:$AD813,1,MATCH(X$5,$W$799:$AD$799,0)))))
*X999*X$8,0)</f>
        <v>0</v>
      </c>
      <c r="Y399" s="212">
        <f>_xlfn.IFNA(IF(Y$7="Fixed",1,IF(AND($D399="yes",Y$7="Block"),INDEX($O813:$Q813,1,MATCH(Y$5,$I58:$K58,0)),IF(OR(Y$7="Anytime",Y$7="Peak",Y$7="Off-peak",Y$7="Shoulder",Y$7="Block"),INDEX('Stakeholder report data'!$G813:$M813,1,MATCH(IF(Y$7="Block","Anytime",Y$7),'Stakeholder report data'!$G$799:$M$799,0)),INDEX($W813:$AD813,1,MATCH(Y$5,$W$799:$AD$799,0)))))
*Y999*Y$8,0)</f>
        <v>0</v>
      </c>
      <c r="Z399" s="212">
        <f>_xlfn.IFNA(IF(Z$7="Fixed",1,IF(AND($D399="yes",Z$7="Block"),INDEX($O813:$Q813,1,MATCH(Z$5,$I58:$K58,0)),IF(OR(Z$7="Anytime",Z$7="Peak",Z$7="Off-peak",Z$7="Shoulder",Z$7="Block"),INDEX('Stakeholder report data'!$G813:$M813,1,MATCH(IF(Z$7="Block","Anytime",Z$7),'Stakeholder report data'!$G$799:$M$799,0)),INDEX($W813:$AD813,1,MATCH(Z$5,$W$799:$AD$799,0)))))
*Z999*Z$8,0)</f>
        <v>0</v>
      </c>
      <c r="AA399" s="212">
        <f>_xlfn.IFNA(IF(AA$7="Fixed",1,IF(AND($D399="yes",AA$7="Block"),INDEX($O813:$Q813,1,MATCH(AA$5,$I58:$K58,0)),IF(OR(AA$7="Anytime",AA$7="Peak",AA$7="Off-peak",AA$7="Shoulder",AA$7="Block"),INDEX('Stakeholder report data'!$G813:$M813,1,MATCH(IF(AA$7="Block","Anytime",AA$7),'Stakeholder report data'!$G$799:$M$799,0)),INDEX($W813:$AD813,1,MATCH(AA$5,$W$799:$AD$799,0)))))
*AA999*AA$8,0)</f>
        <v>0</v>
      </c>
      <c r="AB399" s="212">
        <f>_xlfn.IFNA(IF(AB$7="Fixed",1,IF(AND($D399="yes",AB$7="Block"),INDEX($O813:$Q813,1,MATCH(AB$5,$I58:$K58,0)),IF(OR(AB$7="Anytime",AB$7="Peak",AB$7="Off-peak",AB$7="Shoulder",AB$7="Block"),INDEX('Stakeholder report data'!$G813:$M813,1,MATCH(IF(AB$7="Block","Anytime",AB$7),'Stakeholder report data'!$G$799:$M$799,0)),INDEX($W813:$AD813,1,MATCH(AB$5,$W$799:$AD$799,0)))))
*AB999*AB$8,0)</f>
        <v>0</v>
      </c>
      <c r="AC399" s="212">
        <f>_xlfn.IFNA(IF(AC$7="Fixed",1,IF(AND($D399="yes",AC$7="Block"),INDEX($O813:$Q813,1,MATCH(AC$5,$I58:$K58,0)),IF(OR(AC$7="Anytime",AC$7="Peak",AC$7="Off-peak",AC$7="Shoulder",AC$7="Block"),INDEX('Stakeholder report data'!$G813:$M813,1,MATCH(IF(AC$7="Block","Anytime",AC$7),'Stakeholder report data'!$G$799:$M$799,0)),INDEX($W813:$AD813,1,MATCH(AC$5,$W$799:$AD$799,0)))))
*AC999*AC$8,0)</f>
        <v>0</v>
      </c>
      <c r="AD399" s="212">
        <f>_xlfn.IFNA(IF(AD$7="Fixed",1,IF(AND($D399="yes",AD$7="Block"),INDEX($O813:$Q813,1,MATCH(AD$5,$I58:$K58,0)),IF(OR(AD$7="Anytime",AD$7="Peak",AD$7="Off-peak",AD$7="Shoulder",AD$7="Block"),INDEX('Stakeholder report data'!$G813:$M813,1,MATCH(IF(AD$7="Block","Anytime",AD$7),'Stakeholder report data'!$G$799:$M$799,0)),INDEX($W813:$AD813,1,MATCH(AD$5,$W$799:$AD$799,0)))))
*AD999*AD$8,0)</f>
        <v>0</v>
      </c>
      <c r="AE399" s="55"/>
      <c r="AF399" s="34"/>
      <c r="AG399" s="34"/>
      <c r="AH399" s="34"/>
    </row>
    <row r="400" spans="1:34" ht="11.25" hidden="1" outlineLevel="3" x14ac:dyDescent="0.2">
      <c r="A400" s="34"/>
      <c r="B400" s="251">
        <v>13</v>
      </c>
      <c r="C400" s="48">
        <f t="shared" si="39"/>
        <v>0</v>
      </c>
      <c r="D400" s="49">
        <f t="shared" si="39"/>
        <v>0</v>
      </c>
      <c r="E400" s="49">
        <f t="shared" si="39"/>
        <v>0</v>
      </c>
      <c r="F400" s="56"/>
      <c r="G400" s="262">
        <f t="shared" si="40"/>
        <v>0</v>
      </c>
      <c r="H400" s="56"/>
      <c r="I400" s="212">
        <f>_xlfn.IFNA(IF(I$7="Fixed",1,IF(AND($D400="yes",I$7="Block"),INDEX($O814:$Q814,1,MATCH(I$5,$I59:$K59,0)),IF(OR(I$7="Anytime",I$7="Peak",I$7="Off-peak",I$7="Shoulder",I$7="Block"),INDEX('Stakeholder report data'!$G814:$M814,1,MATCH(IF(I$7="Block","Anytime",I$7),'Stakeholder report data'!$G$799:$M$799,0)),INDEX($W814:$AD814,1,MATCH(I$5,$W$799:$AD$799,0)))))
*I1000*I$8,0)</f>
        <v>0</v>
      </c>
      <c r="J400" s="212">
        <f>_xlfn.IFNA(IF(J$7="Fixed",1,IF(AND($D400="yes",J$7="Block"),INDEX($O814:$Q814,1,MATCH(J$5,$I59:$K59,0)),IF(OR(J$7="Anytime",J$7="Peak",J$7="Off-peak",J$7="Shoulder",J$7="Block"),INDEX('Stakeholder report data'!$G814:$M814,1,MATCH(IF(J$7="Block","Anytime",J$7),'Stakeholder report data'!$G$799:$M$799,0)),INDEX($W814:$AD814,1,MATCH(J$5,$W$799:$AD$799,0)))))
*J1000*J$8,0)</f>
        <v>0</v>
      </c>
      <c r="K400" s="212">
        <f>_xlfn.IFNA(IF(K$7="Fixed",1,IF(AND($D400="yes",K$7="Block"),INDEX($O814:$Q814,1,MATCH(K$5,$I59:$K59,0)),IF(OR(K$7="Anytime",K$7="Peak",K$7="Off-peak",K$7="Shoulder",K$7="Block"),INDEX('Stakeholder report data'!$G814:$M814,1,MATCH(IF(K$7="Block","Anytime",K$7),'Stakeholder report data'!$G$799:$M$799,0)),INDEX($W814:$AD814,1,MATCH(K$5,$W$799:$AD$799,0)))))
*K1000*K$8,0)</f>
        <v>0</v>
      </c>
      <c r="L400" s="212">
        <f>_xlfn.IFNA(IF(L$7="Fixed",1,IF(AND($D400="yes",L$7="Block"),INDEX($O814:$Q814,1,MATCH(L$5,$I59:$K59,0)),IF(OR(L$7="Anytime",L$7="Peak",L$7="Off-peak",L$7="Shoulder",L$7="Block"),INDEX('Stakeholder report data'!$G814:$M814,1,MATCH(IF(L$7="Block","Anytime",L$7),'Stakeholder report data'!$G$799:$M$799,0)),INDEX($W814:$AD814,1,MATCH(L$5,$W$799:$AD$799,0)))))
*L1000*L$8,0)</f>
        <v>0</v>
      </c>
      <c r="M400" s="212">
        <f>_xlfn.IFNA(IF(M$7="Fixed",1,IF(AND($D400="yes",M$7="Block"),INDEX($O814:$Q814,1,MATCH(M$5,$I59:$K59,0)),IF(OR(M$7="Anytime",M$7="Peak",M$7="Off-peak",M$7="Shoulder",M$7="Block"),INDEX('Stakeholder report data'!$G814:$M814,1,MATCH(IF(M$7="Block","Anytime",M$7),'Stakeholder report data'!$G$799:$M$799,0)),INDEX($W814:$AD814,1,MATCH(M$5,$W$799:$AD$799,0)))))
*M1000*M$8,0)</f>
        <v>0</v>
      </c>
      <c r="N400" s="212">
        <f>_xlfn.IFNA(IF(N$7="Fixed",1,IF(AND($D400="yes",N$7="Block"),INDEX($O814:$Q814,1,MATCH(N$5,$I59:$K59,0)),IF(OR(N$7="Anytime",N$7="Peak",N$7="Off-peak",N$7="Shoulder",N$7="Block"),INDEX('Stakeholder report data'!$G814:$M814,1,MATCH(IF(N$7="Block","Anytime",N$7),'Stakeholder report data'!$G$799:$M$799,0)),INDEX($W814:$AD814,1,MATCH(N$5,$W$799:$AD$799,0)))))
*N1000*N$8,0)</f>
        <v>0</v>
      </c>
      <c r="O400" s="212">
        <f>_xlfn.IFNA(IF(O$7="Fixed",1,IF(AND($D400="yes",O$7="Block"),INDEX($O814:$Q814,1,MATCH(O$5,$I59:$K59,0)),IF(OR(O$7="Anytime",O$7="Peak",O$7="Off-peak",O$7="Shoulder",O$7="Block"),INDEX('Stakeholder report data'!$G814:$M814,1,MATCH(IF(O$7="Block","Anytime",O$7),'Stakeholder report data'!$G$799:$M$799,0)),INDEX($W814:$AD814,1,MATCH(O$5,$W$799:$AD$799,0)))))
*O1000*O$8,0)</f>
        <v>0</v>
      </c>
      <c r="P400" s="212">
        <f>_xlfn.IFNA(IF(P$7="Fixed",1,IF(AND($D400="yes",P$7="Block"),INDEX($O814:$Q814,1,MATCH(P$5,$I59:$K59,0)),IF(OR(P$7="Anytime",P$7="Peak",P$7="Off-peak",P$7="Shoulder",P$7="Block"),INDEX('Stakeholder report data'!$G814:$M814,1,MATCH(IF(P$7="Block","Anytime",P$7),'Stakeholder report data'!$G$799:$M$799,0)),INDEX($W814:$AD814,1,MATCH(P$5,$W$799:$AD$799,0)))))
*P1000*P$8,0)</f>
        <v>0</v>
      </c>
      <c r="Q400" s="212">
        <f>_xlfn.IFNA(IF(Q$7="Fixed",1,IF(AND($D400="yes",Q$7="Block"),INDEX($O814:$Q814,1,MATCH(Q$5,$I59:$K59,0)),IF(OR(Q$7="Anytime",Q$7="Peak",Q$7="Off-peak",Q$7="Shoulder",Q$7="Block"),INDEX('Stakeholder report data'!$G814:$M814,1,MATCH(IF(Q$7="Block","Anytime",Q$7),'Stakeholder report data'!$G$799:$M$799,0)),INDEX($W814:$AD814,1,MATCH(Q$5,$W$799:$AD$799,0)))))
*Q1000*Q$8,0)</f>
        <v>0</v>
      </c>
      <c r="R400" s="212">
        <f>_xlfn.IFNA(IF(R$7="Fixed",1,IF(AND($D400="yes",R$7="Block"),INDEX($O814:$Q814,1,MATCH(R$5,$I59:$K59,0)),IF(OR(R$7="Anytime",R$7="Peak",R$7="Off-peak",R$7="Shoulder",R$7="Block"),INDEX('Stakeholder report data'!$G814:$M814,1,MATCH(IF(R$7="Block","Anytime",R$7),'Stakeholder report data'!$G$799:$M$799,0)),INDEX($W814:$AD814,1,MATCH(R$5,$W$799:$AD$799,0)))))
*R1000*R$8,0)</f>
        <v>0</v>
      </c>
      <c r="S400" s="212">
        <f>_xlfn.IFNA(IF(S$7="Fixed",1,IF(AND($D400="yes",S$7="Block"),INDEX($O814:$Q814,1,MATCH(S$5,$I59:$K59,0)),IF(OR(S$7="Anytime",S$7="Peak",S$7="Off-peak",S$7="Shoulder",S$7="Block"),INDEX('Stakeholder report data'!$G814:$M814,1,MATCH(IF(S$7="Block","Anytime",S$7),'Stakeholder report data'!$G$799:$M$799,0)),INDEX($W814:$AD814,1,MATCH(S$5,$W$799:$AD$799,0)))))
*S1000*S$8,0)</f>
        <v>0</v>
      </c>
      <c r="T400" s="212">
        <f>_xlfn.IFNA(IF(T$7="Fixed",1,IF(AND($D400="yes",T$7="Block"),INDEX($O814:$Q814,1,MATCH(T$5,$I59:$K59,0)),IF(OR(T$7="Anytime",T$7="Peak",T$7="Off-peak",T$7="Shoulder",T$7="Block"),INDEX('Stakeholder report data'!$G814:$M814,1,MATCH(IF(T$7="Block","Anytime",T$7),'Stakeholder report data'!$G$799:$M$799,0)),INDEX($W814:$AD814,1,MATCH(T$5,$W$799:$AD$799,0)))))
*T1000*T$8,0)</f>
        <v>0</v>
      </c>
      <c r="U400" s="212">
        <f>_xlfn.IFNA(IF(U$7="Fixed",1,IF(AND($D400="yes",U$7="Block"),INDEX($O814:$Q814,1,MATCH(U$5,$I59:$K59,0)),IF(OR(U$7="Anytime",U$7="Peak",U$7="Off-peak",U$7="Shoulder",U$7="Block"),INDEX('Stakeholder report data'!$G814:$M814,1,MATCH(IF(U$7="Block","Anytime",U$7),'Stakeholder report data'!$G$799:$M$799,0)),INDEX($W814:$AD814,1,MATCH(U$5,$W$799:$AD$799,0)))))
*U1000*U$8,0)</f>
        <v>0</v>
      </c>
      <c r="V400" s="212">
        <f>_xlfn.IFNA(IF(V$7="Fixed",1,IF(AND($D400="yes",V$7="Block"),INDEX($O814:$Q814,1,MATCH(V$5,$I59:$K59,0)),IF(OR(V$7="Anytime",V$7="Peak",V$7="Off-peak",V$7="Shoulder",V$7="Block"),INDEX('Stakeholder report data'!$G814:$M814,1,MATCH(IF(V$7="Block","Anytime",V$7),'Stakeholder report data'!$G$799:$M$799,0)),INDEX($W814:$AD814,1,MATCH(V$5,$W$799:$AD$799,0)))))
*V1000*V$8,0)</f>
        <v>0</v>
      </c>
      <c r="W400" s="212">
        <f>_xlfn.IFNA(IF(W$7="Fixed",1,IF(AND($D400="yes",W$7="Block"),INDEX($O814:$Q814,1,MATCH(W$5,$I59:$K59,0)),IF(OR(W$7="Anytime",W$7="Peak",W$7="Off-peak",W$7="Shoulder",W$7="Block"),INDEX('Stakeholder report data'!$G814:$M814,1,MATCH(IF(W$7="Block","Anytime",W$7),'Stakeholder report data'!$G$799:$M$799,0)),INDEX($W814:$AD814,1,MATCH(W$5,$W$799:$AD$799,0)))))
*W1000*W$8,0)</f>
        <v>0</v>
      </c>
      <c r="X400" s="212">
        <f>_xlfn.IFNA(IF(X$7="Fixed",1,IF(AND($D400="yes",X$7="Block"),INDEX($O814:$Q814,1,MATCH(X$5,$I59:$K59,0)),IF(OR(X$7="Anytime",X$7="Peak",X$7="Off-peak",X$7="Shoulder",X$7="Block"),INDEX('Stakeholder report data'!$G814:$M814,1,MATCH(IF(X$7="Block","Anytime",X$7),'Stakeholder report data'!$G$799:$M$799,0)),INDEX($W814:$AD814,1,MATCH(X$5,$W$799:$AD$799,0)))))
*X1000*X$8,0)</f>
        <v>0</v>
      </c>
      <c r="Y400" s="212">
        <f>_xlfn.IFNA(IF(Y$7="Fixed",1,IF(AND($D400="yes",Y$7="Block"),INDEX($O814:$Q814,1,MATCH(Y$5,$I59:$K59,0)),IF(OR(Y$7="Anytime",Y$7="Peak",Y$7="Off-peak",Y$7="Shoulder",Y$7="Block"),INDEX('Stakeholder report data'!$G814:$M814,1,MATCH(IF(Y$7="Block","Anytime",Y$7),'Stakeholder report data'!$G$799:$M$799,0)),INDEX($W814:$AD814,1,MATCH(Y$5,$W$799:$AD$799,0)))))
*Y1000*Y$8,0)</f>
        <v>0</v>
      </c>
      <c r="Z400" s="212">
        <f>_xlfn.IFNA(IF(Z$7="Fixed",1,IF(AND($D400="yes",Z$7="Block"),INDEX($O814:$Q814,1,MATCH(Z$5,$I59:$K59,0)),IF(OR(Z$7="Anytime",Z$7="Peak",Z$7="Off-peak",Z$7="Shoulder",Z$7="Block"),INDEX('Stakeholder report data'!$G814:$M814,1,MATCH(IF(Z$7="Block","Anytime",Z$7),'Stakeholder report data'!$G$799:$M$799,0)),INDEX($W814:$AD814,1,MATCH(Z$5,$W$799:$AD$799,0)))))
*Z1000*Z$8,0)</f>
        <v>0</v>
      </c>
      <c r="AA400" s="212">
        <f>_xlfn.IFNA(IF(AA$7="Fixed",1,IF(AND($D400="yes",AA$7="Block"),INDEX($O814:$Q814,1,MATCH(AA$5,$I59:$K59,0)),IF(OR(AA$7="Anytime",AA$7="Peak",AA$7="Off-peak",AA$7="Shoulder",AA$7="Block"),INDEX('Stakeholder report data'!$G814:$M814,1,MATCH(IF(AA$7="Block","Anytime",AA$7),'Stakeholder report data'!$G$799:$M$799,0)),INDEX($W814:$AD814,1,MATCH(AA$5,$W$799:$AD$799,0)))))
*AA1000*AA$8,0)</f>
        <v>0</v>
      </c>
      <c r="AB400" s="212">
        <f>_xlfn.IFNA(IF(AB$7="Fixed",1,IF(AND($D400="yes",AB$7="Block"),INDEX($O814:$Q814,1,MATCH(AB$5,$I59:$K59,0)),IF(OR(AB$7="Anytime",AB$7="Peak",AB$7="Off-peak",AB$7="Shoulder",AB$7="Block"),INDEX('Stakeholder report data'!$G814:$M814,1,MATCH(IF(AB$7="Block","Anytime",AB$7),'Stakeholder report data'!$G$799:$M$799,0)),INDEX($W814:$AD814,1,MATCH(AB$5,$W$799:$AD$799,0)))))
*AB1000*AB$8,0)</f>
        <v>0</v>
      </c>
      <c r="AC400" s="212">
        <f>_xlfn.IFNA(IF(AC$7="Fixed",1,IF(AND($D400="yes",AC$7="Block"),INDEX($O814:$Q814,1,MATCH(AC$5,$I59:$K59,0)),IF(OR(AC$7="Anytime",AC$7="Peak",AC$7="Off-peak",AC$7="Shoulder",AC$7="Block"),INDEX('Stakeholder report data'!$G814:$M814,1,MATCH(IF(AC$7="Block","Anytime",AC$7),'Stakeholder report data'!$G$799:$M$799,0)),INDEX($W814:$AD814,1,MATCH(AC$5,$W$799:$AD$799,0)))))
*AC1000*AC$8,0)</f>
        <v>0</v>
      </c>
      <c r="AD400" s="212">
        <f>_xlfn.IFNA(IF(AD$7="Fixed",1,IF(AND($D400="yes",AD$7="Block"),INDEX($O814:$Q814,1,MATCH(AD$5,$I59:$K59,0)),IF(OR(AD$7="Anytime",AD$7="Peak",AD$7="Off-peak",AD$7="Shoulder",AD$7="Block"),INDEX('Stakeholder report data'!$G814:$M814,1,MATCH(IF(AD$7="Block","Anytime",AD$7),'Stakeholder report data'!$G$799:$M$799,0)),INDEX($W814:$AD814,1,MATCH(AD$5,$W$799:$AD$799,0)))))
*AD1000*AD$8,0)</f>
        <v>0</v>
      </c>
      <c r="AE400" s="55"/>
      <c r="AF400" s="34"/>
      <c r="AG400" s="34"/>
      <c r="AH400" s="34"/>
    </row>
    <row r="401" spans="1:34" ht="11.25" hidden="1" outlineLevel="3" x14ac:dyDescent="0.2">
      <c r="A401" s="34"/>
      <c r="B401" s="251">
        <v>14</v>
      </c>
      <c r="C401" s="48">
        <f t="shared" si="39"/>
        <v>0</v>
      </c>
      <c r="D401" s="49">
        <f t="shared" si="39"/>
        <v>0</v>
      </c>
      <c r="E401" s="49">
        <f t="shared" si="39"/>
        <v>0</v>
      </c>
      <c r="F401" s="56"/>
      <c r="G401" s="262">
        <f t="shared" si="40"/>
        <v>0</v>
      </c>
      <c r="H401" s="56"/>
      <c r="I401" s="212">
        <f>_xlfn.IFNA(IF(I$7="Fixed",1,IF(AND($D401="yes",I$7="Block"),INDEX($O815:$Q815,1,MATCH(I$5,$I60:$K60,0)),IF(OR(I$7="Anytime",I$7="Peak",I$7="Off-peak",I$7="Shoulder",I$7="Block"),INDEX('Stakeholder report data'!$G815:$M815,1,MATCH(IF(I$7="Block","Anytime",I$7),'Stakeholder report data'!$G$799:$M$799,0)),INDEX($W815:$AD815,1,MATCH(I$5,$W$799:$AD$799,0)))))
*I1001*I$8,0)</f>
        <v>0</v>
      </c>
      <c r="J401" s="212">
        <f>_xlfn.IFNA(IF(J$7="Fixed",1,IF(AND($D401="yes",J$7="Block"),INDEX($O815:$Q815,1,MATCH(J$5,$I60:$K60,0)),IF(OR(J$7="Anytime",J$7="Peak",J$7="Off-peak",J$7="Shoulder",J$7="Block"),INDEX('Stakeholder report data'!$G815:$M815,1,MATCH(IF(J$7="Block","Anytime",J$7),'Stakeholder report data'!$G$799:$M$799,0)),INDEX($W815:$AD815,1,MATCH(J$5,$W$799:$AD$799,0)))))
*J1001*J$8,0)</f>
        <v>0</v>
      </c>
      <c r="K401" s="212">
        <f>_xlfn.IFNA(IF(K$7="Fixed",1,IF(AND($D401="yes",K$7="Block"),INDEX($O815:$Q815,1,MATCH(K$5,$I60:$K60,0)),IF(OR(K$7="Anytime",K$7="Peak",K$7="Off-peak",K$7="Shoulder",K$7="Block"),INDEX('Stakeholder report data'!$G815:$M815,1,MATCH(IF(K$7="Block","Anytime",K$7),'Stakeholder report data'!$G$799:$M$799,0)),INDEX($W815:$AD815,1,MATCH(K$5,$W$799:$AD$799,0)))))
*K1001*K$8,0)</f>
        <v>0</v>
      </c>
      <c r="L401" s="212">
        <f>_xlfn.IFNA(IF(L$7="Fixed",1,IF(AND($D401="yes",L$7="Block"),INDEX($O815:$Q815,1,MATCH(L$5,$I60:$K60,0)),IF(OR(L$7="Anytime",L$7="Peak",L$7="Off-peak",L$7="Shoulder",L$7="Block"),INDEX('Stakeholder report data'!$G815:$M815,1,MATCH(IF(L$7="Block","Anytime",L$7),'Stakeholder report data'!$G$799:$M$799,0)),INDEX($W815:$AD815,1,MATCH(L$5,$W$799:$AD$799,0)))))
*L1001*L$8,0)</f>
        <v>0</v>
      </c>
      <c r="M401" s="212">
        <f>_xlfn.IFNA(IF(M$7="Fixed",1,IF(AND($D401="yes",M$7="Block"),INDEX($O815:$Q815,1,MATCH(M$5,$I60:$K60,0)),IF(OR(M$7="Anytime",M$7="Peak",M$7="Off-peak",M$7="Shoulder",M$7="Block"),INDEX('Stakeholder report data'!$G815:$M815,1,MATCH(IF(M$7="Block","Anytime",M$7),'Stakeholder report data'!$G$799:$M$799,0)),INDEX($W815:$AD815,1,MATCH(M$5,$W$799:$AD$799,0)))))
*M1001*M$8,0)</f>
        <v>0</v>
      </c>
      <c r="N401" s="212">
        <f>_xlfn.IFNA(IF(N$7="Fixed",1,IF(AND($D401="yes",N$7="Block"),INDEX($O815:$Q815,1,MATCH(N$5,$I60:$K60,0)),IF(OR(N$7="Anytime",N$7="Peak",N$7="Off-peak",N$7="Shoulder",N$7="Block"),INDEX('Stakeholder report data'!$G815:$M815,1,MATCH(IF(N$7="Block","Anytime",N$7),'Stakeholder report data'!$G$799:$M$799,0)),INDEX($W815:$AD815,1,MATCH(N$5,$W$799:$AD$799,0)))))
*N1001*N$8,0)</f>
        <v>0</v>
      </c>
      <c r="O401" s="212">
        <f>_xlfn.IFNA(IF(O$7="Fixed",1,IF(AND($D401="yes",O$7="Block"),INDEX($O815:$Q815,1,MATCH(O$5,$I60:$K60,0)),IF(OR(O$7="Anytime",O$7="Peak",O$7="Off-peak",O$7="Shoulder",O$7="Block"),INDEX('Stakeholder report data'!$G815:$M815,1,MATCH(IF(O$7="Block","Anytime",O$7),'Stakeholder report data'!$G$799:$M$799,0)),INDEX($W815:$AD815,1,MATCH(O$5,$W$799:$AD$799,0)))))
*O1001*O$8,0)</f>
        <v>0</v>
      </c>
      <c r="P401" s="212">
        <f>_xlfn.IFNA(IF(P$7="Fixed",1,IF(AND($D401="yes",P$7="Block"),INDEX($O815:$Q815,1,MATCH(P$5,$I60:$K60,0)),IF(OR(P$7="Anytime",P$7="Peak",P$7="Off-peak",P$7="Shoulder",P$7="Block"),INDEX('Stakeholder report data'!$G815:$M815,1,MATCH(IF(P$7="Block","Anytime",P$7),'Stakeholder report data'!$G$799:$M$799,0)),INDEX($W815:$AD815,1,MATCH(P$5,$W$799:$AD$799,0)))))
*P1001*P$8,0)</f>
        <v>0</v>
      </c>
      <c r="Q401" s="212">
        <f>_xlfn.IFNA(IF(Q$7="Fixed",1,IF(AND($D401="yes",Q$7="Block"),INDEX($O815:$Q815,1,MATCH(Q$5,$I60:$K60,0)),IF(OR(Q$7="Anytime",Q$7="Peak",Q$7="Off-peak",Q$7="Shoulder",Q$7="Block"),INDEX('Stakeholder report data'!$G815:$M815,1,MATCH(IF(Q$7="Block","Anytime",Q$7),'Stakeholder report data'!$G$799:$M$799,0)),INDEX($W815:$AD815,1,MATCH(Q$5,$W$799:$AD$799,0)))))
*Q1001*Q$8,0)</f>
        <v>0</v>
      </c>
      <c r="R401" s="212">
        <f>_xlfn.IFNA(IF(R$7="Fixed",1,IF(AND($D401="yes",R$7="Block"),INDEX($O815:$Q815,1,MATCH(R$5,$I60:$K60,0)),IF(OR(R$7="Anytime",R$7="Peak",R$7="Off-peak",R$7="Shoulder",R$7="Block"),INDEX('Stakeholder report data'!$G815:$M815,1,MATCH(IF(R$7="Block","Anytime",R$7),'Stakeholder report data'!$G$799:$M$799,0)),INDEX($W815:$AD815,1,MATCH(R$5,$W$799:$AD$799,0)))))
*R1001*R$8,0)</f>
        <v>0</v>
      </c>
      <c r="S401" s="212">
        <f>_xlfn.IFNA(IF(S$7="Fixed",1,IF(AND($D401="yes",S$7="Block"),INDEX($O815:$Q815,1,MATCH(S$5,$I60:$K60,0)),IF(OR(S$7="Anytime",S$7="Peak",S$7="Off-peak",S$7="Shoulder",S$7="Block"),INDEX('Stakeholder report data'!$G815:$M815,1,MATCH(IF(S$7="Block","Anytime",S$7),'Stakeholder report data'!$G$799:$M$799,0)),INDEX($W815:$AD815,1,MATCH(S$5,$W$799:$AD$799,0)))))
*S1001*S$8,0)</f>
        <v>0</v>
      </c>
      <c r="T401" s="212">
        <f>_xlfn.IFNA(IF(T$7="Fixed",1,IF(AND($D401="yes",T$7="Block"),INDEX($O815:$Q815,1,MATCH(T$5,$I60:$K60,0)),IF(OR(T$7="Anytime",T$7="Peak",T$7="Off-peak",T$7="Shoulder",T$7="Block"),INDEX('Stakeholder report data'!$G815:$M815,1,MATCH(IF(T$7="Block","Anytime",T$7),'Stakeholder report data'!$G$799:$M$799,0)),INDEX($W815:$AD815,1,MATCH(T$5,$W$799:$AD$799,0)))))
*T1001*T$8,0)</f>
        <v>0</v>
      </c>
      <c r="U401" s="212">
        <f>_xlfn.IFNA(IF(U$7="Fixed",1,IF(AND($D401="yes",U$7="Block"),INDEX($O815:$Q815,1,MATCH(U$5,$I60:$K60,0)),IF(OR(U$7="Anytime",U$7="Peak",U$7="Off-peak",U$7="Shoulder",U$7="Block"),INDEX('Stakeholder report data'!$G815:$M815,1,MATCH(IF(U$7="Block","Anytime",U$7),'Stakeholder report data'!$G$799:$M$799,0)),INDEX($W815:$AD815,1,MATCH(U$5,$W$799:$AD$799,0)))))
*U1001*U$8,0)</f>
        <v>0</v>
      </c>
      <c r="V401" s="212">
        <f>_xlfn.IFNA(IF(V$7="Fixed",1,IF(AND($D401="yes",V$7="Block"),INDEX($O815:$Q815,1,MATCH(V$5,$I60:$K60,0)),IF(OR(V$7="Anytime",V$7="Peak",V$7="Off-peak",V$7="Shoulder",V$7="Block"),INDEX('Stakeholder report data'!$G815:$M815,1,MATCH(IF(V$7="Block","Anytime",V$7),'Stakeholder report data'!$G$799:$M$799,0)),INDEX($W815:$AD815,1,MATCH(V$5,$W$799:$AD$799,0)))))
*V1001*V$8,0)</f>
        <v>0</v>
      </c>
      <c r="W401" s="212">
        <f>_xlfn.IFNA(IF(W$7="Fixed",1,IF(AND($D401="yes",W$7="Block"),INDEX($O815:$Q815,1,MATCH(W$5,$I60:$K60,0)),IF(OR(W$7="Anytime",W$7="Peak",W$7="Off-peak",W$7="Shoulder",W$7="Block"),INDEX('Stakeholder report data'!$G815:$M815,1,MATCH(IF(W$7="Block","Anytime",W$7),'Stakeholder report data'!$G$799:$M$799,0)),INDEX($W815:$AD815,1,MATCH(W$5,$W$799:$AD$799,0)))))
*W1001*W$8,0)</f>
        <v>0</v>
      </c>
      <c r="X401" s="212">
        <f>_xlfn.IFNA(IF(X$7="Fixed",1,IF(AND($D401="yes",X$7="Block"),INDEX($O815:$Q815,1,MATCH(X$5,$I60:$K60,0)),IF(OR(X$7="Anytime",X$7="Peak",X$7="Off-peak",X$7="Shoulder",X$7="Block"),INDEX('Stakeholder report data'!$G815:$M815,1,MATCH(IF(X$7="Block","Anytime",X$7),'Stakeholder report data'!$G$799:$M$799,0)),INDEX($W815:$AD815,1,MATCH(X$5,$W$799:$AD$799,0)))))
*X1001*X$8,0)</f>
        <v>0</v>
      </c>
      <c r="Y401" s="212">
        <f>_xlfn.IFNA(IF(Y$7="Fixed",1,IF(AND($D401="yes",Y$7="Block"),INDEX($O815:$Q815,1,MATCH(Y$5,$I60:$K60,0)),IF(OR(Y$7="Anytime",Y$7="Peak",Y$7="Off-peak",Y$7="Shoulder",Y$7="Block"),INDEX('Stakeholder report data'!$G815:$M815,1,MATCH(IF(Y$7="Block","Anytime",Y$7),'Stakeholder report data'!$G$799:$M$799,0)),INDEX($W815:$AD815,1,MATCH(Y$5,$W$799:$AD$799,0)))))
*Y1001*Y$8,0)</f>
        <v>0</v>
      </c>
      <c r="Z401" s="212">
        <f>_xlfn.IFNA(IF(Z$7="Fixed",1,IF(AND($D401="yes",Z$7="Block"),INDEX($O815:$Q815,1,MATCH(Z$5,$I60:$K60,0)),IF(OR(Z$7="Anytime",Z$7="Peak",Z$7="Off-peak",Z$7="Shoulder",Z$7="Block"),INDEX('Stakeholder report data'!$G815:$M815,1,MATCH(IF(Z$7="Block","Anytime",Z$7),'Stakeholder report data'!$G$799:$M$799,0)),INDEX($W815:$AD815,1,MATCH(Z$5,$W$799:$AD$799,0)))))
*Z1001*Z$8,0)</f>
        <v>0</v>
      </c>
      <c r="AA401" s="212">
        <f>_xlfn.IFNA(IF(AA$7="Fixed",1,IF(AND($D401="yes",AA$7="Block"),INDEX($O815:$Q815,1,MATCH(AA$5,$I60:$K60,0)),IF(OR(AA$7="Anytime",AA$7="Peak",AA$7="Off-peak",AA$7="Shoulder",AA$7="Block"),INDEX('Stakeholder report data'!$G815:$M815,1,MATCH(IF(AA$7="Block","Anytime",AA$7),'Stakeholder report data'!$G$799:$M$799,0)),INDEX($W815:$AD815,1,MATCH(AA$5,$W$799:$AD$799,0)))))
*AA1001*AA$8,0)</f>
        <v>0</v>
      </c>
      <c r="AB401" s="212">
        <f>_xlfn.IFNA(IF(AB$7="Fixed",1,IF(AND($D401="yes",AB$7="Block"),INDEX($O815:$Q815,1,MATCH(AB$5,$I60:$K60,0)),IF(OR(AB$7="Anytime",AB$7="Peak",AB$7="Off-peak",AB$7="Shoulder",AB$7="Block"),INDEX('Stakeholder report data'!$G815:$M815,1,MATCH(IF(AB$7="Block","Anytime",AB$7),'Stakeholder report data'!$G$799:$M$799,0)),INDEX($W815:$AD815,1,MATCH(AB$5,$W$799:$AD$799,0)))))
*AB1001*AB$8,0)</f>
        <v>0</v>
      </c>
      <c r="AC401" s="212">
        <f>_xlfn.IFNA(IF(AC$7="Fixed",1,IF(AND($D401="yes",AC$7="Block"),INDEX($O815:$Q815,1,MATCH(AC$5,$I60:$K60,0)),IF(OR(AC$7="Anytime",AC$7="Peak",AC$7="Off-peak",AC$7="Shoulder",AC$7="Block"),INDEX('Stakeholder report data'!$G815:$M815,1,MATCH(IF(AC$7="Block","Anytime",AC$7),'Stakeholder report data'!$G$799:$M$799,0)),INDEX($W815:$AD815,1,MATCH(AC$5,$W$799:$AD$799,0)))))
*AC1001*AC$8,0)</f>
        <v>0</v>
      </c>
      <c r="AD401" s="212">
        <f>_xlfn.IFNA(IF(AD$7="Fixed",1,IF(AND($D401="yes",AD$7="Block"),INDEX($O815:$Q815,1,MATCH(AD$5,$I60:$K60,0)),IF(OR(AD$7="Anytime",AD$7="Peak",AD$7="Off-peak",AD$7="Shoulder",AD$7="Block"),INDEX('Stakeholder report data'!$G815:$M815,1,MATCH(IF(AD$7="Block","Anytime",AD$7),'Stakeholder report data'!$G$799:$M$799,0)),INDEX($W815:$AD815,1,MATCH(AD$5,$W$799:$AD$799,0)))))
*AD1001*AD$8,0)</f>
        <v>0</v>
      </c>
      <c r="AE401" s="55"/>
      <c r="AF401" s="34"/>
      <c r="AG401" s="34"/>
      <c r="AH401" s="34"/>
    </row>
    <row r="402" spans="1:34" ht="11.25" hidden="1" outlineLevel="3" x14ac:dyDescent="0.2">
      <c r="A402" s="34"/>
      <c r="B402" s="251">
        <v>15</v>
      </c>
      <c r="C402" s="48">
        <f t="shared" si="39"/>
        <v>0</v>
      </c>
      <c r="D402" s="49">
        <f t="shared" si="39"/>
        <v>0</v>
      </c>
      <c r="E402" s="49">
        <f t="shared" si="39"/>
        <v>0</v>
      </c>
      <c r="F402" s="56"/>
      <c r="G402" s="262">
        <f t="shared" si="40"/>
        <v>0</v>
      </c>
      <c r="H402" s="56"/>
      <c r="I402" s="212">
        <f>_xlfn.IFNA(IF(I$7="Fixed",1,IF(AND($D402="yes",I$7="Block"),INDEX($O816:$Q816,1,MATCH(I$5,$I61:$K61,0)),IF(OR(I$7="Anytime",I$7="Peak",I$7="Off-peak",I$7="Shoulder",I$7="Block"),INDEX('Stakeholder report data'!$G816:$M816,1,MATCH(IF(I$7="Block","Anytime",I$7),'Stakeholder report data'!$G$799:$M$799,0)),INDEX($W816:$AD816,1,MATCH(I$5,$W$799:$AD$799,0)))))
*I1002*I$8,0)</f>
        <v>0</v>
      </c>
      <c r="J402" s="212">
        <f>_xlfn.IFNA(IF(J$7="Fixed",1,IF(AND($D402="yes",J$7="Block"),INDEX($O816:$Q816,1,MATCH(J$5,$I61:$K61,0)),IF(OR(J$7="Anytime",J$7="Peak",J$7="Off-peak",J$7="Shoulder",J$7="Block"),INDEX('Stakeholder report data'!$G816:$M816,1,MATCH(IF(J$7="Block","Anytime",J$7),'Stakeholder report data'!$G$799:$M$799,0)),INDEX($W816:$AD816,1,MATCH(J$5,$W$799:$AD$799,0)))))
*J1002*J$8,0)</f>
        <v>0</v>
      </c>
      <c r="K402" s="212">
        <f>_xlfn.IFNA(IF(K$7="Fixed",1,IF(AND($D402="yes",K$7="Block"),INDEX($O816:$Q816,1,MATCH(K$5,$I61:$K61,0)),IF(OR(K$7="Anytime",K$7="Peak",K$7="Off-peak",K$7="Shoulder",K$7="Block"),INDEX('Stakeholder report data'!$G816:$M816,1,MATCH(IF(K$7="Block","Anytime",K$7),'Stakeholder report data'!$G$799:$M$799,0)),INDEX($W816:$AD816,1,MATCH(K$5,$W$799:$AD$799,0)))))
*K1002*K$8,0)</f>
        <v>0</v>
      </c>
      <c r="L402" s="212">
        <f>_xlfn.IFNA(IF(L$7="Fixed",1,IF(AND($D402="yes",L$7="Block"),INDEX($O816:$Q816,1,MATCH(L$5,$I61:$K61,0)),IF(OR(L$7="Anytime",L$7="Peak",L$7="Off-peak",L$7="Shoulder",L$7="Block"),INDEX('Stakeholder report data'!$G816:$M816,1,MATCH(IF(L$7="Block","Anytime",L$7),'Stakeholder report data'!$G$799:$M$799,0)),INDEX($W816:$AD816,1,MATCH(L$5,$W$799:$AD$799,0)))))
*L1002*L$8,0)</f>
        <v>0</v>
      </c>
      <c r="M402" s="212">
        <f>_xlfn.IFNA(IF(M$7="Fixed",1,IF(AND($D402="yes",M$7="Block"),INDEX($O816:$Q816,1,MATCH(M$5,$I61:$K61,0)),IF(OR(M$7="Anytime",M$7="Peak",M$7="Off-peak",M$7="Shoulder",M$7="Block"),INDEX('Stakeholder report data'!$G816:$M816,1,MATCH(IF(M$7="Block","Anytime",M$7),'Stakeholder report data'!$G$799:$M$799,0)),INDEX($W816:$AD816,1,MATCH(M$5,$W$799:$AD$799,0)))))
*M1002*M$8,0)</f>
        <v>0</v>
      </c>
      <c r="N402" s="212">
        <f>_xlfn.IFNA(IF(N$7="Fixed",1,IF(AND($D402="yes",N$7="Block"),INDEX($O816:$Q816,1,MATCH(N$5,$I61:$K61,0)),IF(OR(N$7="Anytime",N$7="Peak",N$7="Off-peak",N$7="Shoulder",N$7="Block"),INDEX('Stakeholder report data'!$G816:$M816,1,MATCH(IF(N$7="Block","Anytime",N$7),'Stakeholder report data'!$G$799:$M$799,0)),INDEX($W816:$AD816,1,MATCH(N$5,$W$799:$AD$799,0)))))
*N1002*N$8,0)</f>
        <v>0</v>
      </c>
      <c r="O402" s="212">
        <f>_xlfn.IFNA(IF(O$7="Fixed",1,IF(AND($D402="yes",O$7="Block"),INDEX($O816:$Q816,1,MATCH(O$5,$I61:$K61,0)),IF(OR(O$7="Anytime",O$7="Peak",O$7="Off-peak",O$7="Shoulder",O$7="Block"),INDEX('Stakeholder report data'!$G816:$M816,1,MATCH(IF(O$7="Block","Anytime",O$7),'Stakeholder report data'!$G$799:$M$799,0)),INDEX($W816:$AD816,1,MATCH(O$5,$W$799:$AD$799,0)))))
*O1002*O$8,0)</f>
        <v>0</v>
      </c>
      <c r="P402" s="212">
        <f>_xlfn.IFNA(IF(P$7="Fixed",1,IF(AND($D402="yes",P$7="Block"),INDEX($O816:$Q816,1,MATCH(P$5,$I61:$K61,0)),IF(OR(P$7="Anytime",P$7="Peak",P$7="Off-peak",P$7="Shoulder",P$7="Block"),INDEX('Stakeholder report data'!$G816:$M816,1,MATCH(IF(P$7="Block","Anytime",P$7),'Stakeholder report data'!$G$799:$M$799,0)),INDEX($W816:$AD816,1,MATCH(P$5,$W$799:$AD$799,0)))))
*P1002*P$8,0)</f>
        <v>0</v>
      </c>
      <c r="Q402" s="212">
        <f>_xlfn.IFNA(IF(Q$7="Fixed",1,IF(AND($D402="yes",Q$7="Block"),INDEX($O816:$Q816,1,MATCH(Q$5,$I61:$K61,0)),IF(OR(Q$7="Anytime",Q$7="Peak",Q$7="Off-peak",Q$7="Shoulder",Q$7="Block"),INDEX('Stakeholder report data'!$G816:$M816,1,MATCH(IF(Q$7="Block","Anytime",Q$7),'Stakeholder report data'!$G$799:$M$799,0)),INDEX($W816:$AD816,1,MATCH(Q$5,$W$799:$AD$799,0)))))
*Q1002*Q$8,0)</f>
        <v>0</v>
      </c>
      <c r="R402" s="212">
        <f>_xlfn.IFNA(IF(R$7="Fixed",1,IF(AND($D402="yes",R$7="Block"),INDEX($O816:$Q816,1,MATCH(R$5,$I61:$K61,0)),IF(OR(R$7="Anytime",R$7="Peak",R$7="Off-peak",R$7="Shoulder",R$7="Block"),INDEX('Stakeholder report data'!$G816:$M816,1,MATCH(IF(R$7="Block","Anytime",R$7),'Stakeholder report data'!$G$799:$M$799,0)),INDEX($W816:$AD816,1,MATCH(R$5,$W$799:$AD$799,0)))))
*R1002*R$8,0)</f>
        <v>0</v>
      </c>
      <c r="S402" s="212">
        <f>_xlfn.IFNA(IF(S$7="Fixed",1,IF(AND($D402="yes",S$7="Block"),INDEX($O816:$Q816,1,MATCH(S$5,$I61:$K61,0)),IF(OR(S$7="Anytime",S$7="Peak",S$7="Off-peak",S$7="Shoulder",S$7="Block"),INDEX('Stakeholder report data'!$G816:$M816,1,MATCH(IF(S$7="Block","Anytime",S$7),'Stakeholder report data'!$G$799:$M$799,0)),INDEX($W816:$AD816,1,MATCH(S$5,$W$799:$AD$799,0)))))
*S1002*S$8,0)</f>
        <v>0</v>
      </c>
      <c r="T402" s="212">
        <f>_xlfn.IFNA(IF(T$7="Fixed",1,IF(AND($D402="yes",T$7="Block"),INDEX($O816:$Q816,1,MATCH(T$5,$I61:$K61,0)),IF(OR(T$7="Anytime",T$7="Peak",T$7="Off-peak",T$7="Shoulder",T$7="Block"),INDEX('Stakeholder report data'!$G816:$M816,1,MATCH(IF(T$7="Block","Anytime",T$7),'Stakeholder report data'!$G$799:$M$799,0)),INDEX($W816:$AD816,1,MATCH(T$5,$W$799:$AD$799,0)))))
*T1002*T$8,0)</f>
        <v>0</v>
      </c>
      <c r="U402" s="212">
        <f>_xlfn.IFNA(IF(U$7="Fixed",1,IF(AND($D402="yes",U$7="Block"),INDEX($O816:$Q816,1,MATCH(U$5,$I61:$K61,0)),IF(OR(U$7="Anytime",U$7="Peak",U$7="Off-peak",U$7="Shoulder",U$7="Block"),INDEX('Stakeholder report data'!$G816:$M816,1,MATCH(IF(U$7="Block","Anytime",U$7),'Stakeholder report data'!$G$799:$M$799,0)),INDEX($W816:$AD816,1,MATCH(U$5,$W$799:$AD$799,0)))))
*U1002*U$8,0)</f>
        <v>0</v>
      </c>
      <c r="V402" s="212">
        <f>_xlfn.IFNA(IF(V$7="Fixed",1,IF(AND($D402="yes",V$7="Block"),INDEX($O816:$Q816,1,MATCH(V$5,$I61:$K61,0)),IF(OR(V$7="Anytime",V$7="Peak",V$7="Off-peak",V$7="Shoulder",V$7="Block"),INDEX('Stakeholder report data'!$G816:$M816,1,MATCH(IF(V$7="Block","Anytime",V$7),'Stakeholder report data'!$G$799:$M$799,0)),INDEX($W816:$AD816,1,MATCH(V$5,$W$799:$AD$799,0)))))
*V1002*V$8,0)</f>
        <v>0</v>
      </c>
      <c r="W402" s="212">
        <f>_xlfn.IFNA(IF(W$7="Fixed",1,IF(AND($D402="yes",W$7="Block"),INDEX($O816:$Q816,1,MATCH(W$5,$I61:$K61,0)),IF(OR(W$7="Anytime",W$7="Peak",W$7="Off-peak",W$7="Shoulder",W$7="Block"),INDEX('Stakeholder report data'!$G816:$M816,1,MATCH(IF(W$7="Block","Anytime",W$7),'Stakeholder report data'!$G$799:$M$799,0)),INDEX($W816:$AD816,1,MATCH(W$5,$W$799:$AD$799,0)))))
*W1002*W$8,0)</f>
        <v>0</v>
      </c>
      <c r="X402" s="212">
        <f>_xlfn.IFNA(IF(X$7="Fixed",1,IF(AND($D402="yes",X$7="Block"),INDEX($O816:$Q816,1,MATCH(X$5,$I61:$K61,0)),IF(OR(X$7="Anytime",X$7="Peak",X$7="Off-peak",X$7="Shoulder",X$7="Block"),INDEX('Stakeholder report data'!$G816:$M816,1,MATCH(IF(X$7="Block","Anytime",X$7),'Stakeholder report data'!$G$799:$M$799,0)),INDEX($W816:$AD816,1,MATCH(X$5,$W$799:$AD$799,0)))))
*X1002*X$8,0)</f>
        <v>0</v>
      </c>
      <c r="Y402" s="212">
        <f>_xlfn.IFNA(IF(Y$7="Fixed",1,IF(AND($D402="yes",Y$7="Block"),INDEX($O816:$Q816,1,MATCH(Y$5,$I61:$K61,0)),IF(OR(Y$7="Anytime",Y$7="Peak",Y$7="Off-peak",Y$7="Shoulder",Y$7="Block"),INDEX('Stakeholder report data'!$G816:$M816,1,MATCH(IF(Y$7="Block","Anytime",Y$7),'Stakeholder report data'!$G$799:$M$799,0)),INDEX($W816:$AD816,1,MATCH(Y$5,$W$799:$AD$799,0)))))
*Y1002*Y$8,0)</f>
        <v>0</v>
      </c>
      <c r="Z402" s="212">
        <f>_xlfn.IFNA(IF(Z$7="Fixed",1,IF(AND($D402="yes",Z$7="Block"),INDEX($O816:$Q816,1,MATCH(Z$5,$I61:$K61,0)),IF(OR(Z$7="Anytime",Z$7="Peak",Z$7="Off-peak",Z$7="Shoulder",Z$7="Block"),INDEX('Stakeholder report data'!$G816:$M816,1,MATCH(IF(Z$7="Block","Anytime",Z$7),'Stakeholder report data'!$G$799:$M$799,0)),INDEX($W816:$AD816,1,MATCH(Z$5,$W$799:$AD$799,0)))))
*Z1002*Z$8,0)</f>
        <v>0</v>
      </c>
      <c r="AA402" s="212">
        <f>_xlfn.IFNA(IF(AA$7="Fixed",1,IF(AND($D402="yes",AA$7="Block"),INDEX($O816:$Q816,1,MATCH(AA$5,$I61:$K61,0)),IF(OR(AA$7="Anytime",AA$7="Peak",AA$7="Off-peak",AA$7="Shoulder",AA$7="Block"),INDEX('Stakeholder report data'!$G816:$M816,1,MATCH(IF(AA$7="Block","Anytime",AA$7),'Stakeholder report data'!$G$799:$M$799,0)),INDEX($W816:$AD816,1,MATCH(AA$5,$W$799:$AD$799,0)))))
*AA1002*AA$8,0)</f>
        <v>0</v>
      </c>
      <c r="AB402" s="212">
        <f>_xlfn.IFNA(IF(AB$7="Fixed",1,IF(AND($D402="yes",AB$7="Block"),INDEX($O816:$Q816,1,MATCH(AB$5,$I61:$K61,0)),IF(OR(AB$7="Anytime",AB$7="Peak",AB$7="Off-peak",AB$7="Shoulder",AB$7="Block"),INDEX('Stakeholder report data'!$G816:$M816,1,MATCH(IF(AB$7="Block","Anytime",AB$7),'Stakeholder report data'!$G$799:$M$799,0)),INDEX($W816:$AD816,1,MATCH(AB$5,$W$799:$AD$799,0)))))
*AB1002*AB$8,0)</f>
        <v>0</v>
      </c>
      <c r="AC402" s="212">
        <f>_xlfn.IFNA(IF(AC$7="Fixed",1,IF(AND($D402="yes",AC$7="Block"),INDEX($O816:$Q816,1,MATCH(AC$5,$I61:$K61,0)),IF(OR(AC$7="Anytime",AC$7="Peak",AC$7="Off-peak",AC$7="Shoulder",AC$7="Block"),INDEX('Stakeholder report data'!$G816:$M816,1,MATCH(IF(AC$7="Block","Anytime",AC$7),'Stakeholder report data'!$G$799:$M$799,0)),INDEX($W816:$AD816,1,MATCH(AC$5,$W$799:$AD$799,0)))))
*AC1002*AC$8,0)</f>
        <v>0</v>
      </c>
      <c r="AD402" s="212">
        <f>_xlfn.IFNA(IF(AD$7="Fixed",1,IF(AND($D402="yes",AD$7="Block"),INDEX($O816:$Q816,1,MATCH(AD$5,$I61:$K61,0)),IF(OR(AD$7="Anytime",AD$7="Peak",AD$7="Off-peak",AD$7="Shoulder",AD$7="Block"),INDEX('Stakeholder report data'!$G816:$M816,1,MATCH(IF(AD$7="Block","Anytime",AD$7),'Stakeholder report data'!$G$799:$M$799,0)),INDEX($W816:$AD816,1,MATCH(AD$5,$W$799:$AD$799,0)))))
*AD1002*AD$8,0)</f>
        <v>0</v>
      </c>
      <c r="AE402" s="55"/>
      <c r="AF402" s="34"/>
      <c r="AG402" s="34"/>
      <c r="AH402" s="34"/>
    </row>
    <row r="403" spans="1:34" ht="11.25" hidden="1" outlineLevel="3" x14ac:dyDescent="0.2">
      <c r="A403" s="34"/>
      <c r="B403" s="258">
        <v>16</v>
      </c>
      <c r="C403" s="48">
        <f t="shared" si="39"/>
        <v>0</v>
      </c>
      <c r="D403" s="49">
        <f t="shared" si="39"/>
        <v>0</v>
      </c>
      <c r="E403" s="49">
        <f t="shared" si="39"/>
        <v>0</v>
      </c>
      <c r="F403" s="56"/>
      <c r="G403" s="262">
        <f t="shared" si="40"/>
        <v>0</v>
      </c>
      <c r="H403" s="56"/>
      <c r="I403" s="212">
        <f>_xlfn.IFNA(IF(I$7="Fixed",1,IF(AND($D403="yes",I$7="Block"),INDEX($O817:$Q817,1,MATCH(I$5,$I62:$K62,0)),IF(OR(I$7="Anytime",I$7="Peak",I$7="Off-peak",I$7="Shoulder",I$7="Block"),INDEX('Stakeholder report data'!$G817:$M817,1,MATCH(IF(I$7="Block","Anytime",I$7),'Stakeholder report data'!$G$799:$M$799,0)),INDEX($W817:$AD817,1,MATCH(I$5,$W$799:$AD$799,0)))))
*I1003*I$8,0)</f>
        <v>0</v>
      </c>
      <c r="J403" s="212">
        <f>_xlfn.IFNA(IF(J$7="Fixed",1,IF(AND($D403="yes",J$7="Block"),INDEX($O817:$Q817,1,MATCH(J$5,$I62:$K62,0)),IF(OR(J$7="Anytime",J$7="Peak",J$7="Off-peak",J$7="Shoulder",J$7="Block"),INDEX('Stakeholder report data'!$G817:$M817,1,MATCH(IF(J$7="Block","Anytime",J$7),'Stakeholder report data'!$G$799:$M$799,0)),INDEX($W817:$AD817,1,MATCH(J$5,$W$799:$AD$799,0)))))
*J1003*J$8,0)</f>
        <v>0</v>
      </c>
      <c r="K403" s="212">
        <f>_xlfn.IFNA(IF(K$7="Fixed",1,IF(AND($D403="yes",K$7="Block"),INDEX($O817:$Q817,1,MATCH(K$5,$I62:$K62,0)),IF(OR(K$7="Anytime",K$7="Peak",K$7="Off-peak",K$7="Shoulder",K$7="Block"),INDEX('Stakeholder report data'!$G817:$M817,1,MATCH(IF(K$7="Block","Anytime",K$7),'Stakeholder report data'!$G$799:$M$799,0)),INDEX($W817:$AD817,1,MATCH(K$5,$W$799:$AD$799,0)))))
*K1003*K$8,0)</f>
        <v>0</v>
      </c>
      <c r="L403" s="212">
        <f>_xlfn.IFNA(IF(L$7="Fixed",1,IF(AND($D403="yes",L$7="Block"),INDEX($O817:$Q817,1,MATCH(L$5,$I62:$K62,0)),IF(OR(L$7="Anytime",L$7="Peak",L$7="Off-peak",L$7="Shoulder",L$7="Block"),INDEX('Stakeholder report data'!$G817:$M817,1,MATCH(IF(L$7="Block","Anytime",L$7),'Stakeholder report data'!$G$799:$M$799,0)),INDEX($W817:$AD817,1,MATCH(L$5,$W$799:$AD$799,0)))))
*L1003*L$8,0)</f>
        <v>0</v>
      </c>
      <c r="M403" s="212">
        <f>_xlfn.IFNA(IF(M$7="Fixed",1,IF(AND($D403="yes",M$7="Block"),INDEX($O817:$Q817,1,MATCH(M$5,$I62:$K62,0)),IF(OR(M$7="Anytime",M$7="Peak",M$7="Off-peak",M$7="Shoulder",M$7="Block"),INDEX('Stakeholder report data'!$G817:$M817,1,MATCH(IF(M$7="Block","Anytime",M$7),'Stakeholder report data'!$G$799:$M$799,0)),INDEX($W817:$AD817,1,MATCH(M$5,$W$799:$AD$799,0)))))
*M1003*M$8,0)</f>
        <v>0</v>
      </c>
      <c r="N403" s="212">
        <f>_xlfn.IFNA(IF(N$7="Fixed",1,IF(AND($D403="yes",N$7="Block"),INDEX($O817:$Q817,1,MATCH(N$5,$I62:$K62,0)),IF(OR(N$7="Anytime",N$7="Peak",N$7="Off-peak",N$7="Shoulder",N$7="Block"),INDEX('Stakeholder report data'!$G817:$M817,1,MATCH(IF(N$7="Block","Anytime",N$7),'Stakeholder report data'!$G$799:$M$799,0)),INDEX($W817:$AD817,1,MATCH(N$5,$W$799:$AD$799,0)))))
*N1003*N$8,0)</f>
        <v>0</v>
      </c>
      <c r="O403" s="212">
        <f>_xlfn.IFNA(IF(O$7="Fixed",1,IF(AND($D403="yes",O$7="Block"),INDEX($O817:$Q817,1,MATCH(O$5,$I62:$K62,0)),IF(OR(O$7="Anytime",O$7="Peak",O$7="Off-peak",O$7="Shoulder",O$7="Block"),INDEX('Stakeholder report data'!$G817:$M817,1,MATCH(IF(O$7="Block","Anytime",O$7),'Stakeholder report data'!$G$799:$M$799,0)),INDEX($W817:$AD817,1,MATCH(O$5,$W$799:$AD$799,0)))))
*O1003*O$8,0)</f>
        <v>0</v>
      </c>
      <c r="P403" s="212">
        <f>_xlfn.IFNA(IF(P$7="Fixed",1,IF(AND($D403="yes",P$7="Block"),INDEX($O817:$Q817,1,MATCH(P$5,$I62:$K62,0)),IF(OR(P$7="Anytime",P$7="Peak",P$7="Off-peak",P$7="Shoulder",P$7="Block"),INDEX('Stakeholder report data'!$G817:$M817,1,MATCH(IF(P$7="Block","Anytime",P$7),'Stakeholder report data'!$G$799:$M$799,0)),INDEX($W817:$AD817,1,MATCH(P$5,$W$799:$AD$799,0)))))
*P1003*P$8,0)</f>
        <v>0</v>
      </c>
      <c r="Q403" s="212">
        <f>_xlfn.IFNA(IF(Q$7="Fixed",1,IF(AND($D403="yes",Q$7="Block"),INDEX($O817:$Q817,1,MATCH(Q$5,$I62:$K62,0)),IF(OR(Q$7="Anytime",Q$7="Peak",Q$7="Off-peak",Q$7="Shoulder",Q$7="Block"),INDEX('Stakeholder report data'!$G817:$M817,1,MATCH(IF(Q$7="Block","Anytime",Q$7),'Stakeholder report data'!$G$799:$M$799,0)),INDEX($W817:$AD817,1,MATCH(Q$5,$W$799:$AD$799,0)))))
*Q1003*Q$8,0)</f>
        <v>0</v>
      </c>
      <c r="R403" s="212">
        <f>_xlfn.IFNA(IF(R$7="Fixed",1,IF(AND($D403="yes",R$7="Block"),INDEX($O817:$Q817,1,MATCH(R$5,$I62:$K62,0)),IF(OR(R$7="Anytime",R$7="Peak",R$7="Off-peak",R$7="Shoulder",R$7="Block"),INDEX('Stakeholder report data'!$G817:$M817,1,MATCH(IF(R$7="Block","Anytime",R$7),'Stakeholder report data'!$G$799:$M$799,0)),INDEX($W817:$AD817,1,MATCH(R$5,$W$799:$AD$799,0)))))
*R1003*R$8,0)</f>
        <v>0</v>
      </c>
      <c r="S403" s="212">
        <f>_xlfn.IFNA(IF(S$7="Fixed",1,IF(AND($D403="yes",S$7="Block"),INDEX($O817:$Q817,1,MATCH(S$5,$I62:$K62,0)),IF(OR(S$7="Anytime",S$7="Peak",S$7="Off-peak",S$7="Shoulder",S$7="Block"),INDEX('Stakeholder report data'!$G817:$M817,1,MATCH(IF(S$7="Block","Anytime",S$7),'Stakeholder report data'!$G$799:$M$799,0)),INDEX($W817:$AD817,1,MATCH(S$5,$W$799:$AD$799,0)))))
*S1003*S$8,0)</f>
        <v>0</v>
      </c>
      <c r="T403" s="212">
        <f>_xlfn.IFNA(IF(T$7="Fixed",1,IF(AND($D403="yes",T$7="Block"),INDEX($O817:$Q817,1,MATCH(T$5,$I62:$K62,0)),IF(OR(T$7="Anytime",T$7="Peak",T$7="Off-peak",T$7="Shoulder",T$7="Block"),INDEX('Stakeholder report data'!$G817:$M817,1,MATCH(IF(T$7="Block","Anytime",T$7),'Stakeholder report data'!$G$799:$M$799,0)),INDEX($W817:$AD817,1,MATCH(T$5,$W$799:$AD$799,0)))))
*T1003*T$8,0)</f>
        <v>0</v>
      </c>
      <c r="U403" s="212">
        <f>_xlfn.IFNA(IF(U$7="Fixed",1,IF(AND($D403="yes",U$7="Block"),INDEX($O817:$Q817,1,MATCH(U$5,$I62:$K62,0)),IF(OR(U$7="Anytime",U$7="Peak",U$7="Off-peak",U$7="Shoulder",U$7="Block"),INDEX('Stakeholder report data'!$G817:$M817,1,MATCH(IF(U$7="Block","Anytime",U$7),'Stakeholder report data'!$G$799:$M$799,0)),INDEX($W817:$AD817,1,MATCH(U$5,$W$799:$AD$799,0)))))
*U1003*U$8,0)</f>
        <v>0</v>
      </c>
      <c r="V403" s="212">
        <f>_xlfn.IFNA(IF(V$7="Fixed",1,IF(AND($D403="yes",V$7="Block"),INDEX($O817:$Q817,1,MATCH(V$5,$I62:$K62,0)),IF(OR(V$7="Anytime",V$7="Peak",V$7="Off-peak",V$7="Shoulder",V$7="Block"),INDEX('Stakeholder report data'!$G817:$M817,1,MATCH(IF(V$7="Block","Anytime",V$7),'Stakeholder report data'!$G$799:$M$799,0)),INDEX($W817:$AD817,1,MATCH(V$5,$W$799:$AD$799,0)))))
*V1003*V$8,0)</f>
        <v>0</v>
      </c>
      <c r="W403" s="212">
        <f>_xlfn.IFNA(IF(W$7="Fixed",1,IF(AND($D403="yes",W$7="Block"),INDEX($O817:$Q817,1,MATCH(W$5,$I62:$K62,0)),IF(OR(W$7="Anytime",W$7="Peak",W$7="Off-peak",W$7="Shoulder",W$7="Block"),INDEX('Stakeholder report data'!$G817:$M817,1,MATCH(IF(W$7="Block","Anytime",W$7),'Stakeholder report data'!$G$799:$M$799,0)),INDEX($W817:$AD817,1,MATCH(W$5,$W$799:$AD$799,0)))))
*W1003*W$8,0)</f>
        <v>0</v>
      </c>
      <c r="X403" s="212">
        <f>_xlfn.IFNA(IF(X$7="Fixed",1,IF(AND($D403="yes",X$7="Block"),INDEX($O817:$Q817,1,MATCH(X$5,$I62:$K62,0)),IF(OR(X$7="Anytime",X$7="Peak",X$7="Off-peak",X$7="Shoulder",X$7="Block"),INDEX('Stakeholder report data'!$G817:$M817,1,MATCH(IF(X$7="Block","Anytime",X$7),'Stakeholder report data'!$G$799:$M$799,0)),INDEX($W817:$AD817,1,MATCH(X$5,$W$799:$AD$799,0)))))
*X1003*X$8,0)</f>
        <v>0</v>
      </c>
      <c r="Y403" s="212">
        <f>_xlfn.IFNA(IF(Y$7="Fixed",1,IF(AND($D403="yes",Y$7="Block"),INDEX($O817:$Q817,1,MATCH(Y$5,$I62:$K62,0)),IF(OR(Y$7="Anytime",Y$7="Peak",Y$7="Off-peak",Y$7="Shoulder",Y$7="Block"),INDEX('Stakeholder report data'!$G817:$M817,1,MATCH(IF(Y$7="Block","Anytime",Y$7),'Stakeholder report data'!$G$799:$M$799,0)),INDEX($W817:$AD817,1,MATCH(Y$5,$W$799:$AD$799,0)))))
*Y1003*Y$8,0)</f>
        <v>0</v>
      </c>
      <c r="Z403" s="212">
        <f>_xlfn.IFNA(IF(Z$7="Fixed",1,IF(AND($D403="yes",Z$7="Block"),INDEX($O817:$Q817,1,MATCH(Z$5,$I62:$K62,0)),IF(OR(Z$7="Anytime",Z$7="Peak",Z$7="Off-peak",Z$7="Shoulder",Z$7="Block"),INDEX('Stakeholder report data'!$G817:$M817,1,MATCH(IF(Z$7="Block","Anytime",Z$7),'Stakeholder report data'!$G$799:$M$799,0)),INDEX($W817:$AD817,1,MATCH(Z$5,$W$799:$AD$799,0)))))
*Z1003*Z$8,0)</f>
        <v>0</v>
      </c>
      <c r="AA403" s="212">
        <f>_xlfn.IFNA(IF(AA$7="Fixed",1,IF(AND($D403="yes",AA$7="Block"),INDEX($O817:$Q817,1,MATCH(AA$5,$I62:$K62,0)),IF(OR(AA$7="Anytime",AA$7="Peak",AA$7="Off-peak",AA$7="Shoulder",AA$7="Block"),INDEX('Stakeholder report data'!$G817:$M817,1,MATCH(IF(AA$7="Block","Anytime",AA$7),'Stakeholder report data'!$G$799:$M$799,0)),INDEX($W817:$AD817,1,MATCH(AA$5,$W$799:$AD$799,0)))))
*AA1003*AA$8,0)</f>
        <v>0</v>
      </c>
      <c r="AB403" s="212">
        <f>_xlfn.IFNA(IF(AB$7="Fixed",1,IF(AND($D403="yes",AB$7="Block"),INDEX($O817:$Q817,1,MATCH(AB$5,$I62:$K62,0)),IF(OR(AB$7="Anytime",AB$7="Peak",AB$7="Off-peak",AB$7="Shoulder",AB$7="Block"),INDEX('Stakeholder report data'!$G817:$M817,1,MATCH(IF(AB$7="Block","Anytime",AB$7),'Stakeholder report data'!$G$799:$M$799,0)),INDEX($W817:$AD817,1,MATCH(AB$5,$W$799:$AD$799,0)))))
*AB1003*AB$8,0)</f>
        <v>0</v>
      </c>
      <c r="AC403" s="212">
        <f>_xlfn.IFNA(IF(AC$7="Fixed",1,IF(AND($D403="yes",AC$7="Block"),INDEX($O817:$Q817,1,MATCH(AC$5,$I62:$K62,0)),IF(OR(AC$7="Anytime",AC$7="Peak",AC$7="Off-peak",AC$7="Shoulder",AC$7="Block"),INDEX('Stakeholder report data'!$G817:$M817,1,MATCH(IF(AC$7="Block","Anytime",AC$7),'Stakeholder report data'!$G$799:$M$799,0)),INDEX($W817:$AD817,1,MATCH(AC$5,$W$799:$AD$799,0)))))
*AC1003*AC$8,0)</f>
        <v>0</v>
      </c>
      <c r="AD403" s="212">
        <f>_xlfn.IFNA(IF(AD$7="Fixed",1,IF(AND($D403="yes",AD$7="Block"),INDEX($O817:$Q817,1,MATCH(AD$5,$I62:$K62,0)),IF(OR(AD$7="Anytime",AD$7="Peak",AD$7="Off-peak",AD$7="Shoulder",AD$7="Block"),INDEX('Stakeholder report data'!$G817:$M817,1,MATCH(IF(AD$7="Block","Anytime",AD$7),'Stakeholder report data'!$G$799:$M$799,0)),INDEX($W817:$AD817,1,MATCH(AD$5,$W$799:$AD$799,0)))))
*AD1003*AD$8,0)</f>
        <v>0</v>
      </c>
      <c r="AE403" s="55"/>
      <c r="AF403" s="34"/>
      <c r="AG403" s="34"/>
      <c r="AH403" s="34"/>
    </row>
    <row r="404" spans="1:34" ht="11.25" hidden="1" outlineLevel="3" x14ac:dyDescent="0.2">
      <c r="A404" s="34"/>
      <c r="B404" s="251">
        <v>17</v>
      </c>
      <c r="C404" s="48">
        <f t="shared" ref="C404:E419" si="41">C368</f>
        <v>0</v>
      </c>
      <c r="D404" s="49">
        <f t="shared" si="41"/>
        <v>0</v>
      </c>
      <c r="E404" s="49">
        <f t="shared" si="41"/>
        <v>0</v>
      </c>
      <c r="F404" s="56"/>
      <c r="G404" s="262">
        <f t="shared" si="40"/>
        <v>0</v>
      </c>
      <c r="H404" s="56"/>
      <c r="I404" s="212">
        <f>_xlfn.IFNA(IF(I$7="Fixed",1,IF(AND($D404="yes",I$7="Block"),INDEX($O818:$Q818,1,MATCH(I$5,$I63:$K63,0)),IF(OR(I$7="Anytime",I$7="Peak",I$7="Off-peak",I$7="Shoulder",I$7="Block"),INDEX('Stakeholder report data'!$G818:$M818,1,MATCH(IF(I$7="Block","Anytime",I$7),'Stakeholder report data'!$G$799:$M$799,0)),INDEX($W818:$AD818,1,MATCH(I$5,$W$799:$AD$799,0)))))
*I1004*I$8,0)</f>
        <v>0</v>
      </c>
      <c r="J404" s="212">
        <f>_xlfn.IFNA(IF(J$7="Fixed",1,IF(AND($D404="yes",J$7="Block"),INDEX($O818:$Q818,1,MATCH(J$5,$I63:$K63,0)),IF(OR(J$7="Anytime",J$7="Peak",J$7="Off-peak",J$7="Shoulder",J$7="Block"),INDEX('Stakeholder report data'!$G818:$M818,1,MATCH(IF(J$7="Block","Anytime",J$7),'Stakeholder report data'!$G$799:$M$799,0)),INDEX($W818:$AD818,1,MATCH(J$5,$W$799:$AD$799,0)))))
*J1004*J$8,0)</f>
        <v>0</v>
      </c>
      <c r="K404" s="212">
        <f>_xlfn.IFNA(IF(K$7="Fixed",1,IF(AND($D404="yes",K$7="Block"),INDEX($O818:$Q818,1,MATCH(K$5,$I63:$K63,0)),IF(OR(K$7="Anytime",K$7="Peak",K$7="Off-peak",K$7="Shoulder",K$7="Block"),INDEX('Stakeholder report data'!$G818:$M818,1,MATCH(IF(K$7="Block","Anytime",K$7),'Stakeholder report data'!$G$799:$M$799,0)),INDEX($W818:$AD818,1,MATCH(K$5,$W$799:$AD$799,0)))))
*K1004*K$8,0)</f>
        <v>0</v>
      </c>
      <c r="L404" s="212">
        <f>_xlfn.IFNA(IF(L$7="Fixed",1,IF(AND($D404="yes",L$7="Block"),INDEX($O818:$Q818,1,MATCH(L$5,$I63:$K63,0)),IF(OR(L$7="Anytime",L$7="Peak",L$7="Off-peak",L$7="Shoulder",L$7="Block"),INDEX('Stakeholder report data'!$G818:$M818,1,MATCH(IF(L$7="Block","Anytime",L$7),'Stakeholder report data'!$G$799:$M$799,0)),INDEX($W818:$AD818,1,MATCH(L$5,$W$799:$AD$799,0)))))
*L1004*L$8,0)</f>
        <v>0</v>
      </c>
      <c r="M404" s="212">
        <f>_xlfn.IFNA(IF(M$7="Fixed",1,IF(AND($D404="yes",M$7="Block"),INDEX($O818:$Q818,1,MATCH(M$5,$I63:$K63,0)),IF(OR(M$7="Anytime",M$7="Peak",M$7="Off-peak",M$7="Shoulder",M$7="Block"),INDEX('Stakeholder report data'!$G818:$M818,1,MATCH(IF(M$7="Block","Anytime",M$7),'Stakeholder report data'!$G$799:$M$799,0)),INDEX($W818:$AD818,1,MATCH(M$5,$W$799:$AD$799,0)))))
*M1004*M$8,0)</f>
        <v>0</v>
      </c>
      <c r="N404" s="212">
        <f>_xlfn.IFNA(IF(N$7="Fixed",1,IF(AND($D404="yes",N$7="Block"),INDEX($O818:$Q818,1,MATCH(N$5,$I63:$K63,0)),IF(OR(N$7="Anytime",N$7="Peak",N$7="Off-peak",N$7="Shoulder",N$7="Block"),INDEX('Stakeholder report data'!$G818:$M818,1,MATCH(IF(N$7="Block","Anytime",N$7),'Stakeholder report data'!$G$799:$M$799,0)),INDEX($W818:$AD818,1,MATCH(N$5,$W$799:$AD$799,0)))))
*N1004*N$8,0)</f>
        <v>0</v>
      </c>
      <c r="O404" s="212">
        <f>_xlfn.IFNA(IF(O$7="Fixed",1,IF(AND($D404="yes",O$7="Block"),INDEX($O818:$Q818,1,MATCH(O$5,$I63:$K63,0)),IF(OR(O$7="Anytime",O$7="Peak",O$7="Off-peak",O$7="Shoulder",O$7="Block"),INDEX('Stakeholder report data'!$G818:$M818,1,MATCH(IF(O$7="Block","Anytime",O$7),'Stakeholder report data'!$G$799:$M$799,0)),INDEX($W818:$AD818,1,MATCH(O$5,$W$799:$AD$799,0)))))
*O1004*O$8,0)</f>
        <v>0</v>
      </c>
      <c r="P404" s="212">
        <f>_xlfn.IFNA(IF(P$7="Fixed",1,IF(AND($D404="yes",P$7="Block"),INDEX($O818:$Q818,1,MATCH(P$5,$I63:$K63,0)),IF(OR(P$7="Anytime",P$7="Peak",P$7="Off-peak",P$7="Shoulder",P$7="Block"),INDEX('Stakeholder report data'!$G818:$M818,1,MATCH(IF(P$7="Block","Anytime",P$7),'Stakeholder report data'!$G$799:$M$799,0)),INDEX($W818:$AD818,1,MATCH(P$5,$W$799:$AD$799,0)))))
*P1004*P$8,0)</f>
        <v>0</v>
      </c>
      <c r="Q404" s="212">
        <f>_xlfn.IFNA(IF(Q$7="Fixed",1,IF(AND($D404="yes",Q$7="Block"),INDEX($O818:$Q818,1,MATCH(Q$5,$I63:$K63,0)),IF(OR(Q$7="Anytime",Q$7="Peak",Q$7="Off-peak",Q$7="Shoulder",Q$7="Block"),INDEX('Stakeholder report data'!$G818:$M818,1,MATCH(IF(Q$7="Block","Anytime",Q$7),'Stakeholder report data'!$G$799:$M$799,0)),INDEX($W818:$AD818,1,MATCH(Q$5,$W$799:$AD$799,0)))))
*Q1004*Q$8,0)</f>
        <v>0</v>
      </c>
      <c r="R404" s="212">
        <f>_xlfn.IFNA(IF(R$7="Fixed",1,IF(AND($D404="yes",R$7="Block"),INDEX($O818:$Q818,1,MATCH(R$5,$I63:$K63,0)),IF(OR(R$7="Anytime",R$7="Peak",R$7="Off-peak",R$7="Shoulder",R$7="Block"),INDEX('Stakeholder report data'!$G818:$M818,1,MATCH(IF(R$7="Block","Anytime",R$7),'Stakeholder report data'!$G$799:$M$799,0)),INDEX($W818:$AD818,1,MATCH(R$5,$W$799:$AD$799,0)))))
*R1004*R$8,0)</f>
        <v>0</v>
      </c>
      <c r="S404" s="212">
        <f>_xlfn.IFNA(IF(S$7="Fixed",1,IF(AND($D404="yes",S$7="Block"),INDEX($O818:$Q818,1,MATCH(S$5,$I63:$K63,0)),IF(OR(S$7="Anytime",S$7="Peak",S$7="Off-peak",S$7="Shoulder",S$7="Block"),INDEX('Stakeholder report data'!$G818:$M818,1,MATCH(IF(S$7="Block","Anytime",S$7),'Stakeholder report data'!$G$799:$M$799,0)),INDEX($W818:$AD818,1,MATCH(S$5,$W$799:$AD$799,0)))))
*S1004*S$8,0)</f>
        <v>0</v>
      </c>
      <c r="T404" s="212">
        <f>_xlfn.IFNA(IF(T$7="Fixed",1,IF(AND($D404="yes",T$7="Block"),INDEX($O818:$Q818,1,MATCH(T$5,$I63:$K63,0)),IF(OR(T$7="Anytime",T$7="Peak",T$7="Off-peak",T$7="Shoulder",T$7="Block"),INDEX('Stakeholder report data'!$G818:$M818,1,MATCH(IF(T$7="Block","Anytime",T$7),'Stakeholder report data'!$G$799:$M$799,0)),INDEX($W818:$AD818,1,MATCH(T$5,$W$799:$AD$799,0)))))
*T1004*T$8,0)</f>
        <v>0</v>
      </c>
      <c r="U404" s="212">
        <f>_xlfn.IFNA(IF(U$7="Fixed",1,IF(AND($D404="yes",U$7="Block"),INDEX($O818:$Q818,1,MATCH(U$5,$I63:$K63,0)),IF(OR(U$7="Anytime",U$7="Peak",U$7="Off-peak",U$7="Shoulder",U$7="Block"),INDEX('Stakeholder report data'!$G818:$M818,1,MATCH(IF(U$7="Block","Anytime",U$7),'Stakeholder report data'!$G$799:$M$799,0)),INDEX($W818:$AD818,1,MATCH(U$5,$W$799:$AD$799,0)))))
*U1004*U$8,0)</f>
        <v>0</v>
      </c>
      <c r="V404" s="212">
        <f>_xlfn.IFNA(IF(V$7="Fixed",1,IF(AND($D404="yes",V$7="Block"),INDEX($O818:$Q818,1,MATCH(V$5,$I63:$K63,0)),IF(OR(V$7="Anytime",V$7="Peak",V$7="Off-peak",V$7="Shoulder",V$7="Block"),INDEX('Stakeholder report data'!$G818:$M818,1,MATCH(IF(V$7="Block","Anytime",V$7),'Stakeholder report data'!$G$799:$M$799,0)),INDEX($W818:$AD818,1,MATCH(V$5,$W$799:$AD$799,0)))))
*V1004*V$8,0)</f>
        <v>0</v>
      </c>
      <c r="W404" s="212">
        <f>_xlfn.IFNA(IF(W$7="Fixed",1,IF(AND($D404="yes",W$7="Block"),INDEX($O818:$Q818,1,MATCH(W$5,$I63:$K63,0)),IF(OR(W$7="Anytime",W$7="Peak",W$7="Off-peak",W$7="Shoulder",W$7="Block"),INDEX('Stakeholder report data'!$G818:$M818,1,MATCH(IF(W$7="Block","Anytime",W$7),'Stakeholder report data'!$G$799:$M$799,0)),INDEX($W818:$AD818,1,MATCH(W$5,$W$799:$AD$799,0)))))
*W1004*W$8,0)</f>
        <v>0</v>
      </c>
      <c r="X404" s="212">
        <f>_xlfn.IFNA(IF(X$7="Fixed",1,IF(AND($D404="yes",X$7="Block"),INDEX($O818:$Q818,1,MATCH(X$5,$I63:$K63,0)),IF(OR(X$7="Anytime",X$7="Peak",X$7="Off-peak",X$7="Shoulder",X$7="Block"),INDEX('Stakeholder report data'!$G818:$M818,1,MATCH(IF(X$7="Block","Anytime",X$7),'Stakeholder report data'!$G$799:$M$799,0)),INDEX($W818:$AD818,1,MATCH(X$5,$W$799:$AD$799,0)))))
*X1004*X$8,0)</f>
        <v>0</v>
      </c>
      <c r="Y404" s="212">
        <f>_xlfn.IFNA(IF(Y$7="Fixed",1,IF(AND($D404="yes",Y$7="Block"),INDEX($O818:$Q818,1,MATCH(Y$5,$I63:$K63,0)),IF(OR(Y$7="Anytime",Y$7="Peak",Y$7="Off-peak",Y$7="Shoulder",Y$7="Block"),INDEX('Stakeholder report data'!$G818:$M818,1,MATCH(IF(Y$7="Block","Anytime",Y$7),'Stakeholder report data'!$G$799:$M$799,0)),INDEX($W818:$AD818,1,MATCH(Y$5,$W$799:$AD$799,0)))))
*Y1004*Y$8,0)</f>
        <v>0</v>
      </c>
      <c r="Z404" s="212">
        <f>_xlfn.IFNA(IF(Z$7="Fixed",1,IF(AND($D404="yes",Z$7="Block"),INDEX($O818:$Q818,1,MATCH(Z$5,$I63:$K63,0)),IF(OR(Z$7="Anytime",Z$7="Peak",Z$7="Off-peak",Z$7="Shoulder",Z$7="Block"),INDEX('Stakeholder report data'!$G818:$M818,1,MATCH(IF(Z$7="Block","Anytime",Z$7),'Stakeholder report data'!$G$799:$M$799,0)),INDEX($W818:$AD818,1,MATCH(Z$5,$W$799:$AD$799,0)))))
*Z1004*Z$8,0)</f>
        <v>0</v>
      </c>
      <c r="AA404" s="212">
        <f>_xlfn.IFNA(IF(AA$7="Fixed",1,IF(AND($D404="yes",AA$7="Block"),INDEX($O818:$Q818,1,MATCH(AA$5,$I63:$K63,0)),IF(OR(AA$7="Anytime",AA$7="Peak",AA$7="Off-peak",AA$7="Shoulder",AA$7="Block"),INDEX('Stakeholder report data'!$G818:$M818,1,MATCH(IF(AA$7="Block","Anytime",AA$7),'Stakeholder report data'!$G$799:$M$799,0)),INDEX($W818:$AD818,1,MATCH(AA$5,$W$799:$AD$799,0)))))
*AA1004*AA$8,0)</f>
        <v>0</v>
      </c>
      <c r="AB404" s="212">
        <f>_xlfn.IFNA(IF(AB$7="Fixed",1,IF(AND($D404="yes",AB$7="Block"),INDEX($O818:$Q818,1,MATCH(AB$5,$I63:$K63,0)),IF(OR(AB$7="Anytime",AB$7="Peak",AB$7="Off-peak",AB$7="Shoulder",AB$7="Block"),INDEX('Stakeholder report data'!$G818:$M818,1,MATCH(IF(AB$7="Block","Anytime",AB$7),'Stakeholder report data'!$G$799:$M$799,0)),INDEX($W818:$AD818,1,MATCH(AB$5,$W$799:$AD$799,0)))))
*AB1004*AB$8,0)</f>
        <v>0</v>
      </c>
      <c r="AC404" s="212">
        <f>_xlfn.IFNA(IF(AC$7="Fixed",1,IF(AND($D404="yes",AC$7="Block"),INDEX($O818:$Q818,1,MATCH(AC$5,$I63:$K63,0)),IF(OR(AC$7="Anytime",AC$7="Peak",AC$7="Off-peak",AC$7="Shoulder",AC$7="Block"),INDEX('Stakeholder report data'!$G818:$M818,1,MATCH(IF(AC$7="Block","Anytime",AC$7),'Stakeholder report data'!$G$799:$M$799,0)),INDEX($W818:$AD818,1,MATCH(AC$5,$W$799:$AD$799,0)))))
*AC1004*AC$8,0)</f>
        <v>0</v>
      </c>
      <c r="AD404" s="212">
        <f>_xlfn.IFNA(IF(AD$7="Fixed",1,IF(AND($D404="yes",AD$7="Block"),INDEX($O818:$Q818,1,MATCH(AD$5,$I63:$K63,0)),IF(OR(AD$7="Anytime",AD$7="Peak",AD$7="Off-peak",AD$7="Shoulder",AD$7="Block"),INDEX('Stakeholder report data'!$G818:$M818,1,MATCH(IF(AD$7="Block","Anytime",AD$7),'Stakeholder report data'!$G$799:$M$799,0)),INDEX($W818:$AD818,1,MATCH(AD$5,$W$799:$AD$799,0)))))
*AD1004*AD$8,0)</f>
        <v>0</v>
      </c>
      <c r="AE404" s="55"/>
      <c r="AF404" s="34"/>
      <c r="AG404" s="34"/>
      <c r="AH404" s="34"/>
    </row>
    <row r="405" spans="1:34" ht="11.25" hidden="1" outlineLevel="3" x14ac:dyDescent="0.2">
      <c r="A405" s="34"/>
      <c r="B405" s="251">
        <v>18</v>
      </c>
      <c r="C405" s="48">
        <f t="shared" si="41"/>
        <v>0</v>
      </c>
      <c r="D405" s="49">
        <f t="shared" si="41"/>
        <v>0</v>
      </c>
      <c r="E405" s="49">
        <f t="shared" si="41"/>
        <v>0</v>
      </c>
      <c r="F405" s="56"/>
      <c r="G405" s="262">
        <f t="shared" si="40"/>
        <v>0</v>
      </c>
      <c r="H405" s="56"/>
      <c r="I405" s="212">
        <f>_xlfn.IFNA(IF(I$7="Fixed",1,IF(AND($D405="yes",I$7="Block"),INDEX($O819:$Q819,1,MATCH(I$5,$I64:$K64,0)),IF(OR(I$7="Anytime",I$7="Peak",I$7="Off-peak",I$7="Shoulder",I$7="Block"),INDEX('Stakeholder report data'!$G819:$M819,1,MATCH(IF(I$7="Block","Anytime",I$7),'Stakeholder report data'!$G$799:$M$799,0)),INDEX($W819:$AD819,1,MATCH(I$5,$W$799:$AD$799,0)))))
*I1005*I$8,0)</f>
        <v>0</v>
      </c>
      <c r="J405" s="212">
        <f>_xlfn.IFNA(IF(J$7="Fixed",1,IF(AND($D405="yes",J$7="Block"),INDEX($O819:$Q819,1,MATCH(J$5,$I64:$K64,0)),IF(OR(J$7="Anytime",J$7="Peak",J$7="Off-peak",J$7="Shoulder",J$7="Block"),INDEX('Stakeholder report data'!$G819:$M819,1,MATCH(IF(J$7="Block","Anytime",J$7),'Stakeholder report data'!$G$799:$M$799,0)),INDEX($W819:$AD819,1,MATCH(J$5,$W$799:$AD$799,0)))))
*J1005*J$8,0)</f>
        <v>0</v>
      </c>
      <c r="K405" s="212">
        <f>_xlfn.IFNA(IF(K$7="Fixed",1,IF(AND($D405="yes",K$7="Block"),INDEX($O819:$Q819,1,MATCH(K$5,$I64:$K64,0)),IF(OR(K$7="Anytime",K$7="Peak",K$7="Off-peak",K$7="Shoulder",K$7="Block"),INDEX('Stakeholder report data'!$G819:$M819,1,MATCH(IF(K$7="Block","Anytime",K$7),'Stakeholder report data'!$G$799:$M$799,0)),INDEX($W819:$AD819,1,MATCH(K$5,$W$799:$AD$799,0)))))
*K1005*K$8,0)</f>
        <v>0</v>
      </c>
      <c r="L405" s="212">
        <f>_xlfn.IFNA(IF(L$7="Fixed",1,IF(AND($D405="yes",L$7="Block"),INDEX($O819:$Q819,1,MATCH(L$5,$I64:$K64,0)),IF(OR(L$7="Anytime",L$7="Peak",L$7="Off-peak",L$7="Shoulder",L$7="Block"),INDEX('Stakeholder report data'!$G819:$M819,1,MATCH(IF(L$7="Block","Anytime",L$7),'Stakeholder report data'!$G$799:$M$799,0)),INDEX($W819:$AD819,1,MATCH(L$5,$W$799:$AD$799,0)))))
*L1005*L$8,0)</f>
        <v>0</v>
      </c>
      <c r="M405" s="212">
        <f>_xlfn.IFNA(IF(M$7="Fixed",1,IF(AND($D405="yes",M$7="Block"),INDEX($O819:$Q819,1,MATCH(M$5,$I64:$K64,0)),IF(OR(M$7="Anytime",M$7="Peak",M$7="Off-peak",M$7="Shoulder",M$7="Block"),INDEX('Stakeholder report data'!$G819:$M819,1,MATCH(IF(M$7="Block","Anytime",M$7),'Stakeholder report data'!$G$799:$M$799,0)),INDEX($W819:$AD819,1,MATCH(M$5,$W$799:$AD$799,0)))))
*M1005*M$8,0)</f>
        <v>0</v>
      </c>
      <c r="N405" s="212">
        <f>_xlfn.IFNA(IF(N$7="Fixed",1,IF(AND($D405="yes",N$7="Block"),INDEX($O819:$Q819,1,MATCH(N$5,$I64:$K64,0)),IF(OR(N$7="Anytime",N$7="Peak",N$7="Off-peak",N$7="Shoulder",N$7="Block"),INDEX('Stakeholder report data'!$G819:$M819,1,MATCH(IF(N$7="Block","Anytime",N$7),'Stakeholder report data'!$G$799:$M$799,0)),INDEX($W819:$AD819,1,MATCH(N$5,$W$799:$AD$799,0)))))
*N1005*N$8,0)</f>
        <v>0</v>
      </c>
      <c r="O405" s="212">
        <f>_xlfn.IFNA(IF(O$7="Fixed",1,IF(AND($D405="yes",O$7="Block"),INDEX($O819:$Q819,1,MATCH(O$5,$I64:$K64,0)),IF(OR(O$7="Anytime",O$7="Peak",O$7="Off-peak",O$7="Shoulder",O$7="Block"),INDEX('Stakeholder report data'!$G819:$M819,1,MATCH(IF(O$7="Block","Anytime",O$7),'Stakeholder report data'!$G$799:$M$799,0)),INDEX($W819:$AD819,1,MATCH(O$5,$W$799:$AD$799,0)))))
*O1005*O$8,0)</f>
        <v>0</v>
      </c>
      <c r="P405" s="212">
        <f>_xlfn.IFNA(IF(P$7="Fixed",1,IF(AND($D405="yes",P$7="Block"),INDEX($O819:$Q819,1,MATCH(P$5,$I64:$K64,0)),IF(OR(P$7="Anytime",P$7="Peak",P$7="Off-peak",P$7="Shoulder",P$7="Block"),INDEX('Stakeholder report data'!$G819:$M819,1,MATCH(IF(P$7="Block","Anytime",P$7),'Stakeholder report data'!$G$799:$M$799,0)),INDEX($W819:$AD819,1,MATCH(P$5,$W$799:$AD$799,0)))))
*P1005*P$8,0)</f>
        <v>0</v>
      </c>
      <c r="Q405" s="212">
        <f>_xlfn.IFNA(IF(Q$7="Fixed",1,IF(AND($D405="yes",Q$7="Block"),INDEX($O819:$Q819,1,MATCH(Q$5,$I64:$K64,0)),IF(OR(Q$7="Anytime",Q$7="Peak",Q$7="Off-peak",Q$7="Shoulder",Q$7="Block"),INDEX('Stakeholder report data'!$G819:$M819,1,MATCH(IF(Q$7="Block","Anytime",Q$7),'Stakeholder report data'!$G$799:$M$799,0)),INDEX($W819:$AD819,1,MATCH(Q$5,$W$799:$AD$799,0)))))
*Q1005*Q$8,0)</f>
        <v>0</v>
      </c>
      <c r="R405" s="212">
        <f>_xlfn.IFNA(IF(R$7="Fixed",1,IF(AND($D405="yes",R$7="Block"),INDEX($O819:$Q819,1,MATCH(R$5,$I64:$K64,0)),IF(OR(R$7="Anytime",R$7="Peak",R$7="Off-peak",R$7="Shoulder",R$7="Block"),INDEX('Stakeholder report data'!$G819:$M819,1,MATCH(IF(R$7="Block","Anytime",R$7),'Stakeholder report data'!$G$799:$M$799,0)),INDEX($W819:$AD819,1,MATCH(R$5,$W$799:$AD$799,0)))))
*R1005*R$8,0)</f>
        <v>0</v>
      </c>
      <c r="S405" s="212">
        <f>_xlfn.IFNA(IF(S$7="Fixed",1,IF(AND($D405="yes",S$7="Block"),INDEX($O819:$Q819,1,MATCH(S$5,$I64:$K64,0)),IF(OR(S$7="Anytime",S$7="Peak",S$7="Off-peak",S$7="Shoulder",S$7="Block"),INDEX('Stakeholder report data'!$G819:$M819,1,MATCH(IF(S$7="Block","Anytime",S$7),'Stakeholder report data'!$G$799:$M$799,0)),INDEX($W819:$AD819,1,MATCH(S$5,$W$799:$AD$799,0)))))
*S1005*S$8,0)</f>
        <v>0</v>
      </c>
      <c r="T405" s="212">
        <f>_xlfn.IFNA(IF(T$7="Fixed",1,IF(AND($D405="yes",T$7="Block"),INDEX($O819:$Q819,1,MATCH(T$5,$I64:$K64,0)),IF(OR(T$7="Anytime",T$7="Peak",T$7="Off-peak",T$7="Shoulder",T$7="Block"),INDEX('Stakeholder report data'!$G819:$M819,1,MATCH(IF(T$7="Block","Anytime",T$7),'Stakeholder report data'!$G$799:$M$799,0)),INDEX($W819:$AD819,1,MATCH(T$5,$W$799:$AD$799,0)))))
*T1005*T$8,0)</f>
        <v>0</v>
      </c>
      <c r="U405" s="212">
        <f>_xlfn.IFNA(IF(U$7="Fixed",1,IF(AND($D405="yes",U$7="Block"),INDEX($O819:$Q819,1,MATCH(U$5,$I64:$K64,0)),IF(OR(U$7="Anytime",U$7="Peak",U$7="Off-peak",U$7="Shoulder",U$7="Block"),INDEX('Stakeholder report data'!$G819:$M819,1,MATCH(IF(U$7="Block","Anytime",U$7),'Stakeholder report data'!$G$799:$M$799,0)),INDEX($W819:$AD819,1,MATCH(U$5,$W$799:$AD$799,0)))))
*U1005*U$8,0)</f>
        <v>0</v>
      </c>
      <c r="V405" s="212">
        <f>_xlfn.IFNA(IF(V$7="Fixed",1,IF(AND($D405="yes",V$7="Block"),INDEX($O819:$Q819,1,MATCH(V$5,$I64:$K64,0)),IF(OR(V$7="Anytime",V$7="Peak",V$7="Off-peak",V$7="Shoulder",V$7="Block"),INDEX('Stakeholder report data'!$G819:$M819,1,MATCH(IF(V$7="Block","Anytime",V$7),'Stakeholder report data'!$G$799:$M$799,0)),INDEX($W819:$AD819,1,MATCH(V$5,$W$799:$AD$799,0)))))
*V1005*V$8,0)</f>
        <v>0</v>
      </c>
      <c r="W405" s="212">
        <f>_xlfn.IFNA(IF(W$7="Fixed",1,IF(AND($D405="yes",W$7="Block"),INDEX($O819:$Q819,1,MATCH(W$5,$I64:$K64,0)),IF(OR(W$7="Anytime",W$7="Peak",W$7="Off-peak",W$7="Shoulder",W$7="Block"),INDEX('Stakeholder report data'!$G819:$M819,1,MATCH(IF(W$7="Block","Anytime",W$7),'Stakeholder report data'!$G$799:$M$799,0)),INDEX($W819:$AD819,1,MATCH(W$5,$W$799:$AD$799,0)))))
*W1005*W$8,0)</f>
        <v>0</v>
      </c>
      <c r="X405" s="212">
        <f>_xlfn.IFNA(IF(X$7="Fixed",1,IF(AND($D405="yes",X$7="Block"),INDEX($O819:$Q819,1,MATCH(X$5,$I64:$K64,0)),IF(OR(X$7="Anytime",X$7="Peak",X$7="Off-peak",X$7="Shoulder",X$7="Block"),INDEX('Stakeholder report data'!$G819:$M819,1,MATCH(IF(X$7="Block","Anytime",X$7),'Stakeholder report data'!$G$799:$M$799,0)),INDEX($W819:$AD819,1,MATCH(X$5,$W$799:$AD$799,0)))))
*X1005*X$8,0)</f>
        <v>0</v>
      </c>
      <c r="Y405" s="212">
        <f>_xlfn.IFNA(IF(Y$7="Fixed",1,IF(AND($D405="yes",Y$7="Block"),INDEX($O819:$Q819,1,MATCH(Y$5,$I64:$K64,0)),IF(OR(Y$7="Anytime",Y$7="Peak",Y$7="Off-peak",Y$7="Shoulder",Y$7="Block"),INDEX('Stakeholder report data'!$G819:$M819,1,MATCH(IF(Y$7="Block","Anytime",Y$7),'Stakeholder report data'!$G$799:$M$799,0)),INDEX($W819:$AD819,1,MATCH(Y$5,$W$799:$AD$799,0)))))
*Y1005*Y$8,0)</f>
        <v>0</v>
      </c>
      <c r="Z405" s="212">
        <f>_xlfn.IFNA(IF(Z$7="Fixed",1,IF(AND($D405="yes",Z$7="Block"),INDEX($O819:$Q819,1,MATCH(Z$5,$I64:$K64,0)),IF(OR(Z$7="Anytime",Z$7="Peak",Z$7="Off-peak",Z$7="Shoulder",Z$7="Block"),INDEX('Stakeholder report data'!$G819:$M819,1,MATCH(IF(Z$7="Block","Anytime",Z$7),'Stakeholder report data'!$G$799:$M$799,0)),INDEX($W819:$AD819,1,MATCH(Z$5,$W$799:$AD$799,0)))))
*Z1005*Z$8,0)</f>
        <v>0</v>
      </c>
      <c r="AA405" s="212">
        <f>_xlfn.IFNA(IF(AA$7="Fixed",1,IF(AND($D405="yes",AA$7="Block"),INDEX($O819:$Q819,1,MATCH(AA$5,$I64:$K64,0)),IF(OR(AA$7="Anytime",AA$7="Peak",AA$7="Off-peak",AA$7="Shoulder",AA$7="Block"),INDEX('Stakeholder report data'!$G819:$M819,1,MATCH(IF(AA$7="Block","Anytime",AA$7),'Stakeholder report data'!$G$799:$M$799,0)),INDEX($W819:$AD819,1,MATCH(AA$5,$W$799:$AD$799,0)))))
*AA1005*AA$8,0)</f>
        <v>0</v>
      </c>
      <c r="AB405" s="212">
        <f>_xlfn.IFNA(IF(AB$7="Fixed",1,IF(AND($D405="yes",AB$7="Block"),INDEX($O819:$Q819,1,MATCH(AB$5,$I64:$K64,0)),IF(OR(AB$7="Anytime",AB$7="Peak",AB$7="Off-peak",AB$7="Shoulder",AB$7="Block"),INDEX('Stakeholder report data'!$G819:$M819,1,MATCH(IF(AB$7="Block","Anytime",AB$7),'Stakeholder report data'!$G$799:$M$799,0)),INDEX($W819:$AD819,1,MATCH(AB$5,$W$799:$AD$799,0)))))
*AB1005*AB$8,0)</f>
        <v>0</v>
      </c>
      <c r="AC405" s="212">
        <f>_xlfn.IFNA(IF(AC$7="Fixed",1,IF(AND($D405="yes",AC$7="Block"),INDEX($O819:$Q819,1,MATCH(AC$5,$I64:$K64,0)),IF(OR(AC$7="Anytime",AC$7="Peak",AC$7="Off-peak",AC$7="Shoulder",AC$7="Block"),INDEX('Stakeholder report data'!$G819:$M819,1,MATCH(IF(AC$7="Block","Anytime",AC$7),'Stakeholder report data'!$G$799:$M$799,0)),INDEX($W819:$AD819,1,MATCH(AC$5,$W$799:$AD$799,0)))))
*AC1005*AC$8,0)</f>
        <v>0</v>
      </c>
      <c r="AD405" s="212">
        <f>_xlfn.IFNA(IF(AD$7="Fixed",1,IF(AND($D405="yes",AD$7="Block"),INDEX($O819:$Q819,1,MATCH(AD$5,$I64:$K64,0)),IF(OR(AD$7="Anytime",AD$7="Peak",AD$7="Off-peak",AD$7="Shoulder",AD$7="Block"),INDEX('Stakeholder report data'!$G819:$M819,1,MATCH(IF(AD$7="Block","Anytime",AD$7),'Stakeholder report data'!$G$799:$M$799,0)),INDEX($W819:$AD819,1,MATCH(AD$5,$W$799:$AD$799,0)))))
*AD1005*AD$8,0)</f>
        <v>0</v>
      </c>
      <c r="AE405" s="55"/>
      <c r="AF405" s="34"/>
      <c r="AG405" s="34"/>
      <c r="AH405" s="34"/>
    </row>
    <row r="406" spans="1:34" ht="11.25" hidden="1" outlineLevel="3" x14ac:dyDescent="0.2">
      <c r="A406" s="34"/>
      <c r="B406" s="251">
        <v>19</v>
      </c>
      <c r="C406" s="48">
        <f t="shared" si="41"/>
        <v>0</v>
      </c>
      <c r="D406" s="49">
        <f t="shared" si="41"/>
        <v>0</v>
      </c>
      <c r="E406" s="49">
        <f t="shared" si="41"/>
        <v>0</v>
      </c>
      <c r="F406" s="56"/>
      <c r="G406" s="262">
        <f t="shared" si="40"/>
        <v>0</v>
      </c>
      <c r="H406" s="56"/>
      <c r="I406" s="212">
        <f>_xlfn.IFNA(IF(I$7="Fixed",1,IF(AND($D406="yes",I$7="Block"),INDEX($O820:$Q820,1,MATCH(I$5,$I65:$K65,0)),IF(OR(I$7="Anytime",I$7="Peak",I$7="Off-peak",I$7="Shoulder",I$7="Block"),INDEX('Stakeholder report data'!$G820:$M820,1,MATCH(IF(I$7="Block","Anytime",I$7),'Stakeholder report data'!$G$799:$M$799,0)),INDEX($W820:$AD820,1,MATCH(I$5,$W$799:$AD$799,0)))))
*I1006*I$8,0)</f>
        <v>0</v>
      </c>
      <c r="J406" s="212">
        <f>_xlfn.IFNA(IF(J$7="Fixed",1,IF(AND($D406="yes",J$7="Block"),INDEX($O820:$Q820,1,MATCH(J$5,$I65:$K65,0)),IF(OR(J$7="Anytime",J$7="Peak",J$7="Off-peak",J$7="Shoulder",J$7="Block"),INDEX('Stakeholder report data'!$G820:$M820,1,MATCH(IF(J$7="Block","Anytime",J$7),'Stakeholder report data'!$G$799:$M$799,0)),INDEX($W820:$AD820,1,MATCH(J$5,$W$799:$AD$799,0)))))
*J1006*J$8,0)</f>
        <v>0</v>
      </c>
      <c r="K406" s="212">
        <f>_xlfn.IFNA(IF(K$7="Fixed",1,IF(AND($D406="yes",K$7="Block"),INDEX($O820:$Q820,1,MATCH(K$5,$I65:$K65,0)),IF(OR(K$7="Anytime",K$7="Peak",K$7="Off-peak",K$7="Shoulder",K$7="Block"),INDEX('Stakeholder report data'!$G820:$M820,1,MATCH(IF(K$7="Block","Anytime",K$7),'Stakeholder report data'!$G$799:$M$799,0)),INDEX($W820:$AD820,1,MATCH(K$5,$W$799:$AD$799,0)))))
*K1006*K$8,0)</f>
        <v>0</v>
      </c>
      <c r="L406" s="212">
        <f>_xlfn.IFNA(IF(L$7="Fixed",1,IF(AND($D406="yes",L$7="Block"),INDEX($O820:$Q820,1,MATCH(L$5,$I65:$K65,0)),IF(OR(L$7="Anytime",L$7="Peak",L$7="Off-peak",L$7="Shoulder",L$7="Block"),INDEX('Stakeholder report data'!$G820:$M820,1,MATCH(IF(L$7="Block","Anytime",L$7),'Stakeholder report data'!$G$799:$M$799,0)),INDEX($W820:$AD820,1,MATCH(L$5,$W$799:$AD$799,0)))))
*L1006*L$8,0)</f>
        <v>0</v>
      </c>
      <c r="M406" s="212">
        <f>_xlfn.IFNA(IF(M$7="Fixed",1,IF(AND($D406="yes",M$7="Block"),INDEX($O820:$Q820,1,MATCH(M$5,$I65:$K65,0)),IF(OR(M$7="Anytime",M$7="Peak",M$7="Off-peak",M$7="Shoulder",M$7="Block"),INDEX('Stakeholder report data'!$G820:$M820,1,MATCH(IF(M$7="Block","Anytime",M$7),'Stakeholder report data'!$G$799:$M$799,0)),INDEX($W820:$AD820,1,MATCH(M$5,$W$799:$AD$799,0)))))
*M1006*M$8,0)</f>
        <v>0</v>
      </c>
      <c r="N406" s="212">
        <f>_xlfn.IFNA(IF(N$7="Fixed",1,IF(AND($D406="yes",N$7="Block"),INDEX($O820:$Q820,1,MATCH(N$5,$I65:$K65,0)),IF(OR(N$7="Anytime",N$7="Peak",N$7="Off-peak",N$7="Shoulder",N$7="Block"),INDEX('Stakeholder report data'!$G820:$M820,1,MATCH(IF(N$7="Block","Anytime",N$7),'Stakeholder report data'!$G$799:$M$799,0)),INDEX($W820:$AD820,1,MATCH(N$5,$W$799:$AD$799,0)))))
*N1006*N$8,0)</f>
        <v>0</v>
      </c>
      <c r="O406" s="212">
        <f>_xlfn.IFNA(IF(O$7="Fixed",1,IF(AND($D406="yes",O$7="Block"),INDEX($O820:$Q820,1,MATCH(O$5,$I65:$K65,0)),IF(OR(O$7="Anytime",O$7="Peak",O$7="Off-peak",O$7="Shoulder",O$7="Block"),INDEX('Stakeholder report data'!$G820:$M820,1,MATCH(IF(O$7="Block","Anytime",O$7),'Stakeholder report data'!$G$799:$M$799,0)),INDEX($W820:$AD820,1,MATCH(O$5,$W$799:$AD$799,0)))))
*O1006*O$8,0)</f>
        <v>0</v>
      </c>
      <c r="P406" s="212">
        <f>_xlfn.IFNA(IF(P$7="Fixed",1,IF(AND($D406="yes",P$7="Block"),INDEX($O820:$Q820,1,MATCH(P$5,$I65:$K65,0)),IF(OR(P$7="Anytime",P$7="Peak",P$7="Off-peak",P$7="Shoulder",P$7="Block"),INDEX('Stakeholder report data'!$G820:$M820,1,MATCH(IF(P$7="Block","Anytime",P$7),'Stakeholder report data'!$G$799:$M$799,0)),INDEX($W820:$AD820,1,MATCH(P$5,$W$799:$AD$799,0)))))
*P1006*P$8,0)</f>
        <v>0</v>
      </c>
      <c r="Q406" s="212">
        <f>_xlfn.IFNA(IF(Q$7="Fixed",1,IF(AND($D406="yes",Q$7="Block"),INDEX($O820:$Q820,1,MATCH(Q$5,$I65:$K65,0)),IF(OR(Q$7="Anytime",Q$7="Peak",Q$7="Off-peak",Q$7="Shoulder",Q$7="Block"),INDEX('Stakeholder report data'!$G820:$M820,1,MATCH(IF(Q$7="Block","Anytime",Q$7),'Stakeholder report data'!$G$799:$M$799,0)),INDEX($W820:$AD820,1,MATCH(Q$5,$W$799:$AD$799,0)))))
*Q1006*Q$8,0)</f>
        <v>0</v>
      </c>
      <c r="R406" s="212">
        <f>_xlfn.IFNA(IF(R$7="Fixed",1,IF(AND($D406="yes",R$7="Block"),INDEX($O820:$Q820,1,MATCH(R$5,$I65:$K65,0)),IF(OR(R$7="Anytime",R$7="Peak",R$7="Off-peak",R$7="Shoulder",R$7="Block"),INDEX('Stakeholder report data'!$G820:$M820,1,MATCH(IF(R$7="Block","Anytime",R$7),'Stakeholder report data'!$G$799:$M$799,0)),INDEX($W820:$AD820,1,MATCH(R$5,$W$799:$AD$799,0)))))
*R1006*R$8,0)</f>
        <v>0</v>
      </c>
      <c r="S406" s="212">
        <f>_xlfn.IFNA(IF(S$7="Fixed",1,IF(AND($D406="yes",S$7="Block"),INDEX($O820:$Q820,1,MATCH(S$5,$I65:$K65,0)),IF(OR(S$7="Anytime",S$7="Peak",S$7="Off-peak",S$7="Shoulder",S$7="Block"),INDEX('Stakeholder report data'!$G820:$M820,1,MATCH(IF(S$7="Block","Anytime",S$7),'Stakeholder report data'!$G$799:$M$799,0)),INDEX($W820:$AD820,1,MATCH(S$5,$W$799:$AD$799,0)))))
*S1006*S$8,0)</f>
        <v>0</v>
      </c>
      <c r="T406" s="212">
        <f>_xlfn.IFNA(IF(T$7="Fixed",1,IF(AND($D406="yes",T$7="Block"),INDEX($O820:$Q820,1,MATCH(T$5,$I65:$K65,0)),IF(OR(T$7="Anytime",T$7="Peak",T$7="Off-peak",T$7="Shoulder",T$7="Block"),INDEX('Stakeholder report data'!$G820:$M820,1,MATCH(IF(T$7="Block","Anytime",T$7),'Stakeholder report data'!$G$799:$M$799,0)),INDEX($W820:$AD820,1,MATCH(T$5,$W$799:$AD$799,0)))))
*T1006*T$8,0)</f>
        <v>0</v>
      </c>
      <c r="U406" s="212">
        <f>_xlfn.IFNA(IF(U$7="Fixed",1,IF(AND($D406="yes",U$7="Block"),INDEX($O820:$Q820,1,MATCH(U$5,$I65:$K65,0)),IF(OR(U$7="Anytime",U$7="Peak",U$7="Off-peak",U$7="Shoulder",U$7="Block"),INDEX('Stakeholder report data'!$G820:$M820,1,MATCH(IF(U$7="Block","Anytime",U$7),'Stakeholder report data'!$G$799:$M$799,0)),INDEX($W820:$AD820,1,MATCH(U$5,$W$799:$AD$799,0)))))
*U1006*U$8,0)</f>
        <v>0</v>
      </c>
      <c r="V406" s="212">
        <f>_xlfn.IFNA(IF(V$7="Fixed",1,IF(AND($D406="yes",V$7="Block"),INDEX($O820:$Q820,1,MATCH(V$5,$I65:$K65,0)),IF(OR(V$7="Anytime",V$7="Peak",V$7="Off-peak",V$7="Shoulder",V$7="Block"),INDEX('Stakeholder report data'!$G820:$M820,1,MATCH(IF(V$7="Block","Anytime",V$7),'Stakeholder report data'!$G$799:$M$799,0)),INDEX($W820:$AD820,1,MATCH(V$5,$W$799:$AD$799,0)))))
*V1006*V$8,0)</f>
        <v>0</v>
      </c>
      <c r="W406" s="212">
        <f>_xlfn.IFNA(IF(W$7="Fixed",1,IF(AND($D406="yes",W$7="Block"),INDEX($O820:$Q820,1,MATCH(W$5,$I65:$K65,0)),IF(OR(W$7="Anytime",W$7="Peak",W$7="Off-peak",W$7="Shoulder",W$7="Block"),INDEX('Stakeholder report data'!$G820:$M820,1,MATCH(IF(W$7="Block","Anytime",W$7),'Stakeholder report data'!$G$799:$M$799,0)),INDEX($W820:$AD820,1,MATCH(W$5,$W$799:$AD$799,0)))))
*W1006*W$8,0)</f>
        <v>0</v>
      </c>
      <c r="X406" s="212">
        <f>_xlfn.IFNA(IF(X$7="Fixed",1,IF(AND($D406="yes",X$7="Block"),INDEX($O820:$Q820,1,MATCH(X$5,$I65:$K65,0)),IF(OR(X$7="Anytime",X$7="Peak",X$7="Off-peak",X$7="Shoulder",X$7="Block"),INDEX('Stakeholder report data'!$G820:$M820,1,MATCH(IF(X$7="Block","Anytime",X$7),'Stakeholder report data'!$G$799:$M$799,0)),INDEX($W820:$AD820,1,MATCH(X$5,$W$799:$AD$799,0)))))
*X1006*X$8,0)</f>
        <v>0</v>
      </c>
      <c r="Y406" s="212">
        <f>_xlfn.IFNA(IF(Y$7="Fixed",1,IF(AND($D406="yes",Y$7="Block"),INDEX($O820:$Q820,1,MATCH(Y$5,$I65:$K65,0)),IF(OR(Y$7="Anytime",Y$7="Peak",Y$7="Off-peak",Y$7="Shoulder",Y$7="Block"),INDEX('Stakeholder report data'!$G820:$M820,1,MATCH(IF(Y$7="Block","Anytime",Y$7),'Stakeholder report data'!$G$799:$M$799,0)),INDEX($W820:$AD820,1,MATCH(Y$5,$W$799:$AD$799,0)))))
*Y1006*Y$8,0)</f>
        <v>0</v>
      </c>
      <c r="Z406" s="212">
        <f>_xlfn.IFNA(IF(Z$7="Fixed",1,IF(AND($D406="yes",Z$7="Block"),INDEX($O820:$Q820,1,MATCH(Z$5,$I65:$K65,0)),IF(OR(Z$7="Anytime",Z$7="Peak",Z$7="Off-peak",Z$7="Shoulder",Z$7="Block"),INDEX('Stakeholder report data'!$G820:$M820,1,MATCH(IF(Z$7="Block","Anytime",Z$7),'Stakeholder report data'!$G$799:$M$799,0)),INDEX($W820:$AD820,1,MATCH(Z$5,$W$799:$AD$799,0)))))
*Z1006*Z$8,0)</f>
        <v>0</v>
      </c>
      <c r="AA406" s="212">
        <f>_xlfn.IFNA(IF(AA$7="Fixed",1,IF(AND($D406="yes",AA$7="Block"),INDEX($O820:$Q820,1,MATCH(AA$5,$I65:$K65,0)),IF(OR(AA$7="Anytime",AA$7="Peak",AA$7="Off-peak",AA$7="Shoulder",AA$7="Block"),INDEX('Stakeholder report data'!$G820:$M820,1,MATCH(IF(AA$7="Block","Anytime",AA$7),'Stakeholder report data'!$G$799:$M$799,0)),INDEX($W820:$AD820,1,MATCH(AA$5,$W$799:$AD$799,0)))))
*AA1006*AA$8,0)</f>
        <v>0</v>
      </c>
      <c r="AB406" s="212">
        <f>_xlfn.IFNA(IF(AB$7="Fixed",1,IF(AND($D406="yes",AB$7="Block"),INDEX($O820:$Q820,1,MATCH(AB$5,$I65:$K65,0)),IF(OR(AB$7="Anytime",AB$7="Peak",AB$7="Off-peak",AB$7="Shoulder",AB$7="Block"),INDEX('Stakeholder report data'!$G820:$M820,1,MATCH(IF(AB$7="Block","Anytime",AB$7),'Stakeholder report data'!$G$799:$M$799,0)),INDEX($W820:$AD820,1,MATCH(AB$5,$W$799:$AD$799,0)))))
*AB1006*AB$8,0)</f>
        <v>0</v>
      </c>
      <c r="AC406" s="212">
        <f>_xlfn.IFNA(IF(AC$7="Fixed",1,IF(AND($D406="yes",AC$7="Block"),INDEX($O820:$Q820,1,MATCH(AC$5,$I65:$K65,0)),IF(OR(AC$7="Anytime",AC$7="Peak",AC$7="Off-peak",AC$7="Shoulder",AC$7="Block"),INDEX('Stakeholder report data'!$G820:$M820,1,MATCH(IF(AC$7="Block","Anytime",AC$7),'Stakeholder report data'!$G$799:$M$799,0)),INDEX($W820:$AD820,1,MATCH(AC$5,$W$799:$AD$799,0)))))
*AC1006*AC$8,0)</f>
        <v>0</v>
      </c>
      <c r="AD406" s="212">
        <f>_xlfn.IFNA(IF(AD$7="Fixed",1,IF(AND($D406="yes",AD$7="Block"),INDEX($O820:$Q820,1,MATCH(AD$5,$I65:$K65,0)),IF(OR(AD$7="Anytime",AD$7="Peak",AD$7="Off-peak",AD$7="Shoulder",AD$7="Block"),INDEX('Stakeholder report data'!$G820:$M820,1,MATCH(IF(AD$7="Block","Anytime",AD$7),'Stakeholder report data'!$G$799:$M$799,0)),INDEX($W820:$AD820,1,MATCH(AD$5,$W$799:$AD$799,0)))))
*AD1006*AD$8,0)</f>
        <v>0</v>
      </c>
      <c r="AE406" s="55"/>
      <c r="AF406" s="34"/>
      <c r="AG406" s="34"/>
      <c r="AH406" s="34"/>
    </row>
    <row r="407" spans="1:34" ht="11.25" hidden="1" outlineLevel="3" x14ac:dyDescent="0.2">
      <c r="A407" s="34"/>
      <c r="B407" s="251">
        <v>20</v>
      </c>
      <c r="C407" s="48">
        <f t="shared" si="41"/>
        <v>0</v>
      </c>
      <c r="D407" s="49">
        <f t="shared" si="41"/>
        <v>0</v>
      </c>
      <c r="E407" s="49">
        <f t="shared" si="41"/>
        <v>0</v>
      </c>
      <c r="F407" s="56"/>
      <c r="G407" s="262">
        <f t="shared" si="40"/>
        <v>0</v>
      </c>
      <c r="H407" s="56"/>
      <c r="I407" s="212">
        <f>_xlfn.IFNA(IF(I$7="Fixed",1,IF(AND($D407="yes",I$7="Block"),INDEX($O821:$Q821,1,MATCH(I$5,$I66:$K66,0)),IF(OR(I$7="Anytime",I$7="Peak",I$7="Off-peak",I$7="Shoulder",I$7="Block"),INDEX('Stakeholder report data'!$G821:$M821,1,MATCH(IF(I$7="Block","Anytime",I$7),'Stakeholder report data'!$G$799:$M$799,0)),INDEX($W821:$AD821,1,MATCH(I$5,$W$799:$AD$799,0)))))
*I1007*I$8,0)</f>
        <v>0</v>
      </c>
      <c r="J407" s="212">
        <f>_xlfn.IFNA(IF(J$7="Fixed",1,IF(AND($D407="yes",J$7="Block"),INDEX($O821:$Q821,1,MATCH(J$5,$I66:$K66,0)),IF(OR(J$7="Anytime",J$7="Peak",J$7="Off-peak",J$7="Shoulder",J$7="Block"),INDEX('Stakeholder report data'!$G821:$M821,1,MATCH(IF(J$7="Block","Anytime",J$7),'Stakeholder report data'!$G$799:$M$799,0)),INDEX($W821:$AD821,1,MATCH(J$5,$W$799:$AD$799,0)))))
*J1007*J$8,0)</f>
        <v>0</v>
      </c>
      <c r="K407" s="212">
        <f>_xlfn.IFNA(IF(K$7="Fixed",1,IF(AND($D407="yes",K$7="Block"),INDEX($O821:$Q821,1,MATCH(K$5,$I66:$K66,0)),IF(OR(K$7="Anytime",K$7="Peak",K$7="Off-peak",K$7="Shoulder",K$7="Block"),INDEX('Stakeholder report data'!$G821:$M821,1,MATCH(IF(K$7="Block","Anytime",K$7),'Stakeholder report data'!$G$799:$M$799,0)),INDEX($W821:$AD821,1,MATCH(K$5,$W$799:$AD$799,0)))))
*K1007*K$8,0)</f>
        <v>0</v>
      </c>
      <c r="L407" s="212">
        <f>_xlfn.IFNA(IF(L$7="Fixed",1,IF(AND($D407="yes",L$7="Block"),INDEX($O821:$Q821,1,MATCH(L$5,$I66:$K66,0)),IF(OR(L$7="Anytime",L$7="Peak",L$7="Off-peak",L$7="Shoulder",L$7="Block"),INDEX('Stakeholder report data'!$G821:$M821,1,MATCH(IF(L$7="Block","Anytime",L$7),'Stakeholder report data'!$G$799:$M$799,0)),INDEX($W821:$AD821,1,MATCH(L$5,$W$799:$AD$799,0)))))
*L1007*L$8,0)</f>
        <v>0</v>
      </c>
      <c r="M407" s="212">
        <f>_xlfn.IFNA(IF(M$7="Fixed",1,IF(AND($D407="yes",M$7="Block"),INDEX($O821:$Q821,1,MATCH(M$5,$I66:$K66,0)),IF(OR(M$7="Anytime",M$7="Peak",M$7="Off-peak",M$7="Shoulder",M$7="Block"),INDEX('Stakeholder report data'!$G821:$M821,1,MATCH(IF(M$7="Block","Anytime",M$7),'Stakeholder report data'!$G$799:$M$799,0)),INDEX($W821:$AD821,1,MATCH(M$5,$W$799:$AD$799,0)))))
*M1007*M$8,0)</f>
        <v>0</v>
      </c>
      <c r="N407" s="212">
        <f>_xlfn.IFNA(IF(N$7="Fixed",1,IF(AND($D407="yes",N$7="Block"),INDEX($O821:$Q821,1,MATCH(N$5,$I66:$K66,0)),IF(OR(N$7="Anytime",N$7="Peak",N$7="Off-peak",N$7="Shoulder",N$7="Block"),INDEX('Stakeholder report data'!$G821:$M821,1,MATCH(IF(N$7="Block","Anytime",N$7),'Stakeholder report data'!$G$799:$M$799,0)),INDEX($W821:$AD821,1,MATCH(N$5,$W$799:$AD$799,0)))))
*N1007*N$8,0)</f>
        <v>0</v>
      </c>
      <c r="O407" s="212">
        <f>_xlfn.IFNA(IF(O$7="Fixed",1,IF(AND($D407="yes",O$7="Block"),INDEX($O821:$Q821,1,MATCH(O$5,$I66:$K66,0)),IF(OR(O$7="Anytime",O$7="Peak",O$7="Off-peak",O$7="Shoulder",O$7="Block"),INDEX('Stakeholder report data'!$G821:$M821,1,MATCH(IF(O$7="Block","Anytime",O$7),'Stakeholder report data'!$G$799:$M$799,0)),INDEX($W821:$AD821,1,MATCH(O$5,$W$799:$AD$799,0)))))
*O1007*O$8,0)</f>
        <v>0</v>
      </c>
      <c r="P407" s="212">
        <f>_xlfn.IFNA(IF(P$7="Fixed",1,IF(AND($D407="yes",P$7="Block"),INDEX($O821:$Q821,1,MATCH(P$5,$I66:$K66,0)),IF(OR(P$7="Anytime",P$7="Peak",P$7="Off-peak",P$7="Shoulder",P$7="Block"),INDEX('Stakeholder report data'!$G821:$M821,1,MATCH(IF(P$7="Block","Anytime",P$7),'Stakeholder report data'!$G$799:$M$799,0)),INDEX($W821:$AD821,1,MATCH(P$5,$W$799:$AD$799,0)))))
*P1007*P$8,0)</f>
        <v>0</v>
      </c>
      <c r="Q407" s="212">
        <f>_xlfn.IFNA(IF(Q$7="Fixed",1,IF(AND($D407="yes",Q$7="Block"),INDEX($O821:$Q821,1,MATCH(Q$5,$I66:$K66,0)),IF(OR(Q$7="Anytime",Q$7="Peak",Q$7="Off-peak",Q$7="Shoulder",Q$7="Block"),INDEX('Stakeholder report data'!$G821:$M821,1,MATCH(IF(Q$7="Block","Anytime",Q$7),'Stakeholder report data'!$G$799:$M$799,0)),INDEX($W821:$AD821,1,MATCH(Q$5,$W$799:$AD$799,0)))))
*Q1007*Q$8,0)</f>
        <v>0</v>
      </c>
      <c r="R407" s="212">
        <f>_xlfn.IFNA(IF(R$7="Fixed",1,IF(AND($D407="yes",R$7="Block"),INDEX($O821:$Q821,1,MATCH(R$5,$I66:$K66,0)),IF(OR(R$7="Anytime",R$7="Peak",R$7="Off-peak",R$7="Shoulder",R$7="Block"),INDEX('Stakeholder report data'!$G821:$M821,1,MATCH(IF(R$7="Block","Anytime",R$7),'Stakeholder report data'!$G$799:$M$799,0)),INDEX($W821:$AD821,1,MATCH(R$5,$W$799:$AD$799,0)))))
*R1007*R$8,0)</f>
        <v>0</v>
      </c>
      <c r="S407" s="212">
        <f>_xlfn.IFNA(IF(S$7="Fixed",1,IF(AND($D407="yes",S$7="Block"),INDEX($O821:$Q821,1,MATCH(S$5,$I66:$K66,0)),IF(OR(S$7="Anytime",S$7="Peak",S$7="Off-peak",S$7="Shoulder",S$7="Block"),INDEX('Stakeholder report data'!$G821:$M821,1,MATCH(IF(S$7="Block","Anytime",S$7),'Stakeholder report data'!$G$799:$M$799,0)),INDEX($W821:$AD821,1,MATCH(S$5,$W$799:$AD$799,0)))))
*S1007*S$8,0)</f>
        <v>0</v>
      </c>
      <c r="T407" s="212">
        <f>_xlfn.IFNA(IF(T$7="Fixed",1,IF(AND($D407="yes",T$7="Block"),INDEX($O821:$Q821,1,MATCH(T$5,$I66:$K66,0)),IF(OR(T$7="Anytime",T$7="Peak",T$7="Off-peak",T$7="Shoulder",T$7="Block"),INDEX('Stakeholder report data'!$G821:$M821,1,MATCH(IF(T$7="Block","Anytime",T$7),'Stakeholder report data'!$G$799:$M$799,0)),INDEX($W821:$AD821,1,MATCH(T$5,$W$799:$AD$799,0)))))
*T1007*T$8,0)</f>
        <v>0</v>
      </c>
      <c r="U407" s="212">
        <f>_xlfn.IFNA(IF(U$7="Fixed",1,IF(AND($D407="yes",U$7="Block"),INDEX($O821:$Q821,1,MATCH(U$5,$I66:$K66,0)),IF(OR(U$7="Anytime",U$7="Peak",U$7="Off-peak",U$7="Shoulder",U$7="Block"),INDEX('Stakeholder report data'!$G821:$M821,1,MATCH(IF(U$7="Block","Anytime",U$7),'Stakeholder report data'!$G$799:$M$799,0)),INDEX($W821:$AD821,1,MATCH(U$5,$W$799:$AD$799,0)))))
*U1007*U$8,0)</f>
        <v>0</v>
      </c>
      <c r="V407" s="212">
        <f>_xlfn.IFNA(IF(V$7="Fixed",1,IF(AND($D407="yes",V$7="Block"),INDEX($O821:$Q821,1,MATCH(V$5,$I66:$K66,0)),IF(OR(V$7="Anytime",V$7="Peak",V$7="Off-peak",V$7="Shoulder",V$7="Block"),INDEX('Stakeholder report data'!$G821:$M821,1,MATCH(IF(V$7="Block","Anytime",V$7),'Stakeholder report data'!$G$799:$M$799,0)),INDEX($W821:$AD821,1,MATCH(V$5,$W$799:$AD$799,0)))))
*V1007*V$8,0)</f>
        <v>0</v>
      </c>
      <c r="W407" s="212">
        <f>_xlfn.IFNA(IF(W$7="Fixed",1,IF(AND($D407="yes",W$7="Block"),INDEX($O821:$Q821,1,MATCH(W$5,$I66:$K66,0)),IF(OR(W$7="Anytime",W$7="Peak",W$7="Off-peak",W$7="Shoulder",W$7="Block"),INDEX('Stakeholder report data'!$G821:$M821,1,MATCH(IF(W$7="Block","Anytime",W$7),'Stakeholder report data'!$G$799:$M$799,0)),INDEX($W821:$AD821,1,MATCH(W$5,$W$799:$AD$799,0)))))
*W1007*W$8,0)</f>
        <v>0</v>
      </c>
      <c r="X407" s="212">
        <f>_xlfn.IFNA(IF(X$7="Fixed",1,IF(AND($D407="yes",X$7="Block"),INDEX($O821:$Q821,1,MATCH(X$5,$I66:$K66,0)),IF(OR(X$7="Anytime",X$7="Peak",X$7="Off-peak",X$7="Shoulder",X$7="Block"),INDEX('Stakeholder report data'!$G821:$M821,1,MATCH(IF(X$7="Block","Anytime",X$7),'Stakeholder report data'!$G$799:$M$799,0)),INDEX($W821:$AD821,1,MATCH(X$5,$W$799:$AD$799,0)))))
*X1007*X$8,0)</f>
        <v>0</v>
      </c>
      <c r="Y407" s="212">
        <f>_xlfn.IFNA(IF(Y$7="Fixed",1,IF(AND($D407="yes",Y$7="Block"),INDEX($O821:$Q821,1,MATCH(Y$5,$I66:$K66,0)),IF(OR(Y$7="Anytime",Y$7="Peak",Y$7="Off-peak",Y$7="Shoulder",Y$7="Block"),INDEX('Stakeholder report data'!$G821:$M821,1,MATCH(IF(Y$7="Block","Anytime",Y$7),'Stakeholder report data'!$G$799:$M$799,0)),INDEX($W821:$AD821,1,MATCH(Y$5,$W$799:$AD$799,0)))))
*Y1007*Y$8,0)</f>
        <v>0</v>
      </c>
      <c r="Z407" s="212">
        <f>_xlfn.IFNA(IF(Z$7="Fixed",1,IF(AND($D407="yes",Z$7="Block"),INDEX($O821:$Q821,1,MATCH(Z$5,$I66:$K66,0)),IF(OR(Z$7="Anytime",Z$7="Peak",Z$7="Off-peak",Z$7="Shoulder",Z$7="Block"),INDEX('Stakeholder report data'!$G821:$M821,1,MATCH(IF(Z$7="Block","Anytime",Z$7),'Stakeholder report data'!$G$799:$M$799,0)),INDEX($W821:$AD821,1,MATCH(Z$5,$W$799:$AD$799,0)))))
*Z1007*Z$8,0)</f>
        <v>0</v>
      </c>
      <c r="AA407" s="212">
        <f>_xlfn.IFNA(IF(AA$7="Fixed",1,IF(AND($D407="yes",AA$7="Block"),INDEX($O821:$Q821,1,MATCH(AA$5,$I66:$K66,0)),IF(OR(AA$7="Anytime",AA$7="Peak",AA$7="Off-peak",AA$7="Shoulder",AA$7="Block"),INDEX('Stakeholder report data'!$G821:$M821,1,MATCH(IF(AA$7="Block","Anytime",AA$7),'Stakeholder report data'!$G$799:$M$799,0)),INDEX($W821:$AD821,1,MATCH(AA$5,$W$799:$AD$799,0)))))
*AA1007*AA$8,0)</f>
        <v>0</v>
      </c>
      <c r="AB407" s="212">
        <f>_xlfn.IFNA(IF(AB$7="Fixed",1,IF(AND($D407="yes",AB$7="Block"),INDEX($O821:$Q821,1,MATCH(AB$5,$I66:$K66,0)),IF(OR(AB$7="Anytime",AB$7="Peak",AB$7="Off-peak",AB$7="Shoulder",AB$7="Block"),INDEX('Stakeholder report data'!$G821:$M821,1,MATCH(IF(AB$7="Block","Anytime",AB$7),'Stakeholder report data'!$G$799:$M$799,0)),INDEX($W821:$AD821,1,MATCH(AB$5,$W$799:$AD$799,0)))))
*AB1007*AB$8,0)</f>
        <v>0</v>
      </c>
      <c r="AC407" s="212">
        <f>_xlfn.IFNA(IF(AC$7="Fixed",1,IF(AND($D407="yes",AC$7="Block"),INDEX($O821:$Q821,1,MATCH(AC$5,$I66:$K66,0)),IF(OR(AC$7="Anytime",AC$7="Peak",AC$7="Off-peak",AC$7="Shoulder",AC$7="Block"),INDEX('Stakeholder report data'!$G821:$M821,1,MATCH(IF(AC$7="Block","Anytime",AC$7),'Stakeholder report data'!$G$799:$M$799,0)),INDEX($W821:$AD821,1,MATCH(AC$5,$W$799:$AD$799,0)))))
*AC1007*AC$8,0)</f>
        <v>0</v>
      </c>
      <c r="AD407" s="212">
        <f>_xlfn.IFNA(IF(AD$7="Fixed",1,IF(AND($D407="yes",AD$7="Block"),INDEX($O821:$Q821,1,MATCH(AD$5,$I66:$K66,0)),IF(OR(AD$7="Anytime",AD$7="Peak",AD$7="Off-peak",AD$7="Shoulder",AD$7="Block"),INDEX('Stakeholder report data'!$G821:$M821,1,MATCH(IF(AD$7="Block","Anytime",AD$7),'Stakeholder report data'!$G$799:$M$799,0)),INDEX($W821:$AD821,1,MATCH(AD$5,$W$799:$AD$799,0)))))
*AD1007*AD$8,0)</f>
        <v>0</v>
      </c>
      <c r="AE407" s="55"/>
      <c r="AF407" s="34"/>
      <c r="AG407" s="34"/>
      <c r="AH407" s="34"/>
    </row>
    <row r="408" spans="1:34" ht="11.25" hidden="1" outlineLevel="3" x14ac:dyDescent="0.2">
      <c r="A408" s="34"/>
      <c r="B408" s="251">
        <v>21</v>
      </c>
      <c r="C408" s="48">
        <f t="shared" si="41"/>
        <v>0</v>
      </c>
      <c r="D408" s="49">
        <f t="shared" si="41"/>
        <v>0</v>
      </c>
      <c r="E408" s="49">
        <f t="shared" si="41"/>
        <v>0</v>
      </c>
      <c r="F408" s="56"/>
      <c r="G408" s="262">
        <f t="shared" si="40"/>
        <v>0</v>
      </c>
      <c r="H408" s="56"/>
      <c r="I408" s="212">
        <f>_xlfn.IFNA(IF(I$7="Fixed",1,IF(AND($D408="yes",I$7="Block"),INDEX($O822:$Q822,1,MATCH(I$5,$I67:$K67,0)),IF(OR(I$7="Anytime",I$7="Peak",I$7="Off-peak",I$7="Shoulder",I$7="Block"),INDEX('Stakeholder report data'!$G822:$M822,1,MATCH(IF(I$7="Block","Anytime",I$7),'Stakeholder report data'!$G$799:$M$799,0)),INDEX($W822:$AD822,1,MATCH(I$5,$W$799:$AD$799,0)))))
*I1008*I$8,0)</f>
        <v>0</v>
      </c>
      <c r="J408" s="212">
        <f>_xlfn.IFNA(IF(J$7="Fixed",1,IF(AND($D408="yes",J$7="Block"),INDEX($O822:$Q822,1,MATCH(J$5,$I67:$K67,0)),IF(OR(J$7="Anytime",J$7="Peak",J$7="Off-peak",J$7="Shoulder",J$7="Block"),INDEX('Stakeholder report data'!$G822:$M822,1,MATCH(IF(J$7="Block","Anytime",J$7),'Stakeholder report data'!$G$799:$M$799,0)),INDEX($W822:$AD822,1,MATCH(J$5,$W$799:$AD$799,0)))))
*J1008*J$8,0)</f>
        <v>0</v>
      </c>
      <c r="K408" s="212">
        <f>_xlfn.IFNA(IF(K$7="Fixed",1,IF(AND($D408="yes",K$7="Block"),INDEX($O822:$Q822,1,MATCH(K$5,$I67:$K67,0)),IF(OR(K$7="Anytime",K$7="Peak",K$7="Off-peak",K$7="Shoulder",K$7="Block"),INDEX('Stakeholder report data'!$G822:$M822,1,MATCH(IF(K$7="Block","Anytime",K$7),'Stakeholder report data'!$G$799:$M$799,0)),INDEX($W822:$AD822,1,MATCH(K$5,$W$799:$AD$799,0)))))
*K1008*K$8,0)</f>
        <v>0</v>
      </c>
      <c r="L408" s="212">
        <f>_xlfn.IFNA(IF(L$7="Fixed",1,IF(AND($D408="yes",L$7="Block"),INDEX($O822:$Q822,1,MATCH(L$5,$I67:$K67,0)),IF(OR(L$7="Anytime",L$7="Peak",L$7="Off-peak",L$7="Shoulder",L$7="Block"),INDEX('Stakeholder report data'!$G822:$M822,1,MATCH(IF(L$7="Block","Anytime",L$7),'Stakeholder report data'!$G$799:$M$799,0)),INDEX($W822:$AD822,1,MATCH(L$5,$W$799:$AD$799,0)))))
*L1008*L$8,0)</f>
        <v>0</v>
      </c>
      <c r="M408" s="212">
        <f>_xlfn.IFNA(IF(M$7="Fixed",1,IF(AND($D408="yes",M$7="Block"),INDEX($O822:$Q822,1,MATCH(M$5,$I67:$K67,0)),IF(OR(M$7="Anytime",M$7="Peak",M$7="Off-peak",M$7="Shoulder",M$7="Block"),INDEX('Stakeholder report data'!$G822:$M822,1,MATCH(IF(M$7="Block","Anytime",M$7),'Stakeholder report data'!$G$799:$M$799,0)),INDEX($W822:$AD822,1,MATCH(M$5,$W$799:$AD$799,0)))))
*M1008*M$8,0)</f>
        <v>0</v>
      </c>
      <c r="N408" s="212">
        <f>_xlfn.IFNA(IF(N$7="Fixed",1,IF(AND($D408="yes",N$7="Block"),INDEX($O822:$Q822,1,MATCH(N$5,$I67:$K67,0)),IF(OR(N$7="Anytime",N$7="Peak",N$7="Off-peak",N$7="Shoulder",N$7="Block"),INDEX('Stakeholder report data'!$G822:$M822,1,MATCH(IF(N$7="Block","Anytime",N$7),'Stakeholder report data'!$G$799:$M$799,0)),INDEX($W822:$AD822,1,MATCH(N$5,$W$799:$AD$799,0)))))
*N1008*N$8,0)</f>
        <v>0</v>
      </c>
      <c r="O408" s="212">
        <f>_xlfn.IFNA(IF(O$7="Fixed",1,IF(AND($D408="yes",O$7="Block"),INDEX($O822:$Q822,1,MATCH(O$5,$I67:$K67,0)),IF(OR(O$7="Anytime",O$7="Peak",O$7="Off-peak",O$7="Shoulder",O$7="Block"),INDEX('Stakeholder report data'!$G822:$M822,1,MATCH(IF(O$7="Block","Anytime",O$7),'Stakeholder report data'!$G$799:$M$799,0)),INDEX($W822:$AD822,1,MATCH(O$5,$W$799:$AD$799,0)))))
*O1008*O$8,0)</f>
        <v>0</v>
      </c>
      <c r="P408" s="212">
        <f>_xlfn.IFNA(IF(P$7="Fixed",1,IF(AND($D408="yes",P$7="Block"),INDEX($O822:$Q822,1,MATCH(P$5,$I67:$K67,0)),IF(OR(P$7="Anytime",P$7="Peak",P$7="Off-peak",P$7="Shoulder",P$7="Block"),INDEX('Stakeholder report data'!$G822:$M822,1,MATCH(IF(P$7="Block","Anytime",P$7),'Stakeholder report data'!$G$799:$M$799,0)),INDEX($W822:$AD822,1,MATCH(P$5,$W$799:$AD$799,0)))))
*P1008*P$8,0)</f>
        <v>0</v>
      </c>
      <c r="Q408" s="212">
        <f>_xlfn.IFNA(IF(Q$7="Fixed",1,IF(AND($D408="yes",Q$7="Block"),INDEX($O822:$Q822,1,MATCH(Q$5,$I67:$K67,0)),IF(OR(Q$7="Anytime",Q$7="Peak",Q$7="Off-peak",Q$7="Shoulder",Q$7="Block"),INDEX('Stakeholder report data'!$G822:$M822,1,MATCH(IF(Q$7="Block","Anytime",Q$7),'Stakeholder report data'!$G$799:$M$799,0)),INDEX($W822:$AD822,1,MATCH(Q$5,$W$799:$AD$799,0)))))
*Q1008*Q$8,0)</f>
        <v>0</v>
      </c>
      <c r="R408" s="212">
        <f>_xlfn.IFNA(IF(R$7="Fixed",1,IF(AND($D408="yes",R$7="Block"),INDEX($O822:$Q822,1,MATCH(R$5,$I67:$K67,0)),IF(OR(R$7="Anytime",R$7="Peak",R$7="Off-peak",R$7="Shoulder",R$7="Block"),INDEX('Stakeholder report data'!$G822:$M822,1,MATCH(IF(R$7="Block","Anytime",R$7),'Stakeholder report data'!$G$799:$M$799,0)),INDEX($W822:$AD822,1,MATCH(R$5,$W$799:$AD$799,0)))))
*R1008*R$8,0)</f>
        <v>0</v>
      </c>
      <c r="S408" s="212">
        <f>_xlfn.IFNA(IF(S$7="Fixed",1,IF(AND($D408="yes",S$7="Block"),INDEX($O822:$Q822,1,MATCH(S$5,$I67:$K67,0)),IF(OR(S$7="Anytime",S$7="Peak",S$7="Off-peak",S$7="Shoulder",S$7="Block"),INDEX('Stakeholder report data'!$G822:$M822,1,MATCH(IF(S$7="Block","Anytime",S$7),'Stakeholder report data'!$G$799:$M$799,0)),INDEX($W822:$AD822,1,MATCH(S$5,$W$799:$AD$799,0)))))
*S1008*S$8,0)</f>
        <v>0</v>
      </c>
      <c r="T408" s="212">
        <f>_xlfn.IFNA(IF(T$7="Fixed",1,IF(AND($D408="yes",T$7="Block"),INDEX($O822:$Q822,1,MATCH(T$5,$I67:$K67,0)),IF(OR(T$7="Anytime",T$7="Peak",T$7="Off-peak",T$7="Shoulder",T$7="Block"),INDEX('Stakeholder report data'!$G822:$M822,1,MATCH(IF(T$7="Block","Anytime",T$7),'Stakeholder report data'!$G$799:$M$799,0)),INDEX($W822:$AD822,1,MATCH(T$5,$W$799:$AD$799,0)))))
*T1008*T$8,0)</f>
        <v>0</v>
      </c>
      <c r="U408" s="212">
        <f>_xlfn.IFNA(IF(U$7="Fixed",1,IF(AND($D408="yes",U$7="Block"),INDEX($O822:$Q822,1,MATCH(U$5,$I67:$K67,0)),IF(OR(U$7="Anytime",U$7="Peak",U$7="Off-peak",U$7="Shoulder",U$7="Block"),INDEX('Stakeholder report data'!$G822:$M822,1,MATCH(IF(U$7="Block","Anytime",U$7),'Stakeholder report data'!$G$799:$M$799,0)),INDEX($W822:$AD822,1,MATCH(U$5,$W$799:$AD$799,0)))))
*U1008*U$8,0)</f>
        <v>0</v>
      </c>
      <c r="V408" s="212">
        <f>_xlfn.IFNA(IF(V$7="Fixed",1,IF(AND($D408="yes",V$7="Block"),INDEX($O822:$Q822,1,MATCH(V$5,$I67:$K67,0)),IF(OR(V$7="Anytime",V$7="Peak",V$7="Off-peak",V$7="Shoulder",V$7="Block"),INDEX('Stakeholder report data'!$G822:$M822,1,MATCH(IF(V$7="Block","Anytime",V$7),'Stakeholder report data'!$G$799:$M$799,0)),INDEX($W822:$AD822,1,MATCH(V$5,$W$799:$AD$799,0)))))
*V1008*V$8,0)</f>
        <v>0</v>
      </c>
      <c r="W408" s="212">
        <f>_xlfn.IFNA(IF(W$7="Fixed",1,IF(AND($D408="yes",W$7="Block"),INDEX($O822:$Q822,1,MATCH(W$5,$I67:$K67,0)),IF(OR(W$7="Anytime",W$7="Peak",W$7="Off-peak",W$7="Shoulder",W$7="Block"),INDEX('Stakeholder report data'!$G822:$M822,1,MATCH(IF(W$7="Block","Anytime",W$7),'Stakeholder report data'!$G$799:$M$799,0)),INDEX($W822:$AD822,1,MATCH(W$5,$W$799:$AD$799,0)))))
*W1008*W$8,0)</f>
        <v>0</v>
      </c>
      <c r="X408" s="212">
        <f>_xlfn.IFNA(IF(X$7="Fixed",1,IF(AND($D408="yes",X$7="Block"),INDEX($O822:$Q822,1,MATCH(X$5,$I67:$K67,0)),IF(OR(X$7="Anytime",X$7="Peak",X$7="Off-peak",X$7="Shoulder",X$7="Block"),INDEX('Stakeholder report data'!$G822:$M822,1,MATCH(IF(X$7="Block","Anytime",X$7),'Stakeholder report data'!$G$799:$M$799,0)),INDEX($W822:$AD822,1,MATCH(X$5,$W$799:$AD$799,0)))))
*X1008*X$8,0)</f>
        <v>0</v>
      </c>
      <c r="Y408" s="212">
        <f>_xlfn.IFNA(IF(Y$7="Fixed",1,IF(AND($D408="yes",Y$7="Block"),INDEX($O822:$Q822,1,MATCH(Y$5,$I67:$K67,0)),IF(OR(Y$7="Anytime",Y$7="Peak",Y$7="Off-peak",Y$7="Shoulder",Y$7="Block"),INDEX('Stakeholder report data'!$G822:$M822,1,MATCH(IF(Y$7="Block","Anytime",Y$7),'Stakeholder report data'!$G$799:$M$799,0)),INDEX($W822:$AD822,1,MATCH(Y$5,$W$799:$AD$799,0)))))
*Y1008*Y$8,0)</f>
        <v>0</v>
      </c>
      <c r="Z408" s="212">
        <f>_xlfn.IFNA(IF(Z$7="Fixed",1,IF(AND($D408="yes",Z$7="Block"),INDEX($O822:$Q822,1,MATCH(Z$5,$I67:$K67,0)),IF(OR(Z$7="Anytime",Z$7="Peak",Z$7="Off-peak",Z$7="Shoulder",Z$7="Block"),INDEX('Stakeholder report data'!$G822:$M822,1,MATCH(IF(Z$7="Block","Anytime",Z$7),'Stakeholder report data'!$G$799:$M$799,0)),INDEX($W822:$AD822,1,MATCH(Z$5,$W$799:$AD$799,0)))))
*Z1008*Z$8,0)</f>
        <v>0</v>
      </c>
      <c r="AA408" s="212">
        <f>_xlfn.IFNA(IF(AA$7="Fixed",1,IF(AND($D408="yes",AA$7="Block"),INDEX($O822:$Q822,1,MATCH(AA$5,$I67:$K67,0)),IF(OR(AA$7="Anytime",AA$7="Peak",AA$7="Off-peak",AA$7="Shoulder",AA$7="Block"),INDEX('Stakeholder report data'!$G822:$M822,1,MATCH(IF(AA$7="Block","Anytime",AA$7),'Stakeholder report data'!$G$799:$M$799,0)),INDEX($W822:$AD822,1,MATCH(AA$5,$W$799:$AD$799,0)))))
*AA1008*AA$8,0)</f>
        <v>0</v>
      </c>
      <c r="AB408" s="212">
        <f>_xlfn.IFNA(IF(AB$7="Fixed",1,IF(AND($D408="yes",AB$7="Block"),INDEX($O822:$Q822,1,MATCH(AB$5,$I67:$K67,0)),IF(OR(AB$7="Anytime",AB$7="Peak",AB$7="Off-peak",AB$7="Shoulder",AB$7="Block"),INDEX('Stakeholder report data'!$G822:$M822,1,MATCH(IF(AB$7="Block","Anytime",AB$7),'Stakeholder report data'!$G$799:$M$799,0)),INDEX($W822:$AD822,1,MATCH(AB$5,$W$799:$AD$799,0)))))
*AB1008*AB$8,0)</f>
        <v>0</v>
      </c>
      <c r="AC408" s="212">
        <f>_xlfn.IFNA(IF(AC$7="Fixed",1,IF(AND($D408="yes",AC$7="Block"),INDEX($O822:$Q822,1,MATCH(AC$5,$I67:$K67,0)),IF(OR(AC$7="Anytime",AC$7="Peak",AC$7="Off-peak",AC$7="Shoulder",AC$7="Block"),INDEX('Stakeholder report data'!$G822:$M822,1,MATCH(IF(AC$7="Block","Anytime",AC$7),'Stakeholder report data'!$G$799:$M$799,0)),INDEX($W822:$AD822,1,MATCH(AC$5,$W$799:$AD$799,0)))))
*AC1008*AC$8,0)</f>
        <v>0</v>
      </c>
      <c r="AD408" s="212">
        <f>_xlfn.IFNA(IF(AD$7="Fixed",1,IF(AND($D408="yes",AD$7="Block"),INDEX($O822:$Q822,1,MATCH(AD$5,$I67:$K67,0)),IF(OR(AD$7="Anytime",AD$7="Peak",AD$7="Off-peak",AD$7="Shoulder",AD$7="Block"),INDEX('Stakeholder report data'!$G822:$M822,1,MATCH(IF(AD$7="Block","Anytime",AD$7),'Stakeholder report data'!$G$799:$M$799,0)),INDEX($W822:$AD822,1,MATCH(AD$5,$W$799:$AD$799,0)))))
*AD1008*AD$8,0)</f>
        <v>0</v>
      </c>
      <c r="AE408" s="55"/>
      <c r="AF408" s="34"/>
      <c r="AG408" s="34"/>
      <c r="AH408" s="34"/>
    </row>
    <row r="409" spans="1:34" ht="11.25" hidden="1" outlineLevel="3" x14ac:dyDescent="0.2">
      <c r="A409" s="34"/>
      <c r="B409" s="251">
        <v>22</v>
      </c>
      <c r="C409" s="48">
        <f t="shared" si="41"/>
        <v>0</v>
      </c>
      <c r="D409" s="49">
        <f t="shared" si="41"/>
        <v>0</v>
      </c>
      <c r="E409" s="49">
        <f t="shared" si="41"/>
        <v>0</v>
      </c>
      <c r="F409" s="56"/>
      <c r="G409" s="262">
        <f t="shared" si="40"/>
        <v>0</v>
      </c>
      <c r="H409" s="56"/>
      <c r="I409" s="212">
        <f>_xlfn.IFNA(IF(I$7="Fixed",1,IF(AND($D409="yes",I$7="Block"),INDEX($O823:$Q823,1,MATCH(I$5,$I68:$K68,0)),IF(OR(I$7="Anytime",I$7="Peak",I$7="Off-peak",I$7="Shoulder",I$7="Block"),INDEX('Stakeholder report data'!$G823:$M823,1,MATCH(IF(I$7="Block","Anytime",I$7),'Stakeholder report data'!$G$799:$M$799,0)),INDEX($W823:$AD823,1,MATCH(I$5,$W$799:$AD$799,0)))))
*I1009*I$8,0)</f>
        <v>0</v>
      </c>
      <c r="J409" s="212">
        <f>_xlfn.IFNA(IF(J$7="Fixed",1,IF(AND($D409="yes",J$7="Block"),INDEX($O823:$Q823,1,MATCH(J$5,$I68:$K68,0)),IF(OR(J$7="Anytime",J$7="Peak",J$7="Off-peak",J$7="Shoulder",J$7="Block"),INDEX('Stakeholder report data'!$G823:$M823,1,MATCH(IF(J$7="Block","Anytime",J$7),'Stakeholder report data'!$G$799:$M$799,0)),INDEX($W823:$AD823,1,MATCH(J$5,$W$799:$AD$799,0)))))
*J1009*J$8,0)</f>
        <v>0</v>
      </c>
      <c r="K409" s="212">
        <f>_xlfn.IFNA(IF(K$7="Fixed",1,IF(AND($D409="yes",K$7="Block"),INDEX($O823:$Q823,1,MATCH(K$5,$I68:$K68,0)),IF(OR(K$7="Anytime",K$7="Peak",K$7="Off-peak",K$7="Shoulder",K$7="Block"),INDEX('Stakeholder report data'!$G823:$M823,1,MATCH(IF(K$7="Block","Anytime",K$7),'Stakeholder report data'!$G$799:$M$799,0)),INDEX($W823:$AD823,1,MATCH(K$5,$W$799:$AD$799,0)))))
*K1009*K$8,0)</f>
        <v>0</v>
      </c>
      <c r="L409" s="212">
        <f>_xlfn.IFNA(IF(L$7="Fixed",1,IF(AND($D409="yes",L$7="Block"),INDEX($O823:$Q823,1,MATCH(L$5,$I68:$K68,0)),IF(OR(L$7="Anytime",L$7="Peak",L$7="Off-peak",L$7="Shoulder",L$7="Block"),INDEX('Stakeholder report data'!$G823:$M823,1,MATCH(IF(L$7="Block","Anytime",L$7),'Stakeholder report data'!$G$799:$M$799,0)),INDEX($W823:$AD823,1,MATCH(L$5,$W$799:$AD$799,0)))))
*L1009*L$8,0)</f>
        <v>0</v>
      </c>
      <c r="M409" s="212">
        <f>_xlfn.IFNA(IF(M$7="Fixed",1,IF(AND($D409="yes",M$7="Block"),INDEX($O823:$Q823,1,MATCH(M$5,$I68:$K68,0)),IF(OR(M$7="Anytime",M$7="Peak",M$7="Off-peak",M$7="Shoulder",M$7="Block"),INDEX('Stakeholder report data'!$G823:$M823,1,MATCH(IF(M$7="Block","Anytime",M$7),'Stakeholder report data'!$G$799:$M$799,0)),INDEX($W823:$AD823,1,MATCH(M$5,$W$799:$AD$799,0)))))
*M1009*M$8,0)</f>
        <v>0</v>
      </c>
      <c r="N409" s="212">
        <f>_xlfn.IFNA(IF(N$7="Fixed",1,IF(AND($D409="yes",N$7="Block"),INDEX($O823:$Q823,1,MATCH(N$5,$I68:$K68,0)),IF(OR(N$7="Anytime",N$7="Peak",N$7="Off-peak",N$7="Shoulder",N$7="Block"),INDEX('Stakeholder report data'!$G823:$M823,1,MATCH(IF(N$7="Block","Anytime",N$7),'Stakeholder report data'!$G$799:$M$799,0)),INDEX($W823:$AD823,1,MATCH(N$5,$W$799:$AD$799,0)))))
*N1009*N$8,0)</f>
        <v>0</v>
      </c>
      <c r="O409" s="212">
        <f>_xlfn.IFNA(IF(O$7="Fixed",1,IF(AND($D409="yes",O$7="Block"),INDEX($O823:$Q823,1,MATCH(O$5,$I68:$K68,0)),IF(OR(O$7="Anytime",O$7="Peak",O$7="Off-peak",O$7="Shoulder",O$7="Block"),INDEX('Stakeholder report data'!$G823:$M823,1,MATCH(IF(O$7="Block","Anytime",O$7),'Stakeholder report data'!$G$799:$M$799,0)),INDEX($W823:$AD823,1,MATCH(O$5,$W$799:$AD$799,0)))))
*O1009*O$8,0)</f>
        <v>0</v>
      </c>
      <c r="P409" s="212">
        <f>_xlfn.IFNA(IF(P$7="Fixed",1,IF(AND($D409="yes",P$7="Block"),INDEX($O823:$Q823,1,MATCH(P$5,$I68:$K68,0)),IF(OR(P$7="Anytime",P$7="Peak",P$7="Off-peak",P$7="Shoulder",P$7="Block"),INDEX('Stakeholder report data'!$G823:$M823,1,MATCH(IF(P$7="Block","Anytime",P$7),'Stakeholder report data'!$G$799:$M$799,0)),INDEX($W823:$AD823,1,MATCH(P$5,$W$799:$AD$799,0)))))
*P1009*P$8,0)</f>
        <v>0</v>
      </c>
      <c r="Q409" s="212">
        <f>_xlfn.IFNA(IF(Q$7="Fixed",1,IF(AND($D409="yes",Q$7="Block"),INDEX($O823:$Q823,1,MATCH(Q$5,$I68:$K68,0)),IF(OR(Q$7="Anytime",Q$7="Peak",Q$7="Off-peak",Q$7="Shoulder",Q$7="Block"),INDEX('Stakeholder report data'!$G823:$M823,1,MATCH(IF(Q$7="Block","Anytime",Q$7),'Stakeholder report data'!$G$799:$M$799,0)),INDEX($W823:$AD823,1,MATCH(Q$5,$W$799:$AD$799,0)))))
*Q1009*Q$8,0)</f>
        <v>0</v>
      </c>
      <c r="R409" s="212">
        <f>_xlfn.IFNA(IF(R$7="Fixed",1,IF(AND($D409="yes",R$7="Block"),INDEX($O823:$Q823,1,MATCH(R$5,$I68:$K68,0)),IF(OR(R$7="Anytime",R$7="Peak",R$7="Off-peak",R$7="Shoulder",R$7="Block"),INDEX('Stakeholder report data'!$G823:$M823,1,MATCH(IF(R$7="Block","Anytime",R$7),'Stakeholder report data'!$G$799:$M$799,0)),INDEX($W823:$AD823,1,MATCH(R$5,$W$799:$AD$799,0)))))
*R1009*R$8,0)</f>
        <v>0</v>
      </c>
      <c r="S409" s="212">
        <f>_xlfn.IFNA(IF(S$7="Fixed",1,IF(AND($D409="yes",S$7="Block"),INDEX($O823:$Q823,1,MATCH(S$5,$I68:$K68,0)),IF(OR(S$7="Anytime",S$7="Peak",S$7="Off-peak",S$7="Shoulder",S$7="Block"),INDEX('Stakeholder report data'!$G823:$M823,1,MATCH(IF(S$7="Block","Anytime",S$7),'Stakeholder report data'!$G$799:$M$799,0)),INDEX($W823:$AD823,1,MATCH(S$5,$W$799:$AD$799,0)))))
*S1009*S$8,0)</f>
        <v>0</v>
      </c>
      <c r="T409" s="212">
        <f>_xlfn.IFNA(IF(T$7="Fixed",1,IF(AND($D409="yes",T$7="Block"),INDEX($O823:$Q823,1,MATCH(T$5,$I68:$K68,0)),IF(OR(T$7="Anytime",T$7="Peak",T$7="Off-peak",T$7="Shoulder",T$7="Block"),INDEX('Stakeholder report data'!$G823:$M823,1,MATCH(IF(T$7="Block","Anytime",T$7),'Stakeholder report data'!$G$799:$M$799,0)),INDEX($W823:$AD823,1,MATCH(T$5,$W$799:$AD$799,0)))))
*T1009*T$8,0)</f>
        <v>0</v>
      </c>
      <c r="U409" s="212">
        <f>_xlfn.IFNA(IF(U$7="Fixed",1,IF(AND($D409="yes",U$7="Block"),INDEX($O823:$Q823,1,MATCH(U$5,$I68:$K68,0)),IF(OR(U$7="Anytime",U$7="Peak",U$7="Off-peak",U$7="Shoulder",U$7="Block"),INDEX('Stakeholder report data'!$G823:$M823,1,MATCH(IF(U$7="Block","Anytime",U$7),'Stakeholder report data'!$G$799:$M$799,0)),INDEX($W823:$AD823,1,MATCH(U$5,$W$799:$AD$799,0)))))
*U1009*U$8,0)</f>
        <v>0</v>
      </c>
      <c r="V409" s="212">
        <f>_xlfn.IFNA(IF(V$7="Fixed",1,IF(AND($D409="yes",V$7="Block"),INDEX($O823:$Q823,1,MATCH(V$5,$I68:$K68,0)),IF(OR(V$7="Anytime",V$7="Peak",V$7="Off-peak",V$7="Shoulder",V$7="Block"),INDEX('Stakeholder report data'!$G823:$M823,1,MATCH(IF(V$7="Block","Anytime",V$7),'Stakeholder report data'!$G$799:$M$799,0)),INDEX($W823:$AD823,1,MATCH(V$5,$W$799:$AD$799,0)))))
*V1009*V$8,0)</f>
        <v>0</v>
      </c>
      <c r="W409" s="212">
        <f>_xlfn.IFNA(IF(W$7="Fixed",1,IF(AND($D409="yes",W$7="Block"),INDEX($O823:$Q823,1,MATCH(W$5,$I68:$K68,0)),IF(OR(W$7="Anytime",W$7="Peak",W$7="Off-peak",W$7="Shoulder",W$7="Block"),INDEX('Stakeholder report data'!$G823:$M823,1,MATCH(IF(W$7="Block","Anytime",W$7),'Stakeholder report data'!$G$799:$M$799,0)),INDEX($W823:$AD823,1,MATCH(W$5,$W$799:$AD$799,0)))))
*W1009*W$8,0)</f>
        <v>0</v>
      </c>
      <c r="X409" s="212">
        <f>_xlfn.IFNA(IF(X$7="Fixed",1,IF(AND($D409="yes",X$7="Block"),INDEX($O823:$Q823,1,MATCH(X$5,$I68:$K68,0)),IF(OR(X$7="Anytime",X$7="Peak",X$7="Off-peak",X$7="Shoulder",X$7="Block"),INDEX('Stakeholder report data'!$G823:$M823,1,MATCH(IF(X$7="Block","Anytime",X$7),'Stakeholder report data'!$G$799:$M$799,0)),INDEX($W823:$AD823,1,MATCH(X$5,$W$799:$AD$799,0)))))
*X1009*X$8,0)</f>
        <v>0</v>
      </c>
      <c r="Y409" s="212">
        <f>_xlfn.IFNA(IF(Y$7="Fixed",1,IF(AND($D409="yes",Y$7="Block"),INDEX($O823:$Q823,1,MATCH(Y$5,$I68:$K68,0)),IF(OR(Y$7="Anytime",Y$7="Peak",Y$7="Off-peak",Y$7="Shoulder",Y$7="Block"),INDEX('Stakeholder report data'!$G823:$M823,1,MATCH(IF(Y$7="Block","Anytime",Y$7),'Stakeholder report data'!$G$799:$M$799,0)),INDEX($W823:$AD823,1,MATCH(Y$5,$W$799:$AD$799,0)))))
*Y1009*Y$8,0)</f>
        <v>0</v>
      </c>
      <c r="Z409" s="212">
        <f>_xlfn.IFNA(IF(Z$7="Fixed",1,IF(AND($D409="yes",Z$7="Block"),INDEX($O823:$Q823,1,MATCH(Z$5,$I68:$K68,0)),IF(OR(Z$7="Anytime",Z$7="Peak",Z$7="Off-peak",Z$7="Shoulder",Z$7="Block"),INDEX('Stakeholder report data'!$G823:$M823,1,MATCH(IF(Z$7="Block","Anytime",Z$7),'Stakeholder report data'!$G$799:$M$799,0)),INDEX($W823:$AD823,1,MATCH(Z$5,$W$799:$AD$799,0)))))
*Z1009*Z$8,0)</f>
        <v>0</v>
      </c>
      <c r="AA409" s="212">
        <f>_xlfn.IFNA(IF(AA$7="Fixed",1,IF(AND($D409="yes",AA$7="Block"),INDEX($O823:$Q823,1,MATCH(AA$5,$I68:$K68,0)),IF(OR(AA$7="Anytime",AA$7="Peak",AA$7="Off-peak",AA$7="Shoulder",AA$7="Block"),INDEX('Stakeholder report data'!$G823:$M823,1,MATCH(IF(AA$7="Block","Anytime",AA$7),'Stakeholder report data'!$G$799:$M$799,0)),INDEX($W823:$AD823,1,MATCH(AA$5,$W$799:$AD$799,0)))))
*AA1009*AA$8,0)</f>
        <v>0</v>
      </c>
      <c r="AB409" s="212">
        <f>_xlfn.IFNA(IF(AB$7="Fixed",1,IF(AND($D409="yes",AB$7="Block"),INDEX($O823:$Q823,1,MATCH(AB$5,$I68:$K68,0)),IF(OR(AB$7="Anytime",AB$7="Peak",AB$7="Off-peak",AB$7="Shoulder",AB$7="Block"),INDEX('Stakeholder report data'!$G823:$M823,1,MATCH(IF(AB$7="Block","Anytime",AB$7),'Stakeholder report data'!$G$799:$M$799,0)),INDEX($W823:$AD823,1,MATCH(AB$5,$W$799:$AD$799,0)))))
*AB1009*AB$8,0)</f>
        <v>0</v>
      </c>
      <c r="AC409" s="212">
        <f>_xlfn.IFNA(IF(AC$7="Fixed",1,IF(AND($D409="yes",AC$7="Block"),INDEX($O823:$Q823,1,MATCH(AC$5,$I68:$K68,0)),IF(OR(AC$7="Anytime",AC$7="Peak",AC$7="Off-peak",AC$7="Shoulder",AC$7="Block"),INDEX('Stakeholder report data'!$G823:$M823,1,MATCH(IF(AC$7="Block","Anytime",AC$7),'Stakeholder report data'!$G$799:$M$799,0)),INDEX($W823:$AD823,1,MATCH(AC$5,$W$799:$AD$799,0)))))
*AC1009*AC$8,0)</f>
        <v>0</v>
      </c>
      <c r="AD409" s="212">
        <f>_xlfn.IFNA(IF(AD$7="Fixed",1,IF(AND($D409="yes",AD$7="Block"),INDEX($O823:$Q823,1,MATCH(AD$5,$I68:$K68,0)),IF(OR(AD$7="Anytime",AD$7="Peak",AD$7="Off-peak",AD$7="Shoulder",AD$7="Block"),INDEX('Stakeholder report data'!$G823:$M823,1,MATCH(IF(AD$7="Block","Anytime",AD$7),'Stakeholder report data'!$G$799:$M$799,0)),INDEX($W823:$AD823,1,MATCH(AD$5,$W$799:$AD$799,0)))))
*AD1009*AD$8,0)</f>
        <v>0</v>
      </c>
      <c r="AE409" s="55"/>
      <c r="AF409" s="34"/>
      <c r="AG409" s="34"/>
      <c r="AH409" s="34"/>
    </row>
    <row r="410" spans="1:34" ht="11.25" hidden="1" outlineLevel="3" x14ac:dyDescent="0.2">
      <c r="A410" s="34"/>
      <c r="B410" s="258">
        <v>23</v>
      </c>
      <c r="C410" s="48">
        <f t="shared" si="41"/>
        <v>0</v>
      </c>
      <c r="D410" s="49">
        <f t="shared" si="41"/>
        <v>0</v>
      </c>
      <c r="E410" s="49">
        <f t="shared" si="41"/>
        <v>0</v>
      </c>
      <c r="F410" s="56"/>
      <c r="G410" s="262">
        <f t="shared" si="40"/>
        <v>0</v>
      </c>
      <c r="H410" s="56"/>
      <c r="I410" s="212">
        <f>_xlfn.IFNA(IF(I$7="Fixed",1,IF(AND($D410="yes",I$7="Block"),INDEX($O824:$Q824,1,MATCH(I$5,$I69:$K69,0)),IF(OR(I$7="Anytime",I$7="Peak",I$7="Off-peak",I$7="Shoulder",I$7="Block"),INDEX('Stakeholder report data'!$G824:$M824,1,MATCH(IF(I$7="Block","Anytime",I$7),'Stakeholder report data'!$G$799:$M$799,0)),INDEX($W824:$AD824,1,MATCH(I$5,$W$799:$AD$799,0)))))
*I1010*I$8,0)</f>
        <v>0</v>
      </c>
      <c r="J410" s="212">
        <f>_xlfn.IFNA(IF(J$7="Fixed",1,IF(AND($D410="yes",J$7="Block"),INDEX($O824:$Q824,1,MATCH(J$5,$I69:$K69,0)),IF(OR(J$7="Anytime",J$7="Peak",J$7="Off-peak",J$7="Shoulder",J$7="Block"),INDEX('Stakeholder report data'!$G824:$M824,1,MATCH(IF(J$7="Block","Anytime",J$7),'Stakeholder report data'!$G$799:$M$799,0)),INDEX($W824:$AD824,1,MATCH(J$5,$W$799:$AD$799,0)))))
*J1010*J$8,0)</f>
        <v>0</v>
      </c>
      <c r="K410" s="212">
        <f>_xlfn.IFNA(IF(K$7="Fixed",1,IF(AND($D410="yes",K$7="Block"),INDEX($O824:$Q824,1,MATCH(K$5,$I69:$K69,0)),IF(OR(K$7="Anytime",K$7="Peak",K$7="Off-peak",K$7="Shoulder",K$7="Block"),INDEX('Stakeholder report data'!$G824:$M824,1,MATCH(IF(K$7="Block","Anytime",K$7),'Stakeholder report data'!$G$799:$M$799,0)),INDEX($W824:$AD824,1,MATCH(K$5,$W$799:$AD$799,0)))))
*K1010*K$8,0)</f>
        <v>0</v>
      </c>
      <c r="L410" s="212">
        <f>_xlfn.IFNA(IF(L$7="Fixed",1,IF(AND($D410="yes",L$7="Block"),INDEX($O824:$Q824,1,MATCH(L$5,$I69:$K69,0)),IF(OR(L$7="Anytime",L$7="Peak",L$7="Off-peak",L$7="Shoulder",L$7="Block"),INDEX('Stakeholder report data'!$G824:$M824,1,MATCH(IF(L$7="Block","Anytime",L$7),'Stakeholder report data'!$G$799:$M$799,0)),INDEX($W824:$AD824,1,MATCH(L$5,$W$799:$AD$799,0)))))
*L1010*L$8,0)</f>
        <v>0</v>
      </c>
      <c r="M410" s="212">
        <f>_xlfn.IFNA(IF(M$7="Fixed",1,IF(AND($D410="yes",M$7="Block"),INDEX($O824:$Q824,1,MATCH(M$5,$I69:$K69,0)),IF(OR(M$7="Anytime",M$7="Peak",M$7="Off-peak",M$7="Shoulder",M$7="Block"),INDEX('Stakeholder report data'!$G824:$M824,1,MATCH(IF(M$7="Block","Anytime",M$7),'Stakeholder report data'!$G$799:$M$799,0)),INDEX($W824:$AD824,1,MATCH(M$5,$W$799:$AD$799,0)))))
*M1010*M$8,0)</f>
        <v>0</v>
      </c>
      <c r="N410" s="212">
        <f>_xlfn.IFNA(IF(N$7="Fixed",1,IF(AND($D410="yes",N$7="Block"),INDEX($O824:$Q824,1,MATCH(N$5,$I69:$K69,0)),IF(OR(N$7="Anytime",N$7="Peak",N$7="Off-peak",N$7="Shoulder",N$7="Block"),INDEX('Stakeholder report data'!$G824:$M824,1,MATCH(IF(N$7="Block","Anytime",N$7),'Stakeholder report data'!$G$799:$M$799,0)),INDEX($W824:$AD824,1,MATCH(N$5,$W$799:$AD$799,0)))))
*N1010*N$8,0)</f>
        <v>0</v>
      </c>
      <c r="O410" s="212">
        <f>_xlfn.IFNA(IF(O$7="Fixed",1,IF(AND($D410="yes",O$7="Block"),INDEX($O824:$Q824,1,MATCH(O$5,$I69:$K69,0)),IF(OR(O$7="Anytime",O$7="Peak",O$7="Off-peak",O$7="Shoulder",O$7="Block"),INDEX('Stakeholder report data'!$G824:$M824,1,MATCH(IF(O$7="Block","Anytime",O$7),'Stakeholder report data'!$G$799:$M$799,0)),INDEX($W824:$AD824,1,MATCH(O$5,$W$799:$AD$799,0)))))
*O1010*O$8,0)</f>
        <v>0</v>
      </c>
      <c r="P410" s="212">
        <f>_xlfn.IFNA(IF(P$7="Fixed",1,IF(AND($D410="yes",P$7="Block"),INDEX($O824:$Q824,1,MATCH(P$5,$I69:$K69,0)),IF(OR(P$7="Anytime",P$7="Peak",P$7="Off-peak",P$7="Shoulder",P$7="Block"),INDEX('Stakeholder report data'!$G824:$M824,1,MATCH(IF(P$7="Block","Anytime",P$7),'Stakeholder report data'!$G$799:$M$799,0)),INDEX($W824:$AD824,1,MATCH(P$5,$W$799:$AD$799,0)))))
*P1010*P$8,0)</f>
        <v>0</v>
      </c>
      <c r="Q410" s="212">
        <f>_xlfn.IFNA(IF(Q$7="Fixed",1,IF(AND($D410="yes",Q$7="Block"),INDEX($O824:$Q824,1,MATCH(Q$5,$I69:$K69,0)),IF(OR(Q$7="Anytime",Q$7="Peak",Q$7="Off-peak",Q$7="Shoulder",Q$7="Block"),INDEX('Stakeholder report data'!$G824:$M824,1,MATCH(IF(Q$7="Block","Anytime",Q$7),'Stakeholder report data'!$G$799:$M$799,0)),INDEX($W824:$AD824,1,MATCH(Q$5,$W$799:$AD$799,0)))))
*Q1010*Q$8,0)</f>
        <v>0</v>
      </c>
      <c r="R410" s="212">
        <f>_xlfn.IFNA(IF(R$7="Fixed",1,IF(AND($D410="yes",R$7="Block"),INDEX($O824:$Q824,1,MATCH(R$5,$I69:$K69,0)),IF(OR(R$7="Anytime",R$7="Peak",R$7="Off-peak",R$7="Shoulder",R$7="Block"),INDEX('Stakeholder report data'!$G824:$M824,1,MATCH(IF(R$7="Block","Anytime",R$7),'Stakeholder report data'!$G$799:$M$799,0)),INDEX($W824:$AD824,1,MATCH(R$5,$W$799:$AD$799,0)))))
*R1010*R$8,0)</f>
        <v>0</v>
      </c>
      <c r="S410" s="212">
        <f>_xlfn.IFNA(IF(S$7="Fixed",1,IF(AND($D410="yes",S$7="Block"),INDEX($O824:$Q824,1,MATCH(S$5,$I69:$K69,0)),IF(OR(S$7="Anytime",S$7="Peak",S$7="Off-peak",S$7="Shoulder",S$7="Block"),INDEX('Stakeholder report data'!$G824:$M824,1,MATCH(IF(S$7="Block","Anytime",S$7),'Stakeholder report data'!$G$799:$M$799,0)),INDEX($W824:$AD824,1,MATCH(S$5,$W$799:$AD$799,0)))))
*S1010*S$8,0)</f>
        <v>0</v>
      </c>
      <c r="T410" s="212">
        <f>_xlfn.IFNA(IF(T$7="Fixed",1,IF(AND($D410="yes",T$7="Block"),INDEX($O824:$Q824,1,MATCH(T$5,$I69:$K69,0)),IF(OR(T$7="Anytime",T$7="Peak",T$7="Off-peak",T$7="Shoulder",T$7="Block"),INDEX('Stakeholder report data'!$G824:$M824,1,MATCH(IF(T$7="Block","Anytime",T$7),'Stakeholder report data'!$G$799:$M$799,0)),INDEX($W824:$AD824,1,MATCH(T$5,$W$799:$AD$799,0)))))
*T1010*T$8,0)</f>
        <v>0</v>
      </c>
      <c r="U410" s="212">
        <f>_xlfn.IFNA(IF(U$7="Fixed",1,IF(AND($D410="yes",U$7="Block"),INDEX($O824:$Q824,1,MATCH(U$5,$I69:$K69,0)),IF(OR(U$7="Anytime",U$7="Peak",U$7="Off-peak",U$7="Shoulder",U$7="Block"),INDEX('Stakeholder report data'!$G824:$M824,1,MATCH(IF(U$7="Block","Anytime",U$7),'Stakeholder report data'!$G$799:$M$799,0)),INDEX($W824:$AD824,1,MATCH(U$5,$W$799:$AD$799,0)))))
*U1010*U$8,0)</f>
        <v>0</v>
      </c>
      <c r="V410" s="212">
        <f>_xlfn.IFNA(IF(V$7="Fixed",1,IF(AND($D410="yes",V$7="Block"),INDEX($O824:$Q824,1,MATCH(V$5,$I69:$K69,0)),IF(OR(V$7="Anytime",V$7="Peak",V$7="Off-peak",V$7="Shoulder",V$7="Block"),INDEX('Stakeholder report data'!$G824:$M824,1,MATCH(IF(V$7="Block","Anytime",V$7),'Stakeholder report data'!$G$799:$M$799,0)),INDEX($W824:$AD824,1,MATCH(V$5,$W$799:$AD$799,0)))))
*V1010*V$8,0)</f>
        <v>0</v>
      </c>
      <c r="W410" s="212">
        <f>_xlfn.IFNA(IF(W$7="Fixed",1,IF(AND($D410="yes",W$7="Block"),INDEX($O824:$Q824,1,MATCH(W$5,$I69:$K69,0)),IF(OR(W$7="Anytime",W$7="Peak",W$7="Off-peak",W$7="Shoulder",W$7="Block"),INDEX('Stakeholder report data'!$G824:$M824,1,MATCH(IF(W$7="Block","Anytime",W$7),'Stakeholder report data'!$G$799:$M$799,0)),INDEX($W824:$AD824,1,MATCH(W$5,$W$799:$AD$799,0)))))
*W1010*W$8,0)</f>
        <v>0</v>
      </c>
      <c r="X410" s="212">
        <f>_xlfn.IFNA(IF(X$7="Fixed",1,IF(AND($D410="yes",X$7="Block"),INDEX($O824:$Q824,1,MATCH(X$5,$I69:$K69,0)),IF(OR(X$7="Anytime",X$7="Peak",X$7="Off-peak",X$7="Shoulder",X$7="Block"),INDEX('Stakeholder report data'!$G824:$M824,1,MATCH(IF(X$7="Block","Anytime",X$7),'Stakeholder report data'!$G$799:$M$799,0)),INDEX($W824:$AD824,1,MATCH(X$5,$W$799:$AD$799,0)))))
*X1010*X$8,0)</f>
        <v>0</v>
      </c>
      <c r="Y410" s="212">
        <f>_xlfn.IFNA(IF(Y$7="Fixed",1,IF(AND($D410="yes",Y$7="Block"),INDEX($O824:$Q824,1,MATCH(Y$5,$I69:$K69,0)),IF(OR(Y$7="Anytime",Y$7="Peak",Y$7="Off-peak",Y$7="Shoulder",Y$7="Block"),INDEX('Stakeholder report data'!$G824:$M824,1,MATCH(IF(Y$7="Block","Anytime",Y$7),'Stakeholder report data'!$G$799:$M$799,0)),INDEX($W824:$AD824,1,MATCH(Y$5,$W$799:$AD$799,0)))))
*Y1010*Y$8,0)</f>
        <v>0</v>
      </c>
      <c r="Z410" s="212">
        <f>_xlfn.IFNA(IF(Z$7="Fixed",1,IF(AND($D410="yes",Z$7="Block"),INDEX($O824:$Q824,1,MATCH(Z$5,$I69:$K69,0)),IF(OR(Z$7="Anytime",Z$7="Peak",Z$7="Off-peak",Z$7="Shoulder",Z$7="Block"),INDEX('Stakeholder report data'!$G824:$M824,1,MATCH(IF(Z$7="Block","Anytime",Z$7),'Stakeholder report data'!$G$799:$M$799,0)),INDEX($W824:$AD824,1,MATCH(Z$5,$W$799:$AD$799,0)))))
*Z1010*Z$8,0)</f>
        <v>0</v>
      </c>
      <c r="AA410" s="212">
        <f>_xlfn.IFNA(IF(AA$7="Fixed",1,IF(AND($D410="yes",AA$7="Block"),INDEX($O824:$Q824,1,MATCH(AA$5,$I69:$K69,0)),IF(OR(AA$7="Anytime",AA$7="Peak",AA$7="Off-peak",AA$7="Shoulder",AA$7="Block"),INDEX('Stakeholder report data'!$G824:$M824,1,MATCH(IF(AA$7="Block","Anytime",AA$7),'Stakeholder report data'!$G$799:$M$799,0)),INDEX($W824:$AD824,1,MATCH(AA$5,$W$799:$AD$799,0)))))
*AA1010*AA$8,0)</f>
        <v>0</v>
      </c>
      <c r="AB410" s="212">
        <f>_xlfn.IFNA(IF(AB$7="Fixed",1,IF(AND($D410="yes",AB$7="Block"),INDEX($O824:$Q824,1,MATCH(AB$5,$I69:$K69,0)),IF(OR(AB$7="Anytime",AB$7="Peak",AB$7="Off-peak",AB$7="Shoulder",AB$7="Block"),INDEX('Stakeholder report data'!$G824:$M824,1,MATCH(IF(AB$7="Block","Anytime",AB$7),'Stakeholder report data'!$G$799:$M$799,0)),INDEX($W824:$AD824,1,MATCH(AB$5,$W$799:$AD$799,0)))))
*AB1010*AB$8,0)</f>
        <v>0</v>
      </c>
      <c r="AC410" s="212">
        <f>_xlfn.IFNA(IF(AC$7="Fixed",1,IF(AND($D410="yes",AC$7="Block"),INDEX($O824:$Q824,1,MATCH(AC$5,$I69:$K69,0)),IF(OR(AC$7="Anytime",AC$7="Peak",AC$7="Off-peak",AC$7="Shoulder",AC$7="Block"),INDEX('Stakeholder report data'!$G824:$M824,1,MATCH(IF(AC$7="Block","Anytime",AC$7),'Stakeholder report data'!$G$799:$M$799,0)),INDEX($W824:$AD824,1,MATCH(AC$5,$W$799:$AD$799,0)))))
*AC1010*AC$8,0)</f>
        <v>0</v>
      </c>
      <c r="AD410" s="212">
        <f>_xlfn.IFNA(IF(AD$7="Fixed",1,IF(AND($D410="yes",AD$7="Block"),INDEX($O824:$Q824,1,MATCH(AD$5,$I69:$K69,0)),IF(OR(AD$7="Anytime",AD$7="Peak",AD$7="Off-peak",AD$7="Shoulder",AD$7="Block"),INDEX('Stakeholder report data'!$G824:$M824,1,MATCH(IF(AD$7="Block","Anytime",AD$7),'Stakeholder report data'!$G$799:$M$799,0)),INDEX($W824:$AD824,1,MATCH(AD$5,$W$799:$AD$799,0)))))
*AD1010*AD$8,0)</f>
        <v>0</v>
      </c>
      <c r="AE410" s="55"/>
      <c r="AF410" s="34"/>
      <c r="AG410" s="34"/>
      <c r="AH410" s="34"/>
    </row>
    <row r="411" spans="1:34" ht="11.25" hidden="1" outlineLevel="3" x14ac:dyDescent="0.2">
      <c r="A411" s="34"/>
      <c r="B411" s="251">
        <v>24</v>
      </c>
      <c r="C411" s="48">
        <f t="shared" si="41"/>
        <v>0</v>
      </c>
      <c r="D411" s="49">
        <f t="shared" si="41"/>
        <v>0</v>
      </c>
      <c r="E411" s="49">
        <f t="shared" si="41"/>
        <v>0</v>
      </c>
      <c r="F411" s="56"/>
      <c r="G411" s="262">
        <f t="shared" si="40"/>
        <v>0</v>
      </c>
      <c r="H411" s="56"/>
      <c r="I411" s="212">
        <f>_xlfn.IFNA(IF(I$7="Fixed",1,IF(AND($D411="yes",I$7="Block"),INDEX($O825:$Q825,1,MATCH(I$5,$I70:$K70,0)),IF(OR(I$7="Anytime",I$7="Peak",I$7="Off-peak",I$7="Shoulder",I$7="Block"),INDEX('Stakeholder report data'!$G825:$M825,1,MATCH(IF(I$7="Block","Anytime",I$7),'Stakeholder report data'!$G$799:$M$799,0)),INDEX($W825:$AD825,1,MATCH(I$5,$W$799:$AD$799,0)))))
*I1011*I$8,0)</f>
        <v>0</v>
      </c>
      <c r="J411" s="212">
        <f>_xlfn.IFNA(IF(J$7="Fixed",1,IF(AND($D411="yes",J$7="Block"),INDEX($O825:$Q825,1,MATCH(J$5,$I70:$K70,0)),IF(OR(J$7="Anytime",J$7="Peak",J$7="Off-peak",J$7="Shoulder",J$7="Block"),INDEX('Stakeholder report data'!$G825:$M825,1,MATCH(IF(J$7="Block","Anytime",J$7),'Stakeholder report data'!$G$799:$M$799,0)),INDEX($W825:$AD825,1,MATCH(J$5,$W$799:$AD$799,0)))))
*J1011*J$8,0)</f>
        <v>0</v>
      </c>
      <c r="K411" s="212">
        <f>_xlfn.IFNA(IF(K$7="Fixed",1,IF(AND($D411="yes",K$7="Block"),INDEX($O825:$Q825,1,MATCH(K$5,$I70:$K70,0)),IF(OR(K$7="Anytime",K$7="Peak",K$7="Off-peak",K$7="Shoulder",K$7="Block"),INDEX('Stakeholder report data'!$G825:$M825,1,MATCH(IF(K$7="Block","Anytime",K$7),'Stakeholder report data'!$G$799:$M$799,0)),INDEX($W825:$AD825,1,MATCH(K$5,$W$799:$AD$799,0)))))
*K1011*K$8,0)</f>
        <v>0</v>
      </c>
      <c r="L411" s="212">
        <f>_xlfn.IFNA(IF(L$7="Fixed",1,IF(AND($D411="yes",L$7="Block"),INDEX($O825:$Q825,1,MATCH(L$5,$I70:$K70,0)),IF(OR(L$7="Anytime",L$7="Peak",L$7="Off-peak",L$7="Shoulder",L$7="Block"),INDEX('Stakeholder report data'!$G825:$M825,1,MATCH(IF(L$7="Block","Anytime",L$7),'Stakeholder report data'!$G$799:$M$799,0)),INDEX($W825:$AD825,1,MATCH(L$5,$W$799:$AD$799,0)))))
*L1011*L$8,0)</f>
        <v>0</v>
      </c>
      <c r="M411" s="212">
        <f>_xlfn.IFNA(IF(M$7="Fixed",1,IF(AND($D411="yes",M$7="Block"),INDEX($O825:$Q825,1,MATCH(M$5,$I70:$K70,0)),IF(OR(M$7="Anytime",M$7="Peak",M$7="Off-peak",M$7="Shoulder",M$7="Block"),INDEX('Stakeholder report data'!$G825:$M825,1,MATCH(IF(M$7="Block","Anytime",M$7),'Stakeholder report data'!$G$799:$M$799,0)),INDEX($W825:$AD825,1,MATCH(M$5,$W$799:$AD$799,0)))))
*M1011*M$8,0)</f>
        <v>0</v>
      </c>
      <c r="N411" s="212">
        <f>_xlfn.IFNA(IF(N$7="Fixed",1,IF(AND($D411="yes",N$7="Block"),INDEX($O825:$Q825,1,MATCH(N$5,$I70:$K70,0)),IF(OR(N$7="Anytime",N$7="Peak",N$7="Off-peak",N$7="Shoulder",N$7="Block"),INDEX('Stakeholder report data'!$G825:$M825,1,MATCH(IF(N$7="Block","Anytime",N$7),'Stakeholder report data'!$G$799:$M$799,0)),INDEX($W825:$AD825,1,MATCH(N$5,$W$799:$AD$799,0)))))
*N1011*N$8,0)</f>
        <v>0</v>
      </c>
      <c r="O411" s="212">
        <f>_xlfn.IFNA(IF(O$7="Fixed",1,IF(AND($D411="yes",O$7="Block"),INDEX($O825:$Q825,1,MATCH(O$5,$I70:$K70,0)),IF(OR(O$7="Anytime",O$7="Peak",O$7="Off-peak",O$7="Shoulder",O$7="Block"),INDEX('Stakeholder report data'!$G825:$M825,1,MATCH(IF(O$7="Block","Anytime",O$7),'Stakeholder report data'!$G$799:$M$799,0)),INDEX($W825:$AD825,1,MATCH(O$5,$W$799:$AD$799,0)))))
*O1011*O$8,0)</f>
        <v>0</v>
      </c>
      <c r="P411" s="212">
        <f>_xlfn.IFNA(IF(P$7="Fixed",1,IF(AND($D411="yes",P$7="Block"),INDEX($O825:$Q825,1,MATCH(P$5,$I70:$K70,0)),IF(OR(P$7="Anytime",P$7="Peak",P$7="Off-peak",P$7="Shoulder",P$7="Block"),INDEX('Stakeholder report data'!$G825:$M825,1,MATCH(IF(P$7="Block","Anytime",P$7),'Stakeholder report data'!$G$799:$M$799,0)),INDEX($W825:$AD825,1,MATCH(P$5,$W$799:$AD$799,0)))))
*P1011*P$8,0)</f>
        <v>0</v>
      </c>
      <c r="Q411" s="212">
        <f>_xlfn.IFNA(IF(Q$7="Fixed",1,IF(AND($D411="yes",Q$7="Block"),INDEX($O825:$Q825,1,MATCH(Q$5,$I70:$K70,0)),IF(OR(Q$7="Anytime",Q$7="Peak",Q$7="Off-peak",Q$7="Shoulder",Q$7="Block"),INDEX('Stakeholder report data'!$G825:$M825,1,MATCH(IF(Q$7="Block","Anytime",Q$7),'Stakeholder report data'!$G$799:$M$799,0)),INDEX($W825:$AD825,1,MATCH(Q$5,$W$799:$AD$799,0)))))
*Q1011*Q$8,0)</f>
        <v>0</v>
      </c>
      <c r="R411" s="212">
        <f>_xlfn.IFNA(IF(R$7="Fixed",1,IF(AND($D411="yes",R$7="Block"),INDEX($O825:$Q825,1,MATCH(R$5,$I70:$K70,0)),IF(OR(R$7="Anytime",R$7="Peak",R$7="Off-peak",R$7="Shoulder",R$7="Block"),INDEX('Stakeholder report data'!$G825:$M825,1,MATCH(IF(R$7="Block","Anytime",R$7),'Stakeholder report data'!$G$799:$M$799,0)),INDEX($W825:$AD825,1,MATCH(R$5,$W$799:$AD$799,0)))))
*R1011*R$8,0)</f>
        <v>0</v>
      </c>
      <c r="S411" s="212">
        <f>_xlfn.IFNA(IF(S$7="Fixed",1,IF(AND($D411="yes",S$7="Block"),INDEX($O825:$Q825,1,MATCH(S$5,$I70:$K70,0)),IF(OR(S$7="Anytime",S$7="Peak",S$7="Off-peak",S$7="Shoulder",S$7="Block"),INDEX('Stakeholder report data'!$G825:$M825,1,MATCH(IF(S$7="Block","Anytime",S$7),'Stakeholder report data'!$G$799:$M$799,0)),INDEX($W825:$AD825,1,MATCH(S$5,$W$799:$AD$799,0)))))
*S1011*S$8,0)</f>
        <v>0</v>
      </c>
      <c r="T411" s="212">
        <f>_xlfn.IFNA(IF(T$7="Fixed",1,IF(AND($D411="yes",T$7="Block"),INDEX($O825:$Q825,1,MATCH(T$5,$I70:$K70,0)),IF(OR(T$7="Anytime",T$7="Peak",T$7="Off-peak",T$7="Shoulder",T$7="Block"),INDEX('Stakeholder report data'!$G825:$M825,1,MATCH(IF(T$7="Block","Anytime",T$7),'Stakeholder report data'!$G$799:$M$799,0)),INDEX($W825:$AD825,1,MATCH(T$5,$W$799:$AD$799,0)))))
*T1011*T$8,0)</f>
        <v>0</v>
      </c>
      <c r="U411" s="212">
        <f>_xlfn.IFNA(IF(U$7="Fixed",1,IF(AND($D411="yes",U$7="Block"),INDEX($O825:$Q825,1,MATCH(U$5,$I70:$K70,0)),IF(OR(U$7="Anytime",U$7="Peak",U$7="Off-peak",U$7="Shoulder",U$7="Block"),INDEX('Stakeholder report data'!$G825:$M825,1,MATCH(IF(U$7="Block","Anytime",U$7),'Stakeholder report data'!$G$799:$M$799,0)),INDEX($W825:$AD825,1,MATCH(U$5,$W$799:$AD$799,0)))))
*U1011*U$8,0)</f>
        <v>0</v>
      </c>
      <c r="V411" s="212">
        <f>_xlfn.IFNA(IF(V$7="Fixed",1,IF(AND($D411="yes",V$7="Block"),INDEX($O825:$Q825,1,MATCH(V$5,$I70:$K70,0)),IF(OR(V$7="Anytime",V$7="Peak",V$7="Off-peak",V$7="Shoulder",V$7="Block"),INDEX('Stakeholder report data'!$G825:$M825,1,MATCH(IF(V$7="Block","Anytime",V$7),'Stakeholder report data'!$G$799:$M$799,0)),INDEX($W825:$AD825,1,MATCH(V$5,$W$799:$AD$799,0)))))
*V1011*V$8,0)</f>
        <v>0</v>
      </c>
      <c r="W411" s="212">
        <f>_xlfn.IFNA(IF(W$7="Fixed",1,IF(AND($D411="yes",W$7="Block"),INDEX($O825:$Q825,1,MATCH(W$5,$I70:$K70,0)),IF(OR(W$7="Anytime",W$7="Peak",W$7="Off-peak",W$7="Shoulder",W$7="Block"),INDEX('Stakeholder report data'!$G825:$M825,1,MATCH(IF(W$7="Block","Anytime",W$7),'Stakeholder report data'!$G$799:$M$799,0)),INDEX($W825:$AD825,1,MATCH(W$5,$W$799:$AD$799,0)))))
*W1011*W$8,0)</f>
        <v>0</v>
      </c>
      <c r="X411" s="212">
        <f>_xlfn.IFNA(IF(X$7="Fixed",1,IF(AND($D411="yes",X$7="Block"),INDEX($O825:$Q825,1,MATCH(X$5,$I70:$K70,0)),IF(OR(X$7="Anytime",X$7="Peak",X$7="Off-peak",X$7="Shoulder",X$7="Block"),INDEX('Stakeholder report data'!$G825:$M825,1,MATCH(IF(X$7="Block","Anytime",X$7),'Stakeholder report data'!$G$799:$M$799,0)),INDEX($W825:$AD825,1,MATCH(X$5,$W$799:$AD$799,0)))))
*X1011*X$8,0)</f>
        <v>0</v>
      </c>
      <c r="Y411" s="212">
        <f>_xlfn.IFNA(IF(Y$7="Fixed",1,IF(AND($D411="yes",Y$7="Block"),INDEX($O825:$Q825,1,MATCH(Y$5,$I70:$K70,0)),IF(OR(Y$7="Anytime",Y$7="Peak",Y$7="Off-peak",Y$7="Shoulder",Y$7="Block"),INDEX('Stakeholder report data'!$G825:$M825,1,MATCH(IF(Y$7="Block","Anytime",Y$7),'Stakeholder report data'!$G$799:$M$799,0)),INDEX($W825:$AD825,1,MATCH(Y$5,$W$799:$AD$799,0)))))
*Y1011*Y$8,0)</f>
        <v>0</v>
      </c>
      <c r="Z411" s="212">
        <f>_xlfn.IFNA(IF(Z$7="Fixed",1,IF(AND($D411="yes",Z$7="Block"),INDEX($O825:$Q825,1,MATCH(Z$5,$I70:$K70,0)),IF(OR(Z$7="Anytime",Z$7="Peak",Z$7="Off-peak",Z$7="Shoulder",Z$7="Block"),INDEX('Stakeholder report data'!$G825:$M825,1,MATCH(IF(Z$7="Block","Anytime",Z$7),'Stakeholder report data'!$G$799:$M$799,0)),INDEX($W825:$AD825,1,MATCH(Z$5,$W$799:$AD$799,0)))))
*Z1011*Z$8,0)</f>
        <v>0</v>
      </c>
      <c r="AA411" s="212">
        <f>_xlfn.IFNA(IF(AA$7="Fixed",1,IF(AND($D411="yes",AA$7="Block"),INDEX($O825:$Q825,1,MATCH(AA$5,$I70:$K70,0)),IF(OR(AA$7="Anytime",AA$7="Peak",AA$7="Off-peak",AA$7="Shoulder",AA$7="Block"),INDEX('Stakeholder report data'!$G825:$M825,1,MATCH(IF(AA$7="Block","Anytime",AA$7),'Stakeholder report data'!$G$799:$M$799,0)),INDEX($W825:$AD825,1,MATCH(AA$5,$W$799:$AD$799,0)))))
*AA1011*AA$8,0)</f>
        <v>0</v>
      </c>
      <c r="AB411" s="212">
        <f>_xlfn.IFNA(IF(AB$7="Fixed",1,IF(AND($D411="yes",AB$7="Block"),INDEX($O825:$Q825,1,MATCH(AB$5,$I70:$K70,0)),IF(OR(AB$7="Anytime",AB$7="Peak",AB$7="Off-peak",AB$7="Shoulder",AB$7="Block"),INDEX('Stakeholder report data'!$G825:$M825,1,MATCH(IF(AB$7="Block","Anytime",AB$7),'Stakeholder report data'!$G$799:$M$799,0)),INDEX($W825:$AD825,1,MATCH(AB$5,$W$799:$AD$799,0)))))
*AB1011*AB$8,0)</f>
        <v>0</v>
      </c>
      <c r="AC411" s="212">
        <f>_xlfn.IFNA(IF(AC$7="Fixed",1,IF(AND($D411="yes",AC$7="Block"),INDEX($O825:$Q825,1,MATCH(AC$5,$I70:$K70,0)),IF(OR(AC$7="Anytime",AC$7="Peak",AC$7="Off-peak",AC$7="Shoulder",AC$7="Block"),INDEX('Stakeholder report data'!$G825:$M825,1,MATCH(IF(AC$7="Block","Anytime",AC$7),'Stakeholder report data'!$G$799:$M$799,0)),INDEX($W825:$AD825,1,MATCH(AC$5,$W$799:$AD$799,0)))))
*AC1011*AC$8,0)</f>
        <v>0</v>
      </c>
      <c r="AD411" s="212">
        <f>_xlfn.IFNA(IF(AD$7="Fixed",1,IF(AND($D411="yes",AD$7="Block"),INDEX($O825:$Q825,1,MATCH(AD$5,$I70:$K70,0)),IF(OR(AD$7="Anytime",AD$7="Peak",AD$7="Off-peak",AD$7="Shoulder",AD$7="Block"),INDEX('Stakeholder report data'!$G825:$M825,1,MATCH(IF(AD$7="Block","Anytime",AD$7),'Stakeholder report data'!$G$799:$M$799,0)),INDEX($W825:$AD825,1,MATCH(AD$5,$W$799:$AD$799,0)))))
*AD1011*AD$8,0)</f>
        <v>0</v>
      </c>
      <c r="AE411" s="55"/>
      <c r="AF411" s="34"/>
      <c r="AG411" s="34"/>
      <c r="AH411" s="34"/>
    </row>
    <row r="412" spans="1:34" ht="11.25" hidden="1" outlineLevel="3" x14ac:dyDescent="0.2">
      <c r="A412" s="34"/>
      <c r="B412" s="251">
        <v>25</v>
      </c>
      <c r="C412" s="48">
        <f t="shared" si="41"/>
        <v>0</v>
      </c>
      <c r="D412" s="49">
        <f t="shared" si="41"/>
        <v>0</v>
      </c>
      <c r="E412" s="49">
        <f t="shared" si="41"/>
        <v>0</v>
      </c>
      <c r="F412" s="56"/>
      <c r="G412" s="262">
        <f t="shared" si="40"/>
        <v>0</v>
      </c>
      <c r="H412" s="56"/>
      <c r="I412" s="212">
        <f>_xlfn.IFNA(IF(I$7="Fixed",1,IF(AND($D412="yes",I$7="Block"),INDEX($O826:$Q826,1,MATCH(I$5,$I71:$K71,0)),IF(OR(I$7="Anytime",I$7="Peak",I$7="Off-peak",I$7="Shoulder",I$7="Block"),INDEX('Stakeholder report data'!$G826:$M826,1,MATCH(IF(I$7="Block","Anytime",I$7),'Stakeholder report data'!$G$799:$M$799,0)),INDEX($W826:$AD826,1,MATCH(I$5,$W$799:$AD$799,0)))))
*I1012*I$8,0)</f>
        <v>0</v>
      </c>
      <c r="J412" s="212">
        <f>_xlfn.IFNA(IF(J$7="Fixed",1,IF(AND($D412="yes",J$7="Block"),INDEX($O826:$Q826,1,MATCH(J$5,$I71:$K71,0)),IF(OR(J$7="Anytime",J$7="Peak",J$7="Off-peak",J$7="Shoulder",J$7="Block"),INDEX('Stakeholder report data'!$G826:$M826,1,MATCH(IF(J$7="Block","Anytime",J$7),'Stakeholder report data'!$G$799:$M$799,0)),INDEX($W826:$AD826,1,MATCH(J$5,$W$799:$AD$799,0)))))
*J1012*J$8,0)</f>
        <v>0</v>
      </c>
      <c r="K412" s="212">
        <f>_xlfn.IFNA(IF(K$7="Fixed",1,IF(AND($D412="yes",K$7="Block"),INDEX($O826:$Q826,1,MATCH(K$5,$I71:$K71,0)),IF(OR(K$7="Anytime",K$7="Peak",K$7="Off-peak",K$7="Shoulder",K$7="Block"),INDEX('Stakeholder report data'!$G826:$M826,1,MATCH(IF(K$7="Block","Anytime",K$7),'Stakeholder report data'!$G$799:$M$799,0)),INDEX($W826:$AD826,1,MATCH(K$5,$W$799:$AD$799,0)))))
*K1012*K$8,0)</f>
        <v>0</v>
      </c>
      <c r="L412" s="212">
        <f>_xlfn.IFNA(IF(L$7="Fixed",1,IF(AND($D412="yes",L$7="Block"),INDEX($O826:$Q826,1,MATCH(L$5,$I71:$K71,0)),IF(OR(L$7="Anytime",L$7="Peak",L$7="Off-peak",L$7="Shoulder",L$7="Block"),INDEX('Stakeholder report data'!$G826:$M826,1,MATCH(IF(L$7="Block","Anytime",L$7),'Stakeholder report data'!$G$799:$M$799,0)),INDEX($W826:$AD826,1,MATCH(L$5,$W$799:$AD$799,0)))))
*L1012*L$8,0)</f>
        <v>0</v>
      </c>
      <c r="M412" s="212">
        <f>_xlfn.IFNA(IF(M$7="Fixed",1,IF(AND($D412="yes",M$7="Block"),INDEX($O826:$Q826,1,MATCH(M$5,$I71:$K71,0)),IF(OR(M$7="Anytime",M$7="Peak",M$7="Off-peak",M$7="Shoulder",M$7="Block"),INDEX('Stakeholder report data'!$G826:$M826,1,MATCH(IF(M$7="Block","Anytime",M$7),'Stakeholder report data'!$G$799:$M$799,0)),INDEX($W826:$AD826,1,MATCH(M$5,$W$799:$AD$799,0)))))
*M1012*M$8,0)</f>
        <v>0</v>
      </c>
      <c r="N412" s="212">
        <f>_xlfn.IFNA(IF(N$7="Fixed",1,IF(AND($D412="yes",N$7="Block"),INDEX($O826:$Q826,1,MATCH(N$5,$I71:$K71,0)),IF(OR(N$7="Anytime",N$7="Peak",N$7="Off-peak",N$7="Shoulder",N$7="Block"),INDEX('Stakeholder report data'!$G826:$M826,1,MATCH(IF(N$7="Block","Anytime",N$7),'Stakeholder report data'!$G$799:$M$799,0)),INDEX($W826:$AD826,1,MATCH(N$5,$W$799:$AD$799,0)))))
*N1012*N$8,0)</f>
        <v>0</v>
      </c>
      <c r="O412" s="212">
        <f>_xlfn.IFNA(IF(O$7="Fixed",1,IF(AND($D412="yes",O$7="Block"),INDEX($O826:$Q826,1,MATCH(O$5,$I71:$K71,0)),IF(OR(O$7="Anytime",O$7="Peak",O$7="Off-peak",O$7="Shoulder",O$7="Block"),INDEX('Stakeholder report data'!$G826:$M826,1,MATCH(IF(O$7="Block","Anytime",O$7),'Stakeholder report data'!$G$799:$M$799,0)),INDEX($W826:$AD826,1,MATCH(O$5,$W$799:$AD$799,0)))))
*O1012*O$8,0)</f>
        <v>0</v>
      </c>
      <c r="P412" s="212">
        <f>_xlfn.IFNA(IF(P$7="Fixed",1,IF(AND($D412="yes",P$7="Block"),INDEX($O826:$Q826,1,MATCH(P$5,$I71:$K71,0)),IF(OR(P$7="Anytime",P$7="Peak",P$7="Off-peak",P$7="Shoulder",P$7="Block"),INDEX('Stakeholder report data'!$G826:$M826,1,MATCH(IF(P$7="Block","Anytime",P$7),'Stakeholder report data'!$G$799:$M$799,0)),INDEX($W826:$AD826,1,MATCH(P$5,$W$799:$AD$799,0)))))
*P1012*P$8,0)</f>
        <v>0</v>
      </c>
      <c r="Q412" s="212">
        <f>_xlfn.IFNA(IF(Q$7="Fixed",1,IF(AND($D412="yes",Q$7="Block"),INDEX($O826:$Q826,1,MATCH(Q$5,$I71:$K71,0)),IF(OR(Q$7="Anytime",Q$7="Peak",Q$7="Off-peak",Q$7="Shoulder",Q$7="Block"),INDEX('Stakeholder report data'!$G826:$M826,1,MATCH(IF(Q$7="Block","Anytime",Q$7),'Stakeholder report data'!$G$799:$M$799,0)),INDEX($W826:$AD826,1,MATCH(Q$5,$W$799:$AD$799,0)))))
*Q1012*Q$8,0)</f>
        <v>0</v>
      </c>
      <c r="R412" s="212">
        <f>_xlfn.IFNA(IF(R$7="Fixed",1,IF(AND($D412="yes",R$7="Block"),INDEX($O826:$Q826,1,MATCH(R$5,$I71:$K71,0)),IF(OR(R$7="Anytime",R$7="Peak",R$7="Off-peak",R$7="Shoulder",R$7="Block"),INDEX('Stakeholder report data'!$G826:$M826,1,MATCH(IF(R$7="Block","Anytime",R$7),'Stakeholder report data'!$G$799:$M$799,0)),INDEX($W826:$AD826,1,MATCH(R$5,$W$799:$AD$799,0)))))
*R1012*R$8,0)</f>
        <v>0</v>
      </c>
      <c r="S412" s="212">
        <f>_xlfn.IFNA(IF(S$7="Fixed",1,IF(AND($D412="yes",S$7="Block"),INDEX($O826:$Q826,1,MATCH(S$5,$I71:$K71,0)),IF(OR(S$7="Anytime",S$7="Peak",S$7="Off-peak",S$7="Shoulder",S$7="Block"),INDEX('Stakeholder report data'!$G826:$M826,1,MATCH(IF(S$7="Block","Anytime",S$7),'Stakeholder report data'!$G$799:$M$799,0)),INDEX($W826:$AD826,1,MATCH(S$5,$W$799:$AD$799,0)))))
*S1012*S$8,0)</f>
        <v>0</v>
      </c>
      <c r="T412" s="212">
        <f>_xlfn.IFNA(IF(T$7="Fixed",1,IF(AND($D412="yes",T$7="Block"),INDEX($O826:$Q826,1,MATCH(T$5,$I71:$K71,0)),IF(OR(T$7="Anytime",T$7="Peak",T$7="Off-peak",T$7="Shoulder",T$7="Block"),INDEX('Stakeholder report data'!$G826:$M826,1,MATCH(IF(T$7="Block","Anytime",T$7),'Stakeholder report data'!$G$799:$M$799,0)),INDEX($W826:$AD826,1,MATCH(T$5,$W$799:$AD$799,0)))))
*T1012*T$8,0)</f>
        <v>0</v>
      </c>
      <c r="U412" s="212">
        <f>_xlfn.IFNA(IF(U$7="Fixed",1,IF(AND($D412="yes",U$7="Block"),INDEX($O826:$Q826,1,MATCH(U$5,$I71:$K71,0)),IF(OR(U$7="Anytime",U$7="Peak",U$7="Off-peak",U$7="Shoulder",U$7="Block"),INDEX('Stakeholder report data'!$G826:$M826,1,MATCH(IF(U$7="Block","Anytime",U$7),'Stakeholder report data'!$G$799:$M$799,0)),INDEX($W826:$AD826,1,MATCH(U$5,$W$799:$AD$799,0)))))
*U1012*U$8,0)</f>
        <v>0</v>
      </c>
      <c r="V412" s="212">
        <f>_xlfn.IFNA(IF(V$7="Fixed",1,IF(AND($D412="yes",V$7="Block"),INDEX($O826:$Q826,1,MATCH(V$5,$I71:$K71,0)),IF(OR(V$7="Anytime",V$7="Peak",V$7="Off-peak",V$7="Shoulder",V$7="Block"),INDEX('Stakeholder report data'!$G826:$M826,1,MATCH(IF(V$7="Block","Anytime",V$7),'Stakeholder report data'!$G$799:$M$799,0)),INDEX($W826:$AD826,1,MATCH(V$5,$W$799:$AD$799,0)))))
*V1012*V$8,0)</f>
        <v>0</v>
      </c>
      <c r="W412" s="212">
        <f>_xlfn.IFNA(IF(W$7="Fixed",1,IF(AND($D412="yes",W$7="Block"),INDEX($O826:$Q826,1,MATCH(W$5,$I71:$K71,0)),IF(OR(W$7="Anytime",W$7="Peak",W$7="Off-peak",W$7="Shoulder",W$7="Block"),INDEX('Stakeholder report data'!$G826:$M826,1,MATCH(IF(W$7="Block","Anytime",W$7),'Stakeholder report data'!$G$799:$M$799,0)),INDEX($W826:$AD826,1,MATCH(W$5,$W$799:$AD$799,0)))))
*W1012*W$8,0)</f>
        <v>0</v>
      </c>
      <c r="X412" s="212">
        <f>_xlfn.IFNA(IF(X$7="Fixed",1,IF(AND($D412="yes",X$7="Block"),INDEX($O826:$Q826,1,MATCH(X$5,$I71:$K71,0)),IF(OR(X$7="Anytime",X$7="Peak",X$7="Off-peak",X$7="Shoulder",X$7="Block"),INDEX('Stakeholder report data'!$G826:$M826,1,MATCH(IF(X$7="Block","Anytime",X$7),'Stakeholder report data'!$G$799:$M$799,0)),INDEX($W826:$AD826,1,MATCH(X$5,$W$799:$AD$799,0)))))
*X1012*X$8,0)</f>
        <v>0</v>
      </c>
      <c r="Y412" s="212">
        <f>_xlfn.IFNA(IF(Y$7="Fixed",1,IF(AND($D412="yes",Y$7="Block"),INDEX($O826:$Q826,1,MATCH(Y$5,$I71:$K71,0)),IF(OR(Y$7="Anytime",Y$7="Peak",Y$7="Off-peak",Y$7="Shoulder",Y$7="Block"),INDEX('Stakeholder report data'!$G826:$M826,1,MATCH(IF(Y$7="Block","Anytime",Y$7),'Stakeholder report data'!$G$799:$M$799,0)),INDEX($W826:$AD826,1,MATCH(Y$5,$W$799:$AD$799,0)))))
*Y1012*Y$8,0)</f>
        <v>0</v>
      </c>
      <c r="Z412" s="212">
        <f>_xlfn.IFNA(IF(Z$7="Fixed",1,IF(AND($D412="yes",Z$7="Block"),INDEX($O826:$Q826,1,MATCH(Z$5,$I71:$K71,0)),IF(OR(Z$7="Anytime",Z$7="Peak",Z$7="Off-peak",Z$7="Shoulder",Z$7="Block"),INDEX('Stakeholder report data'!$G826:$M826,1,MATCH(IF(Z$7="Block","Anytime",Z$7),'Stakeholder report data'!$G$799:$M$799,0)),INDEX($W826:$AD826,1,MATCH(Z$5,$W$799:$AD$799,0)))))
*Z1012*Z$8,0)</f>
        <v>0</v>
      </c>
      <c r="AA412" s="212">
        <f>_xlfn.IFNA(IF(AA$7="Fixed",1,IF(AND($D412="yes",AA$7="Block"),INDEX($O826:$Q826,1,MATCH(AA$5,$I71:$K71,0)),IF(OR(AA$7="Anytime",AA$7="Peak",AA$7="Off-peak",AA$7="Shoulder",AA$7="Block"),INDEX('Stakeholder report data'!$G826:$M826,1,MATCH(IF(AA$7="Block","Anytime",AA$7),'Stakeholder report data'!$G$799:$M$799,0)),INDEX($W826:$AD826,1,MATCH(AA$5,$W$799:$AD$799,0)))))
*AA1012*AA$8,0)</f>
        <v>0</v>
      </c>
      <c r="AB412" s="212">
        <f>_xlfn.IFNA(IF(AB$7="Fixed",1,IF(AND($D412="yes",AB$7="Block"),INDEX($O826:$Q826,1,MATCH(AB$5,$I71:$K71,0)),IF(OR(AB$7="Anytime",AB$7="Peak",AB$7="Off-peak",AB$7="Shoulder",AB$7="Block"),INDEX('Stakeholder report data'!$G826:$M826,1,MATCH(IF(AB$7="Block","Anytime",AB$7),'Stakeholder report data'!$G$799:$M$799,0)),INDEX($W826:$AD826,1,MATCH(AB$5,$W$799:$AD$799,0)))))
*AB1012*AB$8,0)</f>
        <v>0</v>
      </c>
      <c r="AC412" s="212">
        <f>_xlfn.IFNA(IF(AC$7="Fixed",1,IF(AND($D412="yes",AC$7="Block"),INDEX($O826:$Q826,1,MATCH(AC$5,$I71:$K71,0)),IF(OR(AC$7="Anytime",AC$7="Peak",AC$7="Off-peak",AC$7="Shoulder",AC$7="Block"),INDEX('Stakeholder report data'!$G826:$M826,1,MATCH(IF(AC$7="Block","Anytime",AC$7),'Stakeholder report data'!$G$799:$M$799,0)),INDEX($W826:$AD826,1,MATCH(AC$5,$W$799:$AD$799,0)))))
*AC1012*AC$8,0)</f>
        <v>0</v>
      </c>
      <c r="AD412" s="212">
        <f>_xlfn.IFNA(IF(AD$7="Fixed",1,IF(AND($D412="yes",AD$7="Block"),INDEX($O826:$Q826,1,MATCH(AD$5,$I71:$K71,0)),IF(OR(AD$7="Anytime",AD$7="Peak",AD$7="Off-peak",AD$7="Shoulder",AD$7="Block"),INDEX('Stakeholder report data'!$G826:$M826,1,MATCH(IF(AD$7="Block","Anytime",AD$7),'Stakeholder report data'!$G$799:$M$799,0)),INDEX($W826:$AD826,1,MATCH(AD$5,$W$799:$AD$799,0)))))
*AD1012*AD$8,0)</f>
        <v>0</v>
      </c>
      <c r="AE412" s="55"/>
      <c r="AF412" s="34"/>
      <c r="AG412" s="34"/>
      <c r="AH412" s="34"/>
    </row>
    <row r="413" spans="1:34" ht="11.25" hidden="1" outlineLevel="3" x14ac:dyDescent="0.2">
      <c r="A413" s="34"/>
      <c r="B413" s="251">
        <v>26</v>
      </c>
      <c r="C413" s="48">
        <f t="shared" si="41"/>
        <v>0</v>
      </c>
      <c r="D413" s="49">
        <f t="shared" si="41"/>
        <v>0</v>
      </c>
      <c r="E413" s="49">
        <f t="shared" si="41"/>
        <v>0</v>
      </c>
      <c r="F413" s="56"/>
      <c r="G413" s="262">
        <f t="shared" si="40"/>
        <v>0</v>
      </c>
      <c r="H413" s="56"/>
      <c r="I413" s="212">
        <f>_xlfn.IFNA(IF(I$7="Fixed",1,IF(AND($D413="yes",I$7="Block"),INDEX($O827:$Q827,1,MATCH(I$5,$I72:$K72,0)),IF(OR(I$7="Anytime",I$7="Peak",I$7="Off-peak",I$7="Shoulder",I$7="Block"),INDEX('Stakeholder report data'!$G827:$M827,1,MATCH(IF(I$7="Block","Anytime",I$7),'Stakeholder report data'!$G$799:$M$799,0)),INDEX($W827:$AD827,1,MATCH(I$5,$W$799:$AD$799,0)))))
*I1013*I$8,0)</f>
        <v>0</v>
      </c>
      <c r="J413" s="212">
        <f>_xlfn.IFNA(IF(J$7="Fixed",1,IF(AND($D413="yes",J$7="Block"),INDEX($O827:$Q827,1,MATCH(J$5,$I72:$K72,0)),IF(OR(J$7="Anytime",J$7="Peak",J$7="Off-peak",J$7="Shoulder",J$7="Block"),INDEX('Stakeholder report data'!$G827:$M827,1,MATCH(IF(J$7="Block","Anytime",J$7),'Stakeholder report data'!$G$799:$M$799,0)),INDEX($W827:$AD827,1,MATCH(J$5,$W$799:$AD$799,0)))))
*J1013*J$8,0)</f>
        <v>0</v>
      </c>
      <c r="K413" s="212">
        <f>_xlfn.IFNA(IF(K$7="Fixed",1,IF(AND($D413="yes",K$7="Block"),INDEX($O827:$Q827,1,MATCH(K$5,$I72:$K72,0)),IF(OR(K$7="Anytime",K$7="Peak",K$7="Off-peak",K$7="Shoulder",K$7="Block"),INDEX('Stakeholder report data'!$G827:$M827,1,MATCH(IF(K$7="Block","Anytime",K$7),'Stakeholder report data'!$G$799:$M$799,0)),INDEX($W827:$AD827,1,MATCH(K$5,$W$799:$AD$799,0)))))
*K1013*K$8,0)</f>
        <v>0</v>
      </c>
      <c r="L413" s="212">
        <f>_xlfn.IFNA(IF(L$7="Fixed",1,IF(AND($D413="yes",L$7="Block"),INDEX($O827:$Q827,1,MATCH(L$5,$I72:$K72,0)),IF(OR(L$7="Anytime",L$7="Peak",L$7="Off-peak",L$7="Shoulder",L$7="Block"),INDEX('Stakeholder report data'!$G827:$M827,1,MATCH(IF(L$7="Block","Anytime",L$7),'Stakeholder report data'!$G$799:$M$799,0)),INDEX($W827:$AD827,1,MATCH(L$5,$W$799:$AD$799,0)))))
*L1013*L$8,0)</f>
        <v>0</v>
      </c>
      <c r="M413" s="212">
        <f>_xlfn.IFNA(IF(M$7="Fixed",1,IF(AND($D413="yes",M$7="Block"),INDEX($O827:$Q827,1,MATCH(M$5,$I72:$K72,0)),IF(OR(M$7="Anytime",M$7="Peak",M$7="Off-peak",M$7="Shoulder",M$7="Block"),INDEX('Stakeholder report data'!$G827:$M827,1,MATCH(IF(M$7="Block","Anytime",M$7),'Stakeholder report data'!$G$799:$M$799,0)),INDEX($W827:$AD827,1,MATCH(M$5,$W$799:$AD$799,0)))))
*M1013*M$8,0)</f>
        <v>0</v>
      </c>
      <c r="N413" s="212">
        <f>_xlfn.IFNA(IF(N$7="Fixed",1,IF(AND($D413="yes",N$7="Block"),INDEX($O827:$Q827,1,MATCH(N$5,$I72:$K72,0)),IF(OR(N$7="Anytime",N$7="Peak",N$7="Off-peak",N$7="Shoulder",N$7="Block"),INDEX('Stakeholder report data'!$G827:$M827,1,MATCH(IF(N$7="Block","Anytime",N$7),'Stakeholder report data'!$G$799:$M$799,0)),INDEX($W827:$AD827,1,MATCH(N$5,$W$799:$AD$799,0)))))
*N1013*N$8,0)</f>
        <v>0</v>
      </c>
      <c r="O413" s="212">
        <f>_xlfn.IFNA(IF(O$7="Fixed",1,IF(AND($D413="yes",O$7="Block"),INDEX($O827:$Q827,1,MATCH(O$5,$I72:$K72,0)),IF(OR(O$7="Anytime",O$7="Peak",O$7="Off-peak",O$7="Shoulder",O$7="Block"),INDEX('Stakeholder report data'!$G827:$M827,1,MATCH(IF(O$7="Block","Anytime",O$7),'Stakeholder report data'!$G$799:$M$799,0)),INDEX($W827:$AD827,1,MATCH(O$5,$W$799:$AD$799,0)))))
*O1013*O$8,0)</f>
        <v>0</v>
      </c>
      <c r="P413" s="212">
        <f>_xlfn.IFNA(IF(P$7="Fixed",1,IF(AND($D413="yes",P$7="Block"),INDEX($O827:$Q827,1,MATCH(P$5,$I72:$K72,0)),IF(OR(P$7="Anytime",P$7="Peak",P$7="Off-peak",P$7="Shoulder",P$7="Block"),INDEX('Stakeholder report data'!$G827:$M827,1,MATCH(IF(P$7="Block","Anytime",P$7),'Stakeholder report data'!$G$799:$M$799,0)),INDEX($W827:$AD827,1,MATCH(P$5,$W$799:$AD$799,0)))))
*P1013*P$8,0)</f>
        <v>0</v>
      </c>
      <c r="Q413" s="212">
        <f>_xlfn.IFNA(IF(Q$7="Fixed",1,IF(AND($D413="yes",Q$7="Block"),INDEX($O827:$Q827,1,MATCH(Q$5,$I72:$K72,0)),IF(OR(Q$7="Anytime",Q$7="Peak",Q$7="Off-peak",Q$7="Shoulder",Q$7="Block"),INDEX('Stakeholder report data'!$G827:$M827,1,MATCH(IF(Q$7="Block","Anytime",Q$7),'Stakeholder report data'!$G$799:$M$799,0)),INDEX($W827:$AD827,1,MATCH(Q$5,$W$799:$AD$799,0)))))
*Q1013*Q$8,0)</f>
        <v>0</v>
      </c>
      <c r="R413" s="212">
        <f>_xlfn.IFNA(IF(R$7="Fixed",1,IF(AND($D413="yes",R$7="Block"),INDEX($O827:$Q827,1,MATCH(R$5,$I72:$K72,0)),IF(OR(R$7="Anytime",R$7="Peak",R$7="Off-peak",R$7="Shoulder",R$7="Block"),INDEX('Stakeholder report data'!$G827:$M827,1,MATCH(IF(R$7="Block","Anytime",R$7),'Stakeholder report data'!$G$799:$M$799,0)),INDEX($W827:$AD827,1,MATCH(R$5,$W$799:$AD$799,0)))))
*R1013*R$8,0)</f>
        <v>0</v>
      </c>
      <c r="S413" s="212">
        <f>_xlfn.IFNA(IF(S$7="Fixed",1,IF(AND($D413="yes",S$7="Block"),INDEX($O827:$Q827,1,MATCH(S$5,$I72:$K72,0)),IF(OR(S$7="Anytime",S$7="Peak",S$7="Off-peak",S$7="Shoulder",S$7="Block"),INDEX('Stakeholder report data'!$G827:$M827,1,MATCH(IF(S$7="Block","Anytime",S$7),'Stakeholder report data'!$G$799:$M$799,0)),INDEX($W827:$AD827,1,MATCH(S$5,$W$799:$AD$799,0)))))
*S1013*S$8,0)</f>
        <v>0</v>
      </c>
      <c r="T413" s="212">
        <f>_xlfn.IFNA(IF(T$7="Fixed",1,IF(AND($D413="yes",T$7="Block"),INDEX($O827:$Q827,1,MATCH(T$5,$I72:$K72,0)),IF(OR(T$7="Anytime",T$7="Peak",T$7="Off-peak",T$7="Shoulder",T$7="Block"),INDEX('Stakeholder report data'!$G827:$M827,1,MATCH(IF(T$7="Block","Anytime",T$7),'Stakeholder report data'!$G$799:$M$799,0)),INDEX($W827:$AD827,1,MATCH(T$5,$W$799:$AD$799,0)))))
*T1013*T$8,0)</f>
        <v>0</v>
      </c>
      <c r="U413" s="212">
        <f>_xlfn.IFNA(IF(U$7="Fixed",1,IF(AND($D413="yes",U$7="Block"),INDEX($O827:$Q827,1,MATCH(U$5,$I72:$K72,0)),IF(OR(U$7="Anytime",U$7="Peak",U$7="Off-peak",U$7="Shoulder",U$7="Block"),INDEX('Stakeholder report data'!$G827:$M827,1,MATCH(IF(U$7="Block","Anytime",U$7),'Stakeholder report data'!$G$799:$M$799,0)),INDEX($W827:$AD827,1,MATCH(U$5,$W$799:$AD$799,0)))))
*U1013*U$8,0)</f>
        <v>0</v>
      </c>
      <c r="V413" s="212">
        <f>_xlfn.IFNA(IF(V$7="Fixed",1,IF(AND($D413="yes",V$7="Block"),INDEX($O827:$Q827,1,MATCH(V$5,$I72:$K72,0)),IF(OR(V$7="Anytime",V$7="Peak",V$7="Off-peak",V$7="Shoulder",V$7="Block"),INDEX('Stakeholder report data'!$G827:$M827,1,MATCH(IF(V$7="Block","Anytime",V$7),'Stakeholder report data'!$G$799:$M$799,0)),INDEX($W827:$AD827,1,MATCH(V$5,$W$799:$AD$799,0)))))
*V1013*V$8,0)</f>
        <v>0</v>
      </c>
      <c r="W413" s="212">
        <f>_xlfn.IFNA(IF(W$7="Fixed",1,IF(AND($D413="yes",W$7="Block"),INDEX($O827:$Q827,1,MATCH(W$5,$I72:$K72,0)),IF(OR(W$7="Anytime",W$7="Peak",W$7="Off-peak",W$7="Shoulder",W$7="Block"),INDEX('Stakeholder report data'!$G827:$M827,1,MATCH(IF(W$7="Block","Anytime",W$7),'Stakeholder report data'!$G$799:$M$799,0)),INDEX($W827:$AD827,1,MATCH(W$5,$W$799:$AD$799,0)))))
*W1013*W$8,0)</f>
        <v>0</v>
      </c>
      <c r="X413" s="212">
        <f>_xlfn.IFNA(IF(X$7="Fixed",1,IF(AND($D413="yes",X$7="Block"),INDEX($O827:$Q827,1,MATCH(X$5,$I72:$K72,0)),IF(OR(X$7="Anytime",X$7="Peak",X$7="Off-peak",X$7="Shoulder",X$7="Block"),INDEX('Stakeholder report data'!$G827:$M827,1,MATCH(IF(X$7="Block","Anytime",X$7),'Stakeholder report data'!$G$799:$M$799,0)),INDEX($W827:$AD827,1,MATCH(X$5,$W$799:$AD$799,0)))))
*X1013*X$8,0)</f>
        <v>0</v>
      </c>
      <c r="Y413" s="212">
        <f>_xlfn.IFNA(IF(Y$7="Fixed",1,IF(AND($D413="yes",Y$7="Block"),INDEX($O827:$Q827,1,MATCH(Y$5,$I72:$K72,0)),IF(OR(Y$7="Anytime",Y$7="Peak",Y$7="Off-peak",Y$7="Shoulder",Y$7="Block"),INDEX('Stakeholder report data'!$G827:$M827,1,MATCH(IF(Y$7="Block","Anytime",Y$7),'Stakeholder report data'!$G$799:$M$799,0)),INDEX($W827:$AD827,1,MATCH(Y$5,$W$799:$AD$799,0)))))
*Y1013*Y$8,0)</f>
        <v>0</v>
      </c>
      <c r="Z413" s="212">
        <f>_xlfn.IFNA(IF(Z$7="Fixed",1,IF(AND($D413="yes",Z$7="Block"),INDEX($O827:$Q827,1,MATCH(Z$5,$I72:$K72,0)),IF(OR(Z$7="Anytime",Z$7="Peak",Z$7="Off-peak",Z$7="Shoulder",Z$7="Block"),INDEX('Stakeholder report data'!$G827:$M827,1,MATCH(IF(Z$7="Block","Anytime",Z$7),'Stakeholder report data'!$G$799:$M$799,0)),INDEX($W827:$AD827,1,MATCH(Z$5,$W$799:$AD$799,0)))))
*Z1013*Z$8,0)</f>
        <v>0</v>
      </c>
      <c r="AA413" s="212">
        <f>_xlfn.IFNA(IF(AA$7="Fixed",1,IF(AND($D413="yes",AA$7="Block"),INDEX($O827:$Q827,1,MATCH(AA$5,$I72:$K72,0)),IF(OR(AA$7="Anytime",AA$7="Peak",AA$7="Off-peak",AA$7="Shoulder",AA$7="Block"),INDEX('Stakeholder report data'!$G827:$M827,1,MATCH(IF(AA$7="Block","Anytime",AA$7),'Stakeholder report data'!$G$799:$M$799,0)),INDEX($W827:$AD827,1,MATCH(AA$5,$W$799:$AD$799,0)))))
*AA1013*AA$8,0)</f>
        <v>0</v>
      </c>
      <c r="AB413" s="212">
        <f>_xlfn.IFNA(IF(AB$7="Fixed",1,IF(AND($D413="yes",AB$7="Block"),INDEX($O827:$Q827,1,MATCH(AB$5,$I72:$K72,0)),IF(OR(AB$7="Anytime",AB$7="Peak",AB$7="Off-peak",AB$7="Shoulder",AB$7="Block"),INDEX('Stakeholder report data'!$G827:$M827,1,MATCH(IF(AB$7="Block","Anytime",AB$7),'Stakeholder report data'!$G$799:$M$799,0)),INDEX($W827:$AD827,1,MATCH(AB$5,$W$799:$AD$799,0)))))
*AB1013*AB$8,0)</f>
        <v>0</v>
      </c>
      <c r="AC413" s="212">
        <f>_xlfn.IFNA(IF(AC$7="Fixed",1,IF(AND($D413="yes",AC$7="Block"),INDEX($O827:$Q827,1,MATCH(AC$5,$I72:$K72,0)),IF(OR(AC$7="Anytime",AC$7="Peak",AC$7="Off-peak",AC$7="Shoulder",AC$7="Block"),INDEX('Stakeholder report data'!$G827:$M827,1,MATCH(IF(AC$7="Block","Anytime",AC$7),'Stakeholder report data'!$G$799:$M$799,0)),INDEX($W827:$AD827,1,MATCH(AC$5,$W$799:$AD$799,0)))))
*AC1013*AC$8,0)</f>
        <v>0</v>
      </c>
      <c r="AD413" s="212">
        <f>_xlfn.IFNA(IF(AD$7="Fixed",1,IF(AND($D413="yes",AD$7="Block"),INDEX($O827:$Q827,1,MATCH(AD$5,$I72:$K72,0)),IF(OR(AD$7="Anytime",AD$7="Peak",AD$7="Off-peak",AD$7="Shoulder",AD$7="Block"),INDEX('Stakeholder report data'!$G827:$M827,1,MATCH(IF(AD$7="Block","Anytime",AD$7),'Stakeholder report data'!$G$799:$M$799,0)),INDEX($W827:$AD827,1,MATCH(AD$5,$W$799:$AD$799,0)))))
*AD1013*AD$8,0)</f>
        <v>0</v>
      </c>
      <c r="AE413" s="55"/>
      <c r="AF413" s="34"/>
      <c r="AG413" s="34"/>
      <c r="AH413" s="34"/>
    </row>
    <row r="414" spans="1:34" ht="11.25" hidden="1" outlineLevel="3" x14ac:dyDescent="0.2">
      <c r="A414" s="34"/>
      <c r="B414" s="251">
        <v>27</v>
      </c>
      <c r="C414" s="48">
        <f t="shared" si="41"/>
        <v>0</v>
      </c>
      <c r="D414" s="49">
        <f t="shared" si="41"/>
        <v>0</v>
      </c>
      <c r="E414" s="49">
        <f t="shared" si="41"/>
        <v>0</v>
      </c>
      <c r="F414" s="56"/>
      <c r="G414" s="262">
        <f t="shared" si="40"/>
        <v>0</v>
      </c>
      <c r="H414" s="56"/>
      <c r="I414" s="212">
        <f>_xlfn.IFNA(IF(I$7="Fixed",1,IF(AND($D414="yes",I$7="Block"),INDEX($O828:$Q828,1,MATCH(I$5,$I73:$K73,0)),IF(OR(I$7="Anytime",I$7="Peak",I$7="Off-peak",I$7="Shoulder",I$7="Block"),INDEX('Stakeholder report data'!$G828:$M828,1,MATCH(IF(I$7="Block","Anytime",I$7),'Stakeholder report data'!$G$799:$M$799,0)),INDEX($W828:$AD828,1,MATCH(I$5,$W$799:$AD$799,0)))))
*I1014*I$8,0)</f>
        <v>0</v>
      </c>
      <c r="J414" s="212">
        <f>_xlfn.IFNA(IF(J$7="Fixed",1,IF(AND($D414="yes",J$7="Block"),INDEX($O828:$Q828,1,MATCH(J$5,$I73:$K73,0)),IF(OR(J$7="Anytime",J$7="Peak",J$7="Off-peak",J$7="Shoulder",J$7="Block"),INDEX('Stakeholder report data'!$G828:$M828,1,MATCH(IF(J$7="Block","Anytime",J$7),'Stakeholder report data'!$G$799:$M$799,0)),INDEX($W828:$AD828,1,MATCH(J$5,$W$799:$AD$799,0)))))
*J1014*J$8,0)</f>
        <v>0</v>
      </c>
      <c r="K414" s="212">
        <f>_xlfn.IFNA(IF(K$7="Fixed",1,IF(AND($D414="yes",K$7="Block"),INDEX($O828:$Q828,1,MATCH(K$5,$I73:$K73,0)),IF(OR(K$7="Anytime",K$7="Peak",K$7="Off-peak",K$7="Shoulder",K$7="Block"),INDEX('Stakeholder report data'!$G828:$M828,1,MATCH(IF(K$7="Block","Anytime",K$7),'Stakeholder report data'!$G$799:$M$799,0)),INDEX($W828:$AD828,1,MATCH(K$5,$W$799:$AD$799,0)))))
*K1014*K$8,0)</f>
        <v>0</v>
      </c>
      <c r="L414" s="212">
        <f>_xlfn.IFNA(IF(L$7="Fixed",1,IF(AND($D414="yes",L$7="Block"),INDEX($O828:$Q828,1,MATCH(L$5,$I73:$K73,0)),IF(OR(L$7="Anytime",L$7="Peak",L$7="Off-peak",L$7="Shoulder",L$7="Block"),INDEX('Stakeholder report data'!$G828:$M828,1,MATCH(IF(L$7="Block","Anytime",L$7),'Stakeholder report data'!$G$799:$M$799,0)),INDEX($W828:$AD828,1,MATCH(L$5,$W$799:$AD$799,0)))))
*L1014*L$8,0)</f>
        <v>0</v>
      </c>
      <c r="M414" s="212">
        <f>_xlfn.IFNA(IF(M$7="Fixed",1,IF(AND($D414="yes",M$7="Block"),INDEX($O828:$Q828,1,MATCH(M$5,$I73:$K73,0)),IF(OR(M$7="Anytime",M$7="Peak",M$7="Off-peak",M$7="Shoulder",M$7="Block"),INDEX('Stakeholder report data'!$G828:$M828,1,MATCH(IF(M$7="Block","Anytime",M$7),'Stakeholder report data'!$G$799:$M$799,0)),INDEX($W828:$AD828,1,MATCH(M$5,$W$799:$AD$799,0)))))
*M1014*M$8,0)</f>
        <v>0</v>
      </c>
      <c r="N414" s="212">
        <f>_xlfn.IFNA(IF(N$7="Fixed",1,IF(AND($D414="yes",N$7="Block"),INDEX($O828:$Q828,1,MATCH(N$5,$I73:$K73,0)),IF(OR(N$7="Anytime",N$7="Peak",N$7="Off-peak",N$7="Shoulder",N$7="Block"),INDEX('Stakeholder report data'!$G828:$M828,1,MATCH(IF(N$7="Block","Anytime",N$7),'Stakeholder report data'!$G$799:$M$799,0)),INDEX($W828:$AD828,1,MATCH(N$5,$W$799:$AD$799,0)))))
*N1014*N$8,0)</f>
        <v>0</v>
      </c>
      <c r="O414" s="212">
        <f>_xlfn.IFNA(IF(O$7="Fixed",1,IF(AND($D414="yes",O$7="Block"),INDEX($O828:$Q828,1,MATCH(O$5,$I73:$K73,0)),IF(OR(O$7="Anytime",O$7="Peak",O$7="Off-peak",O$7="Shoulder",O$7="Block"),INDEX('Stakeholder report data'!$G828:$M828,1,MATCH(IF(O$7="Block","Anytime",O$7),'Stakeholder report data'!$G$799:$M$799,0)),INDEX($W828:$AD828,1,MATCH(O$5,$W$799:$AD$799,0)))))
*O1014*O$8,0)</f>
        <v>0</v>
      </c>
      <c r="P414" s="212">
        <f>_xlfn.IFNA(IF(P$7="Fixed",1,IF(AND($D414="yes",P$7="Block"),INDEX($O828:$Q828,1,MATCH(P$5,$I73:$K73,0)),IF(OR(P$7="Anytime",P$7="Peak",P$7="Off-peak",P$7="Shoulder",P$7="Block"),INDEX('Stakeholder report data'!$G828:$M828,1,MATCH(IF(P$7="Block","Anytime",P$7),'Stakeholder report data'!$G$799:$M$799,0)),INDEX($W828:$AD828,1,MATCH(P$5,$W$799:$AD$799,0)))))
*P1014*P$8,0)</f>
        <v>0</v>
      </c>
      <c r="Q414" s="212">
        <f>_xlfn.IFNA(IF(Q$7="Fixed",1,IF(AND($D414="yes",Q$7="Block"),INDEX($O828:$Q828,1,MATCH(Q$5,$I73:$K73,0)),IF(OR(Q$7="Anytime",Q$7="Peak",Q$7="Off-peak",Q$7="Shoulder",Q$7="Block"),INDEX('Stakeholder report data'!$G828:$M828,1,MATCH(IF(Q$7="Block","Anytime",Q$7),'Stakeholder report data'!$G$799:$M$799,0)),INDEX($W828:$AD828,1,MATCH(Q$5,$W$799:$AD$799,0)))))
*Q1014*Q$8,0)</f>
        <v>0</v>
      </c>
      <c r="R414" s="212">
        <f>_xlfn.IFNA(IF(R$7="Fixed",1,IF(AND($D414="yes",R$7="Block"),INDEX($O828:$Q828,1,MATCH(R$5,$I73:$K73,0)),IF(OR(R$7="Anytime",R$7="Peak",R$7="Off-peak",R$7="Shoulder",R$7="Block"),INDEX('Stakeholder report data'!$G828:$M828,1,MATCH(IF(R$7="Block","Anytime",R$7),'Stakeholder report data'!$G$799:$M$799,0)),INDEX($W828:$AD828,1,MATCH(R$5,$W$799:$AD$799,0)))))
*R1014*R$8,0)</f>
        <v>0</v>
      </c>
      <c r="S414" s="212">
        <f>_xlfn.IFNA(IF(S$7="Fixed",1,IF(AND($D414="yes",S$7="Block"),INDEX($O828:$Q828,1,MATCH(S$5,$I73:$K73,0)),IF(OR(S$7="Anytime",S$7="Peak",S$7="Off-peak",S$7="Shoulder",S$7="Block"),INDEX('Stakeholder report data'!$G828:$M828,1,MATCH(IF(S$7="Block","Anytime",S$7),'Stakeholder report data'!$G$799:$M$799,0)),INDEX($W828:$AD828,1,MATCH(S$5,$W$799:$AD$799,0)))))
*S1014*S$8,0)</f>
        <v>0</v>
      </c>
      <c r="T414" s="212">
        <f>_xlfn.IFNA(IF(T$7="Fixed",1,IF(AND($D414="yes",T$7="Block"),INDEX($O828:$Q828,1,MATCH(T$5,$I73:$K73,0)),IF(OR(T$7="Anytime",T$7="Peak",T$7="Off-peak",T$7="Shoulder",T$7="Block"),INDEX('Stakeholder report data'!$G828:$M828,1,MATCH(IF(T$7="Block","Anytime",T$7),'Stakeholder report data'!$G$799:$M$799,0)),INDEX($W828:$AD828,1,MATCH(T$5,$W$799:$AD$799,0)))))
*T1014*T$8,0)</f>
        <v>0</v>
      </c>
      <c r="U414" s="212">
        <f>_xlfn.IFNA(IF(U$7="Fixed",1,IF(AND($D414="yes",U$7="Block"),INDEX($O828:$Q828,1,MATCH(U$5,$I73:$K73,0)),IF(OR(U$7="Anytime",U$7="Peak",U$7="Off-peak",U$7="Shoulder",U$7="Block"),INDEX('Stakeholder report data'!$G828:$M828,1,MATCH(IF(U$7="Block","Anytime",U$7),'Stakeholder report data'!$G$799:$M$799,0)),INDEX($W828:$AD828,1,MATCH(U$5,$W$799:$AD$799,0)))))
*U1014*U$8,0)</f>
        <v>0</v>
      </c>
      <c r="V414" s="212">
        <f>_xlfn.IFNA(IF(V$7="Fixed",1,IF(AND($D414="yes",V$7="Block"),INDEX($O828:$Q828,1,MATCH(V$5,$I73:$K73,0)),IF(OR(V$7="Anytime",V$7="Peak",V$7="Off-peak",V$7="Shoulder",V$7="Block"),INDEX('Stakeholder report data'!$G828:$M828,1,MATCH(IF(V$7="Block","Anytime",V$7),'Stakeholder report data'!$G$799:$M$799,0)),INDEX($W828:$AD828,1,MATCH(V$5,$W$799:$AD$799,0)))))
*V1014*V$8,0)</f>
        <v>0</v>
      </c>
      <c r="W414" s="212">
        <f>_xlfn.IFNA(IF(W$7="Fixed",1,IF(AND($D414="yes",W$7="Block"),INDEX($O828:$Q828,1,MATCH(W$5,$I73:$K73,0)),IF(OR(W$7="Anytime",W$7="Peak",W$7="Off-peak",W$7="Shoulder",W$7="Block"),INDEX('Stakeholder report data'!$G828:$M828,1,MATCH(IF(W$7="Block","Anytime",W$7),'Stakeholder report data'!$G$799:$M$799,0)),INDEX($W828:$AD828,1,MATCH(W$5,$W$799:$AD$799,0)))))
*W1014*W$8,0)</f>
        <v>0</v>
      </c>
      <c r="X414" s="212">
        <f>_xlfn.IFNA(IF(X$7="Fixed",1,IF(AND($D414="yes",X$7="Block"),INDEX($O828:$Q828,1,MATCH(X$5,$I73:$K73,0)),IF(OR(X$7="Anytime",X$7="Peak",X$7="Off-peak",X$7="Shoulder",X$7="Block"),INDEX('Stakeholder report data'!$G828:$M828,1,MATCH(IF(X$7="Block","Anytime",X$7),'Stakeholder report data'!$G$799:$M$799,0)),INDEX($W828:$AD828,1,MATCH(X$5,$W$799:$AD$799,0)))))
*X1014*X$8,0)</f>
        <v>0</v>
      </c>
      <c r="Y414" s="212">
        <f>_xlfn.IFNA(IF(Y$7="Fixed",1,IF(AND($D414="yes",Y$7="Block"),INDEX($O828:$Q828,1,MATCH(Y$5,$I73:$K73,0)),IF(OR(Y$7="Anytime",Y$7="Peak",Y$7="Off-peak",Y$7="Shoulder",Y$7="Block"),INDEX('Stakeholder report data'!$G828:$M828,1,MATCH(IF(Y$7="Block","Anytime",Y$7),'Stakeholder report data'!$G$799:$M$799,0)),INDEX($W828:$AD828,1,MATCH(Y$5,$W$799:$AD$799,0)))))
*Y1014*Y$8,0)</f>
        <v>0</v>
      </c>
      <c r="Z414" s="212">
        <f>_xlfn.IFNA(IF(Z$7="Fixed",1,IF(AND($D414="yes",Z$7="Block"),INDEX($O828:$Q828,1,MATCH(Z$5,$I73:$K73,0)),IF(OR(Z$7="Anytime",Z$7="Peak",Z$7="Off-peak",Z$7="Shoulder",Z$7="Block"),INDEX('Stakeholder report data'!$G828:$M828,1,MATCH(IF(Z$7="Block","Anytime",Z$7),'Stakeholder report data'!$G$799:$M$799,0)),INDEX($W828:$AD828,1,MATCH(Z$5,$W$799:$AD$799,0)))))
*Z1014*Z$8,0)</f>
        <v>0</v>
      </c>
      <c r="AA414" s="212">
        <f>_xlfn.IFNA(IF(AA$7="Fixed",1,IF(AND($D414="yes",AA$7="Block"),INDEX($O828:$Q828,1,MATCH(AA$5,$I73:$K73,0)),IF(OR(AA$7="Anytime",AA$7="Peak",AA$7="Off-peak",AA$7="Shoulder",AA$7="Block"),INDEX('Stakeholder report data'!$G828:$M828,1,MATCH(IF(AA$7="Block","Anytime",AA$7),'Stakeholder report data'!$G$799:$M$799,0)),INDEX($W828:$AD828,1,MATCH(AA$5,$W$799:$AD$799,0)))))
*AA1014*AA$8,0)</f>
        <v>0</v>
      </c>
      <c r="AB414" s="212">
        <f>_xlfn.IFNA(IF(AB$7="Fixed",1,IF(AND($D414="yes",AB$7="Block"),INDEX($O828:$Q828,1,MATCH(AB$5,$I73:$K73,0)),IF(OR(AB$7="Anytime",AB$7="Peak",AB$7="Off-peak",AB$7="Shoulder",AB$7="Block"),INDEX('Stakeholder report data'!$G828:$M828,1,MATCH(IF(AB$7="Block","Anytime",AB$7),'Stakeholder report data'!$G$799:$M$799,0)),INDEX($W828:$AD828,1,MATCH(AB$5,$W$799:$AD$799,0)))))
*AB1014*AB$8,0)</f>
        <v>0</v>
      </c>
      <c r="AC414" s="212">
        <f>_xlfn.IFNA(IF(AC$7="Fixed",1,IF(AND($D414="yes",AC$7="Block"),INDEX($O828:$Q828,1,MATCH(AC$5,$I73:$K73,0)),IF(OR(AC$7="Anytime",AC$7="Peak",AC$7="Off-peak",AC$7="Shoulder",AC$7="Block"),INDEX('Stakeholder report data'!$G828:$M828,1,MATCH(IF(AC$7="Block","Anytime",AC$7),'Stakeholder report data'!$G$799:$M$799,0)),INDEX($W828:$AD828,1,MATCH(AC$5,$W$799:$AD$799,0)))))
*AC1014*AC$8,0)</f>
        <v>0</v>
      </c>
      <c r="AD414" s="212">
        <f>_xlfn.IFNA(IF(AD$7="Fixed",1,IF(AND($D414="yes",AD$7="Block"),INDEX($O828:$Q828,1,MATCH(AD$5,$I73:$K73,0)),IF(OR(AD$7="Anytime",AD$7="Peak",AD$7="Off-peak",AD$7="Shoulder",AD$7="Block"),INDEX('Stakeholder report data'!$G828:$M828,1,MATCH(IF(AD$7="Block","Anytime",AD$7),'Stakeholder report data'!$G$799:$M$799,0)),INDEX($W828:$AD828,1,MATCH(AD$5,$W$799:$AD$799,0)))))
*AD1014*AD$8,0)</f>
        <v>0</v>
      </c>
      <c r="AE414" s="55"/>
      <c r="AF414" s="34"/>
      <c r="AG414" s="34"/>
      <c r="AH414" s="34"/>
    </row>
    <row r="415" spans="1:34" ht="11.25" hidden="1" outlineLevel="3" x14ac:dyDescent="0.2">
      <c r="A415" s="34"/>
      <c r="B415" s="251">
        <v>28</v>
      </c>
      <c r="C415" s="48">
        <f t="shared" si="41"/>
        <v>0</v>
      </c>
      <c r="D415" s="49">
        <f t="shared" si="41"/>
        <v>0</v>
      </c>
      <c r="E415" s="49">
        <f t="shared" si="41"/>
        <v>0</v>
      </c>
      <c r="F415" s="56"/>
      <c r="G415" s="262">
        <f t="shared" si="40"/>
        <v>0</v>
      </c>
      <c r="H415" s="56"/>
      <c r="I415" s="212">
        <f>_xlfn.IFNA(IF(I$7="Fixed",1,IF(AND($D415="yes",I$7="Block"),INDEX($O829:$Q829,1,MATCH(I$5,$I74:$K74,0)),IF(OR(I$7="Anytime",I$7="Peak",I$7="Off-peak",I$7="Shoulder",I$7="Block"),INDEX('Stakeholder report data'!$G829:$M829,1,MATCH(IF(I$7="Block","Anytime",I$7),'Stakeholder report data'!$G$799:$M$799,0)),INDEX($W829:$AD829,1,MATCH(I$5,$W$799:$AD$799,0)))))
*I1015*I$8,0)</f>
        <v>0</v>
      </c>
      <c r="J415" s="212">
        <f>_xlfn.IFNA(IF(J$7="Fixed",1,IF(AND($D415="yes",J$7="Block"),INDEX($O829:$Q829,1,MATCH(J$5,$I74:$K74,0)),IF(OR(J$7="Anytime",J$7="Peak",J$7="Off-peak",J$7="Shoulder",J$7="Block"),INDEX('Stakeholder report data'!$G829:$M829,1,MATCH(IF(J$7="Block","Anytime",J$7),'Stakeholder report data'!$G$799:$M$799,0)),INDEX($W829:$AD829,1,MATCH(J$5,$W$799:$AD$799,0)))))
*J1015*J$8,0)</f>
        <v>0</v>
      </c>
      <c r="K415" s="212">
        <f>_xlfn.IFNA(IF(K$7="Fixed",1,IF(AND($D415="yes",K$7="Block"),INDEX($O829:$Q829,1,MATCH(K$5,$I74:$K74,0)),IF(OR(K$7="Anytime",K$7="Peak",K$7="Off-peak",K$7="Shoulder",K$7="Block"),INDEX('Stakeholder report data'!$G829:$M829,1,MATCH(IF(K$7="Block","Anytime",K$7),'Stakeholder report data'!$G$799:$M$799,0)),INDEX($W829:$AD829,1,MATCH(K$5,$W$799:$AD$799,0)))))
*K1015*K$8,0)</f>
        <v>0</v>
      </c>
      <c r="L415" s="212">
        <f>_xlfn.IFNA(IF(L$7="Fixed",1,IF(AND($D415="yes",L$7="Block"),INDEX($O829:$Q829,1,MATCH(L$5,$I74:$K74,0)),IF(OR(L$7="Anytime",L$7="Peak",L$7="Off-peak",L$7="Shoulder",L$7="Block"),INDEX('Stakeholder report data'!$G829:$M829,1,MATCH(IF(L$7="Block","Anytime",L$7),'Stakeholder report data'!$G$799:$M$799,0)),INDEX($W829:$AD829,1,MATCH(L$5,$W$799:$AD$799,0)))))
*L1015*L$8,0)</f>
        <v>0</v>
      </c>
      <c r="M415" s="212">
        <f>_xlfn.IFNA(IF(M$7="Fixed",1,IF(AND($D415="yes",M$7="Block"),INDEX($O829:$Q829,1,MATCH(M$5,$I74:$K74,0)),IF(OR(M$7="Anytime",M$7="Peak",M$7="Off-peak",M$7="Shoulder",M$7="Block"),INDEX('Stakeholder report data'!$G829:$M829,1,MATCH(IF(M$7="Block","Anytime",M$7),'Stakeholder report data'!$G$799:$M$799,0)),INDEX($W829:$AD829,1,MATCH(M$5,$W$799:$AD$799,0)))))
*M1015*M$8,0)</f>
        <v>0</v>
      </c>
      <c r="N415" s="212">
        <f>_xlfn.IFNA(IF(N$7="Fixed",1,IF(AND($D415="yes",N$7="Block"),INDEX($O829:$Q829,1,MATCH(N$5,$I74:$K74,0)),IF(OR(N$7="Anytime",N$7="Peak",N$7="Off-peak",N$7="Shoulder",N$7="Block"),INDEX('Stakeholder report data'!$G829:$M829,1,MATCH(IF(N$7="Block","Anytime",N$7),'Stakeholder report data'!$G$799:$M$799,0)),INDEX($W829:$AD829,1,MATCH(N$5,$W$799:$AD$799,0)))))
*N1015*N$8,0)</f>
        <v>0</v>
      </c>
      <c r="O415" s="212">
        <f>_xlfn.IFNA(IF(O$7="Fixed",1,IF(AND($D415="yes",O$7="Block"),INDEX($O829:$Q829,1,MATCH(O$5,$I74:$K74,0)),IF(OR(O$7="Anytime",O$7="Peak",O$7="Off-peak",O$7="Shoulder",O$7="Block"),INDEX('Stakeholder report data'!$G829:$M829,1,MATCH(IF(O$7="Block","Anytime",O$7),'Stakeholder report data'!$G$799:$M$799,0)),INDEX($W829:$AD829,1,MATCH(O$5,$W$799:$AD$799,0)))))
*O1015*O$8,0)</f>
        <v>0</v>
      </c>
      <c r="P415" s="212">
        <f>_xlfn.IFNA(IF(P$7="Fixed",1,IF(AND($D415="yes",P$7="Block"),INDEX($O829:$Q829,1,MATCH(P$5,$I74:$K74,0)),IF(OR(P$7="Anytime",P$7="Peak",P$7="Off-peak",P$7="Shoulder",P$7="Block"),INDEX('Stakeholder report data'!$G829:$M829,1,MATCH(IF(P$7="Block","Anytime",P$7),'Stakeholder report data'!$G$799:$M$799,0)),INDEX($W829:$AD829,1,MATCH(P$5,$W$799:$AD$799,0)))))
*P1015*P$8,0)</f>
        <v>0</v>
      </c>
      <c r="Q415" s="212">
        <f>_xlfn.IFNA(IF(Q$7="Fixed",1,IF(AND($D415="yes",Q$7="Block"),INDEX($O829:$Q829,1,MATCH(Q$5,$I74:$K74,0)),IF(OR(Q$7="Anytime",Q$7="Peak",Q$7="Off-peak",Q$7="Shoulder",Q$7="Block"),INDEX('Stakeholder report data'!$G829:$M829,1,MATCH(IF(Q$7="Block","Anytime",Q$7),'Stakeholder report data'!$G$799:$M$799,0)),INDEX($W829:$AD829,1,MATCH(Q$5,$W$799:$AD$799,0)))))
*Q1015*Q$8,0)</f>
        <v>0</v>
      </c>
      <c r="R415" s="212">
        <f>_xlfn.IFNA(IF(R$7="Fixed",1,IF(AND($D415="yes",R$7="Block"),INDEX($O829:$Q829,1,MATCH(R$5,$I74:$K74,0)),IF(OR(R$7="Anytime",R$7="Peak",R$7="Off-peak",R$7="Shoulder",R$7="Block"),INDEX('Stakeholder report data'!$G829:$M829,1,MATCH(IF(R$7="Block","Anytime",R$7),'Stakeholder report data'!$G$799:$M$799,0)),INDEX($W829:$AD829,1,MATCH(R$5,$W$799:$AD$799,0)))))
*R1015*R$8,0)</f>
        <v>0</v>
      </c>
      <c r="S415" s="212">
        <f>_xlfn.IFNA(IF(S$7="Fixed",1,IF(AND($D415="yes",S$7="Block"),INDEX($O829:$Q829,1,MATCH(S$5,$I74:$K74,0)),IF(OR(S$7="Anytime",S$7="Peak",S$7="Off-peak",S$7="Shoulder",S$7="Block"),INDEX('Stakeholder report data'!$G829:$M829,1,MATCH(IF(S$7="Block","Anytime",S$7),'Stakeholder report data'!$G$799:$M$799,0)),INDEX($W829:$AD829,1,MATCH(S$5,$W$799:$AD$799,0)))))
*S1015*S$8,0)</f>
        <v>0</v>
      </c>
      <c r="T415" s="212">
        <f>_xlfn.IFNA(IF(T$7="Fixed",1,IF(AND($D415="yes",T$7="Block"),INDEX($O829:$Q829,1,MATCH(T$5,$I74:$K74,0)),IF(OR(T$7="Anytime",T$7="Peak",T$7="Off-peak",T$7="Shoulder",T$7="Block"),INDEX('Stakeholder report data'!$G829:$M829,1,MATCH(IF(T$7="Block","Anytime",T$7),'Stakeholder report data'!$G$799:$M$799,0)),INDEX($W829:$AD829,1,MATCH(T$5,$W$799:$AD$799,0)))))
*T1015*T$8,0)</f>
        <v>0</v>
      </c>
      <c r="U415" s="212">
        <f>_xlfn.IFNA(IF(U$7="Fixed",1,IF(AND($D415="yes",U$7="Block"),INDEX($O829:$Q829,1,MATCH(U$5,$I74:$K74,0)),IF(OR(U$7="Anytime",U$7="Peak",U$7="Off-peak",U$7="Shoulder",U$7="Block"),INDEX('Stakeholder report data'!$G829:$M829,1,MATCH(IF(U$7="Block","Anytime",U$7),'Stakeholder report data'!$G$799:$M$799,0)),INDEX($W829:$AD829,1,MATCH(U$5,$W$799:$AD$799,0)))))
*U1015*U$8,0)</f>
        <v>0</v>
      </c>
      <c r="V415" s="212">
        <f>_xlfn.IFNA(IF(V$7="Fixed",1,IF(AND($D415="yes",V$7="Block"),INDEX($O829:$Q829,1,MATCH(V$5,$I74:$K74,0)),IF(OR(V$7="Anytime",V$7="Peak",V$7="Off-peak",V$7="Shoulder",V$7="Block"),INDEX('Stakeholder report data'!$G829:$M829,1,MATCH(IF(V$7="Block","Anytime",V$7),'Stakeholder report data'!$G$799:$M$799,0)),INDEX($W829:$AD829,1,MATCH(V$5,$W$799:$AD$799,0)))))
*V1015*V$8,0)</f>
        <v>0</v>
      </c>
      <c r="W415" s="212">
        <f>_xlfn.IFNA(IF(W$7="Fixed",1,IF(AND($D415="yes",W$7="Block"),INDEX($O829:$Q829,1,MATCH(W$5,$I74:$K74,0)),IF(OR(W$7="Anytime",W$7="Peak",W$7="Off-peak",W$7="Shoulder",W$7="Block"),INDEX('Stakeholder report data'!$G829:$M829,1,MATCH(IF(W$7="Block","Anytime",W$7),'Stakeholder report data'!$G$799:$M$799,0)),INDEX($W829:$AD829,1,MATCH(W$5,$W$799:$AD$799,0)))))
*W1015*W$8,0)</f>
        <v>0</v>
      </c>
      <c r="X415" s="212">
        <f>_xlfn.IFNA(IF(X$7="Fixed",1,IF(AND($D415="yes",X$7="Block"),INDEX($O829:$Q829,1,MATCH(X$5,$I74:$K74,0)),IF(OR(X$7="Anytime",X$7="Peak",X$7="Off-peak",X$7="Shoulder",X$7="Block"),INDEX('Stakeholder report data'!$G829:$M829,1,MATCH(IF(X$7="Block","Anytime",X$7),'Stakeholder report data'!$G$799:$M$799,0)),INDEX($W829:$AD829,1,MATCH(X$5,$W$799:$AD$799,0)))))
*X1015*X$8,0)</f>
        <v>0</v>
      </c>
      <c r="Y415" s="212">
        <f>_xlfn.IFNA(IF(Y$7="Fixed",1,IF(AND($D415="yes",Y$7="Block"),INDEX($O829:$Q829,1,MATCH(Y$5,$I74:$K74,0)),IF(OR(Y$7="Anytime",Y$7="Peak",Y$7="Off-peak",Y$7="Shoulder",Y$7="Block"),INDEX('Stakeholder report data'!$G829:$M829,1,MATCH(IF(Y$7="Block","Anytime",Y$7),'Stakeholder report data'!$G$799:$M$799,0)),INDEX($W829:$AD829,1,MATCH(Y$5,$W$799:$AD$799,0)))))
*Y1015*Y$8,0)</f>
        <v>0</v>
      </c>
      <c r="Z415" s="212">
        <f>_xlfn.IFNA(IF(Z$7="Fixed",1,IF(AND($D415="yes",Z$7="Block"),INDEX($O829:$Q829,1,MATCH(Z$5,$I74:$K74,0)),IF(OR(Z$7="Anytime",Z$7="Peak",Z$7="Off-peak",Z$7="Shoulder",Z$7="Block"),INDEX('Stakeholder report data'!$G829:$M829,1,MATCH(IF(Z$7="Block","Anytime",Z$7),'Stakeholder report data'!$G$799:$M$799,0)),INDEX($W829:$AD829,1,MATCH(Z$5,$W$799:$AD$799,0)))))
*Z1015*Z$8,0)</f>
        <v>0</v>
      </c>
      <c r="AA415" s="212">
        <f>_xlfn.IFNA(IF(AA$7="Fixed",1,IF(AND($D415="yes",AA$7="Block"),INDEX($O829:$Q829,1,MATCH(AA$5,$I74:$K74,0)),IF(OR(AA$7="Anytime",AA$7="Peak",AA$7="Off-peak",AA$7="Shoulder",AA$7="Block"),INDEX('Stakeholder report data'!$G829:$M829,1,MATCH(IF(AA$7="Block","Anytime",AA$7),'Stakeholder report data'!$G$799:$M$799,0)),INDEX($W829:$AD829,1,MATCH(AA$5,$W$799:$AD$799,0)))))
*AA1015*AA$8,0)</f>
        <v>0</v>
      </c>
      <c r="AB415" s="212">
        <f>_xlfn.IFNA(IF(AB$7="Fixed",1,IF(AND($D415="yes",AB$7="Block"),INDEX($O829:$Q829,1,MATCH(AB$5,$I74:$K74,0)),IF(OR(AB$7="Anytime",AB$7="Peak",AB$7="Off-peak",AB$7="Shoulder",AB$7="Block"),INDEX('Stakeholder report data'!$G829:$M829,1,MATCH(IF(AB$7="Block","Anytime",AB$7),'Stakeholder report data'!$G$799:$M$799,0)),INDEX($W829:$AD829,1,MATCH(AB$5,$W$799:$AD$799,0)))))
*AB1015*AB$8,0)</f>
        <v>0</v>
      </c>
      <c r="AC415" s="212">
        <f>_xlfn.IFNA(IF(AC$7="Fixed",1,IF(AND($D415="yes",AC$7="Block"),INDEX($O829:$Q829,1,MATCH(AC$5,$I74:$K74,0)),IF(OR(AC$7="Anytime",AC$7="Peak",AC$7="Off-peak",AC$7="Shoulder",AC$7="Block"),INDEX('Stakeholder report data'!$G829:$M829,1,MATCH(IF(AC$7="Block","Anytime",AC$7),'Stakeholder report data'!$G$799:$M$799,0)),INDEX($W829:$AD829,1,MATCH(AC$5,$W$799:$AD$799,0)))))
*AC1015*AC$8,0)</f>
        <v>0</v>
      </c>
      <c r="AD415" s="212">
        <f>_xlfn.IFNA(IF(AD$7="Fixed",1,IF(AND($D415="yes",AD$7="Block"),INDEX($O829:$Q829,1,MATCH(AD$5,$I74:$K74,0)),IF(OR(AD$7="Anytime",AD$7="Peak",AD$7="Off-peak",AD$7="Shoulder",AD$7="Block"),INDEX('Stakeholder report data'!$G829:$M829,1,MATCH(IF(AD$7="Block","Anytime",AD$7),'Stakeholder report data'!$G$799:$M$799,0)),INDEX($W829:$AD829,1,MATCH(AD$5,$W$799:$AD$799,0)))))
*AD1015*AD$8,0)</f>
        <v>0</v>
      </c>
      <c r="AE415" s="55"/>
      <c r="AF415" s="34"/>
      <c r="AG415" s="34"/>
      <c r="AH415" s="34"/>
    </row>
    <row r="416" spans="1:34" ht="11.25" hidden="1" outlineLevel="3" x14ac:dyDescent="0.2">
      <c r="A416" s="34"/>
      <c r="B416" s="251">
        <v>29</v>
      </c>
      <c r="C416" s="48">
        <f t="shared" si="41"/>
        <v>0</v>
      </c>
      <c r="D416" s="49">
        <f t="shared" si="41"/>
        <v>0</v>
      </c>
      <c r="E416" s="49">
        <f t="shared" si="41"/>
        <v>0</v>
      </c>
      <c r="F416" s="56"/>
      <c r="G416" s="262">
        <f t="shared" si="40"/>
        <v>0</v>
      </c>
      <c r="H416" s="56"/>
      <c r="I416" s="212">
        <f>_xlfn.IFNA(IF(I$7="Fixed",1,IF(AND($D416="yes",I$7="Block"),INDEX($O830:$Q830,1,MATCH(I$5,$I75:$K75,0)),IF(OR(I$7="Anytime",I$7="Peak",I$7="Off-peak",I$7="Shoulder",I$7="Block"),INDEX('Stakeholder report data'!$G830:$M830,1,MATCH(IF(I$7="Block","Anytime",I$7),'Stakeholder report data'!$G$799:$M$799,0)),INDEX($W830:$AD830,1,MATCH(I$5,$W$799:$AD$799,0)))))
*I1016*I$8,0)</f>
        <v>0</v>
      </c>
      <c r="J416" s="212">
        <f>_xlfn.IFNA(IF(J$7="Fixed",1,IF(AND($D416="yes",J$7="Block"),INDEX($O830:$Q830,1,MATCH(J$5,$I75:$K75,0)),IF(OR(J$7="Anytime",J$7="Peak",J$7="Off-peak",J$7="Shoulder",J$7="Block"),INDEX('Stakeholder report data'!$G830:$M830,1,MATCH(IF(J$7="Block","Anytime",J$7),'Stakeholder report data'!$G$799:$M$799,0)),INDEX($W830:$AD830,1,MATCH(J$5,$W$799:$AD$799,0)))))
*J1016*J$8,0)</f>
        <v>0</v>
      </c>
      <c r="K416" s="212">
        <f>_xlfn.IFNA(IF(K$7="Fixed",1,IF(AND($D416="yes",K$7="Block"),INDEX($O830:$Q830,1,MATCH(K$5,$I75:$K75,0)),IF(OR(K$7="Anytime",K$7="Peak",K$7="Off-peak",K$7="Shoulder",K$7="Block"),INDEX('Stakeholder report data'!$G830:$M830,1,MATCH(IF(K$7="Block","Anytime",K$7),'Stakeholder report data'!$G$799:$M$799,0)),INDEX($W830:$AD830,1,MATCH(K$5,$W$799:$AD$799,0)))))
*K1016*K$8,0)</f>
        <v>0</v>
      </c>
      <c r="L416" s="212">
        <f>_xlfn.IFNA(IF(L$7="Fixed",1,IF(AND($D416="yes",L$7="Block"),INDEX($O830:$Q830,1,MATCH(L$5,$I75:$K75,0)),IF(OR(L$7="Anytime",L$7="Peak",L$7="Off-peak",L$7="Shoulder",L$7="Block"),INDEX('Stakeholder report data'!$G830:$M830,1,MATCH(IF(L$7="Block","Anytime",L$7),'Stakeholder report data'!$G$799:$M$799,0)),INDEX($W830:$AD830,1,MATCH(L$5,$W$799:$AD$799,0)))))
*L1016*L$8,0)</f>
        <v>0</v>
      </c>
      <c r="M416" s="212">
        <f>_xlfn.IFNA(IF(M$7="Fixed",1,IF(AND($D416="yes",M$7="Block"),INDEX($O830:$Q830,1,MATCH(M$5,$I75:$K75,0)),IF(OR(M$7="Anytime",M$7="Peak",M$7="Off-peak",M$7="Shoulder",M$7="Block"),INDEX('Stakeholder report data'!$G830:$M830,1,MATCH(IF(M$7="Block","Anytime",M$7),'Stakeholder report data'!$G$799:$M$799,0)),INDEX($W830:$AD830,1,MATCH(M$5,$W$799:$AD$799,0)))))
*M1016*M$8,0)</f>
        <v>0</v>
      </c>
      <c r="N416" s="212">
        <f>_xlfn.IFNA(IF(N$7="Fixed",1,IF(AND($D416="yes",N$7="Block"),INDEX($O830:$Q830,1,MATCH(N$5,$I75:$K75,0)),IF(OR(N$7="Anytime",N$7="Peak",N$7="Off-peak",N$7="Shoulder",N$7="Block"),INDEX('Stakeholder report data'!$G830:$M830,1,MATCH(IF(N$7="Block","Anytime",N$7),'Stakeholder report data'!$G$799:$M$799,0)),INDEX($W830:$AD830,1,MATCH(N$5,$W$799:$AD$799,0)))))
*N1016*N$8,0)</f>
        <v>0</v>
      </c>
      <c r="O416" s="212">
        <f>_xlfn.IFNA(IF(O$7="Fixed",1,IF(AND($D416="yes",O$7="Block"),INDEX($O830:$Q830,1,MATCH(O$5,$I75:$K75,0)),IF(OR(O$7="Anytime",O$7="Peak",O$7="Off-peak",O$7="Shoulder",O$7="Block"),INDEX('Stakeholder report data'!$G830:$M830,1,MATCH(IF(O$7="Block","Anytime",O$7),'Stakeholder report data'!$G$799:$M$799,0)),INDEX($W830:$AD830,1,MATCH(O$5,$W$799:$AD$799,0)))))
*O1016*O$8,0)</f>
        <v>0</v>
      </c>
      <c r="P416" s="212">
        <f>_xlfn.IFNA(IF(P$7="Fixed",1,IF(AND($D416="yes",P$7="Block"),INDEX($O830:$Q830,1,MATCH(P$5,$I75:$K75,0)),IF(OR(P$7="Anytime",P$7="Peak",P$7="Off-peak",P$7="Shoulder",P$7="Block"),INDEX('Stakeholder report data'!$G830:$M830,1,MATCH(IF(P$7="Block","Anytime",P$7),'Stakeholder report data'!$G$799:$M$799,0)),INDEX($W830:$AD830,1,MATCH(P$5,$W$799:$AD$799,0)))))
*P1016*P$8,0)</f>
        <v>0</v>
      </c>
      <c r="Q416" s="212">
        <f>_xlfn.IFNA(IF(Q$7="Fixed",1,IF(AND($D416="yes",Q$7="Block"),INDEX($O830:$Q830,1,MATCH(Q$5,$I75:$K75,0)),IF(OR(Q$7="Anytime",Q$7="Peak",Q$7="Off-peak",Q$7="Shoulder",Q$7="Block"),INDEX('Stakeholder report data'!$G830:$M830,1,MATCH(IF(Q$7="Block","Anytime",Q$7),'Stakeholder report data'!$G$799:$M$799,0)),INDEX($W830:$AD830,1,MATCH(Q$5,$W$799:$AD$799,0)))))
*Q1016*Q$8,0)</f>
        <v>0</v>
      </c>
      <c r="R416" s="212">
        <f>_xlfn.IFNA(IF(R$7="Fixed",1,IF(AND($D416="yes",R$7="Block"),INDEX($O830:$Q830,1,MATCH(R$5,$I75:$K75,0)),IF(OR(R$7="Anytime",R$7="Peak",R$7="Off-peak",R$7="Shoulder",R$7="Block"),INDEX('Stakeholder report data'!$G830:$M830,1,MATCH(IF(R$7="Block","Anytime",R$7),'Stakeholder report data'!$G$799:$M$799,0)),INDEX($W830:$AD830,1,MATCH(R$5,$W$799:$AD$799,0)))))
*R1016*R$8,0)</f>
        <v>0</v>
      </c>
      <c r="S416" s="212">
        <f>_xlfn.IFNA(IF(S$7="Fixed",1,IF(AND($D416="yes",S$7="Block"),INDEX($O830:$Q830,1,MATCH(S$5,$I75:$K75,0)),IF(OR(S$7="Anytime",S$7="Peak",S$7="Off-peak",S$7="Shoulder",S$7="Block"),INDEX('Stakeholder report data'!$G830:$M830,1,MATCH(IF(S$7="Block","Anytime",S$7),'Stakeholder report data'!$G$799:$M$799,0)),INDEX($W830:$AD830,1,MATCH(S$5,$W$799:$AD$799,0)))))
*S1016*S$8,0)</f>
        <v>0</v>
      </c>
      <c r="T416" s="212">
        <f>_xlfn.IFNA(IF(T$7="Fixed",1,IF(AND($D416="yes",T$7="Block"),INDEX($O830:$Q830,1,MATCH(T$5,$I75:$K75,0)),IF(OR(T$7="Anytime",T$7="Peak",T$7="Off-peak",T$7="Shoulder",T$7="Block"),INDEX('Stakeholder report data'!$G830:$M830,1,MATCH(IF(T$7="Block","Anytime",T$7),'Stakeholder report data'!$G$799:$M$799,0)),INDEX($W830:$AD830,1,MATCH(T$5,$W$799:$AD$799,0)))))
*T1016*T$8,0)</f>
        <v>0</v>
      </c>
      <c r="U416" s="212">
        <f>_xlfn.IFNA(IF(U$7="Fixed",1,IF(AND($D416="yes",U$7="Block"),INDEX($O830:$Q830,1,MATCH(U$5,$I75:$K75,0)),IF(OR(U$7="Anytime",U$7="Peak",U$7="Off-peak",U$7="Shoulder",U$7="Block"),INDEX('Stakeholder report data'!$G830:$M830,1,MATCH(IF(U$7="Block","Anytime",U$7),'Stakeholder report data'!$G$799:$M$799,0)),INDEX($W830:$AD830,1,MATCH(U$5,$W$799:$AD$799,0)))))
*U1016*U$8,0)</f>
        <v>0</v>
      </c>
      <c r="V416" s="212">
        <f>_xlfn.IFNA(IF(V$7="Fixed",1,IF(AND($D416="yes",V$7="Block"),INDEX($O830:$Q830,1,MATCH(V$5,$I75:$K75,0)),IF(OR(V$7="Anytime",V$7="Peak",V$7="Off-peak",V$7="Shoulder",V$7="Block"),INDEX('Stakeholder report data'!$G830:$M830,1,MATCH(IF(V$7="Block","Anytime",V$7),'Stakeholder report data'!$G$799:$M$799,0)),INDEX($W830:$AD830,1,MATCH(V$5,$W$799:$AD$799,0)))))
*V1016*V$8,0)</f>
        <v>0</v>
      </c>
      <c r="W416" s="212">
        <f>_xlfn.IFNA(IF(W$7="Fixed",1,IF(AND($D416="yes",W$7="Block"),INDEX($O830:$Q830,1,MATCH(W$5,$I75:$K75,0)),IF(OR(W$7="Anytime",W$7="Peak",W$7="Off-peak",W$7="Shoulder",W$7="Block"),INDEX('Stakeholder report data'!$G830:$M830,1,MATCH(IF(W$7="Block","Anytime",W$7),'Stakeholder report data'!$G$799:$M$799,0)),INDEX($W830:$AD830,1,MATCH(W$5,$W$799:$AD$799,0)))))
*W1016*W$8,0)</f>
        <v>0</v>
      </c>
      <c r="X416" s="212">
        <f>_xlfn.IFNA(IF(X$7="Fixed",1,IF(AND($D416="yes",X$7="Block"),INDEX($O830:$Q830,1,MATCH(X$5,$I75:$K75,0)),IF(OR(X$7="Anytime",X$7="Peak",X$7="Off-peak",X$7="Shoulder",X$7="Block"),INDEX('Stakeholder report data'!$G830:$M830,1,MATCH(IF(X$7="Block","Anytime",X$7),'Stakeholder report data'!$G$799:$M$799,0)),INDEX($W830:$AD830,1,MATCH(X$5,$W$799:$AD$799,0)))))
*X1016*X$8,0)</f>
        <v>0</v>
      </c>
      <c r="Y416" s="212">
        <f>_xlfn.IFNA(IF(Y$7="Fixed",1,IF(AND($D416="yes",Y$7="Block"),INDEX($O830:$Q830,1,MATCH(Y$5,$I75:$K75,0)),IF(OR(Y$7="Anytime",Y$7="Peak",Y$7="Off-peak",Y$7="Shoulder",Y$7="Block"),INDEX('Stakeholder report data'!$G830:$M830,1,MATCH(IF(Y$7="Block","Anytime",Y$7),'Stakeholder report data'!$G$799:$M$799,0)),INDEX($W830:$AD830,1,MATCH(Y$5,$W$799:$AD$799,0)))))
*Y1016*Y$8,0)</f>
        <v>0</v>
      </c>
      <c r="Z416" s="212">
        <f>_xlfn.IFNA(IF(Z$7="Fixed",1,IF(AND($D416="yes",Z$7="Block"),INDEX($O830:$Q830,1,MATCH(Z$5,$I75:$K75,0)),IF(OR(Z$7="Anytime",Z$7="Peak",Z$7="Off-peak",Z$7="Shoulder",Z$7="Block"),INDEX('Stakeholder report data'!$G830:$M830,1,MATCH(IF(Z$7="Block","Anytime",Z$7),'Stakeholder report data'!$G$799:$M$799,0)),INDEX($W830:$AD830,1,MATCH(Z$5,$W$799:$AD$799,0)))))
*Z1016*Z$8,0)</f>
        <v>0</v>
      </c>
      <c r="AA416" s="212">
        <f>_xlfn.IFNA(IF(AA$7="Fixed",1,IF(AND($D416="yes",AA$7="Block"),INDEX($O830:$Q830,1,MATCH(AA$5,$I75:$K75,0)),IF(OR(AA$7="Anytime",AA$7="Peak",AA$7="Off-peak",AA$7="Shoulder",AA$7="Block"),INDEX('Stakeholder report data'!$G830:$M830,1,MATCH(IF(AA$7="Block","Anytime",AA$7),'Stakeholder report data'!$G$799:$M$799,0)),INDEX($W830:$AD830,1,MATCH(AA$5,$W$799:$AD$799,0)))))
*AA1016*AA$8,0)</f>
        <v>0</v>
      </c>
      <c r="AB416" s="212">
        <f>_xlfn.IFNA(IF(AB$7="Fixed",1,IF(AND($D416="yes",AB$7="Block"),INDEX($O830:$Q830,1,MATCH(AB$5,$I75:$K75,0)),IF(OR(AB$7="Anytime",AB$7="Peak",AB$7="Off-peak",AB$7="Shoulder",AB$7="Block"),INDEX('Stakeholder report data'!$G830:$M830,1,MATCH(IF(AB$7="Block","Anytime",AB$7),'Stakeholder report data'!$G$799:$M$799,0)),INDEX($W830:$AD830,1,MATCH(AB$5,$W$799:$AD$799,0)))))
*AB1016*AB$8,0)</f>
        <v>0</v>
      </c>
      <c r="AC416" s="212">
        <f>_xlfn.IFNA(IF(AC$7="Fixed",1,IF(AND($D416="yes",AC$7="Block"),INDEX($O830:$Q830,1,MATCH(AC$5,$I75:$K75,0)),IF(OR(AC$7="Anytime",AC$7="Peak",AC$7="Off-peak",AC$7="Shoulder",AC$7="Block"),INDEX('Stakeholder report data'!$G830:$M830,1,MATCH(IF(AC$7="Block","Anytime",AC$7),'Stakeholder report data'!$G$799:$M$799,0)),INDEX($W830:$AD830,1,MATCH(AC$5,$W$799:$AD$799,0)))))
*AC1016*AC$8,0)</f>
        <v>0</v>
      </c>
      <c r="AD416" s="212">
        <f>_xlfn.IFNA(IF(AD$7="Fixed",1,IF(AND($D416="yes",AD$7="Block"),INDEX($O830:$Q830,1,MATCH(AD$5,$I75:$K75,0)),IF(OR(AD$7="Anytime",AD$7="Peak",AD$7="Off-peak",AD$7="Shoulder",AD$7="Block"),INDEX('Stakeholder report data'!$G830:$M830,1,MATCH(IF(AD$7="Block","Anytime",AD$7),'Stakeholder report data'!$G$799:$M$799,0)),INDEX($W830:$AD830,1,MATCH(AD$5,$W$799:$AD$799,0)))))
*AD1016*AD$8,0)</f>
        <v>0</v>
      </c>
      <c r="AE416" s="55"/>
      <c r="AF416" s="34"/>
      <c r="AG416" s="34"/>
      <c r="AH416" s="34"/>
    </row>
    <row r="417" spans="1:34" ht="11.25" hidden="1" outlineLevel="3" x14ac:dyDescent="0.2">
      <c r="A417" s="34"/>
      <c r="B417" s="258">
        <v>30</v>
      </c>
      <c r="C417" s="48">
        <f t="shared" si="41"/>
        <v>0</v>
      </c>
      <c r="D417" s="49">
        <f t="shared" si="41"/>
        <v>0</v>
      </c>
      <c r="E417" s="49">
        <f t="shared" si="41"/>
        <v>0</v>
      </c>
      <c r="F417" s="56"/>
      <c r="G417" s="262">
        <f t="shared" si="40"/>
        <v>0</v>
      </c>
      <c r="H417" s="56"/>
      <c r="I417" s="212">
        <f>_xlfn.IFNA(IF(I$7="Fixed",1,IF(AND($D417="yes",I$7="Block"),INDEX($O831:$Q831,1,MATCH(I$5,$I76:$K76,0)),IF(OR(I$7="Anytime",I$7="Peak",I$7="Off-peak",I$7="Shoulder",I$7="Block"),INDEX('Stakeholder report data'!$G831:$M831,1,MATCH(IF(I$7="Block","Anytime",I$7),'Stakeholder report data'!$G$799:$M$799,0)),INDEX($W831:$AD831,1,MATCH(I$5,$W$799:$AD$799,0)))))
*I1017*I$8,0)</f>
        <v>0</v>
      </c>
      <c r="J417" s="212">
        <f>_xlfn.IFNA(IF(J$7="Fixed",1,IF(AND($D417="yes",J$7="Block"),INDEX($O831:$Q831,1,MATCH(J$5,$I76:$K76,0)),IF(OR(J$7="Anytime",J$7="Peak",J$7="Off-peak",J$7="Shoulder",J$7="Block"),INDEX('Stakeholder report data'!$G831:$M831,1,MATCH(IF(J$7="Block","Anytime",J$7),'Stakeholder report data'!$G$799:$M$799,0)),INDEX($W831:$AD831,1,MATCH(J$5,$W$799:$AD$799,0)))))
*J1017*J$8,0)</f>
        <v>0</v>
      </c>
      <c r="K417" s="212">
        <f>_xlfn.IFNA(IF(K$7="Fixed",1,IF(AND($D417="yes",K$7="Block"),INDEX($O831:$Q831,1,MATCH(K$5,$I76:$K76,0)),IF(OR(K$7="Anytime",K$7="Peak",K$7="Off-peak",K$7="Shoulder",K$7="Block"),INDEX('Stakeholder report data'!$G831:$M831,1,MATCH(IF(K$7="Block","Anytime",K$7),'Stakeholder report data'!$G$799:$M$799,0)),INDEX($W831:$AD831,1,MATCH(K$5,$W$799:$AD$799,0)))))
*K1017*K$8,0)</f>
        <v>0</v>
      </c>
      <c r="L417" s="212">
        <f>_xlfn.IFNA(IF(L$7="Fixed",1,IF(AND($D417="yes",L$7="Block"),INDEX($O831:$Q831,1,MATCH(L$5,$I76:$K76,0)),IF(OR(L$7="Anytime",L$7="Peak",L$7="Off-peak",L$7="Shoulder",L$7="Block"),INDEX('Stakeholder report data'!$G831:$M831,1,MATCH(IF(L$7="Block","Anytime",L$7),'Stakeholder report data'!$G$799:$M$799,0)),INDEX($W831:$AD831,1,MATCH(L$5,$W$799:$AD$799,0)))))
*L1017*L$8,0)</f>
        <v>0</v>
      </c>
      <c r="M417" s="212">
        <f>_xlfn.IFNA(IF(M$7="Fixed",1,IF(AND($D417="yes",M$7="Block"),INDEX($O831:$Q831,1,MATCH(M$5,$I76:$K76,0)),IF(OR(M$7="Anytime",M$7="Peak",M$7="Off-peak",M$7="Shoulder",M$7="Block"),INDEX('Stakeholder report data'!$G831:$M831,1,MATCH(IF(M$7="Block","Anytime",M$7),'Stakeholder report data'!$G$799:$M$799,0)),INDEX($W831:$AD831,1,MATCH(M$5,$W$799:$AD$799,0)))))
*M1017*M$8,0)</f>
        <v>0</v>
      </c>
      <c r="N417" s="212">
        <f>_xlfn.IFNA(IF(N$7="Fixed",1,IF(AND($D417="yes",N$7="Block"),INDEX($O831:$Q831,1,MATCH(N$5,$I76:$K76,0)),IF(OR(N$7="Anytime",N$7="Peak",N$7="Off-peak",N$7="Shoulder",N$7="Block"),INDEX('Stakeholder report data'!$G831:$M831,1,MATCH(IF(N$7="Block","Anytime",N$7),'Stakeholder report data'!$G$799:$M$799,0)),INDEX($W831:$AD831,1,MATCH(N$5,$W$799:$AD$799,0)))))
*N1017*N$8,0)</f>
        <v>0</v>
      </c>
      <c r="O417" s="212">
        <f>_xlfn.IFNA(IF(O$7="Fixed",1,IF(AND($D417="yes",O$7="Block"),INDEX($O831:$Q831,1,MATCH(O$5,$I76:$K76,0)),IF(OR(O$7="Anytime",O$7="Peak",O$7="Off-peak",O$7="Shoulder",O$7="Block"),INDEX('Stakeholder report data'!$G831:$M831,1,MATCH(IF(O$7="Block","Anytime",O$7),'Stakeholder report data'!$G$799:$M$799,0)),INDEX($W831:$AD831,1,MATCH(O$5,$W$799:$AD$799,0)))))
*O1017*O$8,0)</f>
        <v>0</v>
      </c>
      <c r="P417" s="212">
        <f>_xlfn.IFNA(IF(P$7="Fixed",1,IF(AND($D417="yes",P$7="Block"),INDEX($O831:$Q831,1,MATCH(P$5,$I76:$K76,0)),IF(OR(P$7="Anytime",P$7="Peak",P$7="Off-peak",P$7="Shoulder",P$7="Block"),INDEX('Stakeholder report data'!$G831:$M831,1,MATCH(IF(P$7="Block","Anytime",P$7),'Stakeholder report data'!$G$799:$M$799,0)),INDEX($W831:$AD831,1,MATCH(P$5,$W$799:$AD$799,0)))))
*P1017*P$8,0)</f>
        <v>0</v>
      </c>
      <c r="Q417" s="212">
        <f>_xlfn.IFNA(IF(Q$7="Fixed",1,IF(AND($D417="yes",Q$7="Block"),INDEX($O831:$Q831,1,MATCH(Q$5,$I76:$K76,0)),IF(OR(Q$7="Anytime",Q$7="Peak",Q$7="Off-peak",Q$7="Shoulder",Q$7="Block"),INDEX('Stakeholder report data'!$G831:$M831,1,MATCH(IF(Q$7="Block","Anytime",Q$7),'Stakeholder report data'!$G$799:$M$799,0)),INDEX($W831:$AD831,1,MATCH(Q$5,$W$799:$AD$799,0)))))
*Q1017*Q$8,0)</f>
        <v>0</v>
      </c>
      <c r="R417" s="212">
        <f>_xlfn.IFNA(IF(R$7="Fixed",1,IF(AND($D417="yes",R$7="Block"),INDEX($O831:$Q831,1,MATCH(R$5,$I76:$K76,0)),IF(OR(R$7="Anytime",R$7="Peak",R$7="Off-peak",R$7="Shoulder",R$7="Block"),INDEX('Stakeholder report data'!$G831:$M831,1,MATCH(IF(R$7="Block","Anytime",R$7),'Stakeholder report data'!$G$799:$M$799,0)),INDEX($W831:$AD831,1,MATCH(R$5,$W$799:$AD$799,0)))))
*R1017*R$8,0)</f>
        <v>0</v>
      </c>
      <c r="S417" s="212">
        <f>_xlfn.IFNA(IF(S$7="Fixed",1,IF(AND($D417="yes",S$7="Block"),INDEX($O831:$Q831,1,MATCH(S$5,$I76:$K76,0)),IF(OR(S$7="Anytime",S$7="Peak",S$7="Off-peak",S$7="Shoulder",S$7="Block"),INDEX('Stakeholder report data'!$G831:$M831,1,MATCH(IF(S$7="Block","Anytime",S$7),'Stakeholder report data'!$G$799:$M$799,0)),INDEX($W831:$AD831,1,MATCH(S$5,$W$799:$AD$799,0)))))
*S1017*S$8,0)</f>
        <v>0</v>
      </c>
      <c r="T417" s="212">
        <f>_xlfn.IFNA(IF(T$7="Fixed",1,IF(AND($D417="yes",T$7="Block"),INDEX($O831:$Q831,1,MATCH(T$5,$I76:$K76,0)),IF(OR(T$7="Anytime",T$7="Peak",T$7="Off-peak",T$7="Shoulder",T$7="Block"),INDEX('Stakeholder report data'!$G831:$M831,1,MATCH(IF(T$7="Block","Anytime",T$7),'Stakeholder report data'!$G$799:$M$799,0)),INDEX($W831:$AD831,1,MATCH(T$5,$W$799:$AD$799,0)))))
*T1017*T$8,0)</f>
        <v>0</v>
      </c>
      <c r="U417" s="212">
        <f>_xlfn.IFNA(IF(U$7="Fixed",1,IF(AND($D417="yes",U$7="Block"),INDEX($O831:$Q831,1,MATCH(U$5,$I76:$K76,0)),IF(OR(U$7="Anytime",U$7="Peak",U$7="Off-peak",U$7="Shoulder",U$7="Block"),INDEX('Stakeholder report data'!$G831:$M831,1,MATCH(IF(U$7="Block","Anytime",U$7),'Stakeholder report data'!$G$799:$M$799,0)),INDEX($W831:$AD831,1,MATCH(U$5,$W$799:$AD$799,0)))))
*U1017*U$8,0)</f>
        <v>0</v>
      </c>
      <c r="V417" s="212">
        <f>_xlfn.IFNA(IF(V$7="Fixed",1,IF(AND($D417="yes",V$7="Block"),INDEX($O831:$Q831,1,MATCH(V$5,$I76:$K76,0)),IF(OR(V$7="Anytime",V$7="Peak",V$7="Off-peak",V$7="Shoulder",V$7="Block"),INDEX('Stakeholder report data'!$G831:$M831,1,MATCH(IF(V$7="Block","Anytime",V$7),'Stakeholder report data'!$G$799:$M$799,0)),INDEX($W831:$AD831,1,MATCH(V$5,$W$799:$AD$799,0)))))
*V1017*V$8,0)</f>
        <v>0</v>
      </c>
      <c r="W417" s="212">
        <f>_xlfn.IFNA(IF(W$7="Fixed",1,IF(AND($D417="yes",W$7="Block"),INDEX($O831:$Q831,1,MATCH(W$5,$I76:$K76,0)),IF(OR(W$7="Anytime",W$7="Peak",W$7="Off-peak",W$7="Shoulder",W$7="Block"),INDEX('Stakeholder report data'!$G831:$M831,1,MATCH(IF(W$7="Block","Anytime",W$7),'Stakeholder report data'!$G$799:$M$799,0)),INDEX($W831:$AD831,1,MATCH(W$5,$W$799:$AD$799,0)))))
*W1017*W$8,0)</f>
        <v>0</v>
      </c>
      <c r="X417" s="212">
        <f>_xlfn.IFNA(IF(X$7="Fixed",1,IF(AND($D417="yes",X$7="Block"),INDEX($O831:$Q831,1,MATCH(X$5,$I76:$K76,0)),IF(OR(X$7="Anytime",X$7="Peak",X$7="Off-peak",X$7="Shoulder",X$7="Block"),INDEX('Stakeholder report data'!$G831:$M831,1,MATCH(IF(X$7="Block","Anytime",X$7),'Stakeholder report data'!$G$799:$M$799,0)),INDEX($W831:$AD831,1,MATCH(X$5,$W$799:$AD$799,0)))))
*X1017*X$8,0)</f>
        <v>0</v>
      </c>
      <c r="Y417" s="212">
        <f>_xlfn.IFNA(IF(Y$7="Fixed",1,IF(AND($D417="yes",Y$7="Block"),INDEX($O831:$Q831,1,MATCH(Y$5,$I76:$K76,0)),IF(OR(Y$7="Anytime",Y$7="Peak",Y$7="Off-peak",Y$7="Shoulder",Y$7="Block"),INDEX('Stakeholder report data'!$G831:$M831,1,MATCH(IF(Y$7="Block","Anytime",Y$7),'Stakeholder report data'!$G$799:$M$799,0)),INDEX($W831:$AD831,1,MATCH(Y$5,$W$799:$AD$799,0)))))
*Y1017*Y$8,0)</f>
        <v>0</v>
      </c>
      <c r="Z417" s="212">
        <f>_xlfn.IFNA(IF(Z$7="Fixed",1,IF(AND($D417="yes",Z$7="Block"),INDEX($O831:$Q831,1,MATCH(Z$5,$I76:$K76,0)),IF(OR(Z$7="Anytime",Z$7="Peak",Z$7="Off-peak",Z$7="Shoulder",Z$7="Block"),INDEX('Stakeholder report data'!$G831:$M831,1,MATCH(IF(Z$7="Block","Anytime",Z$7),'Stakeholder report data'!$G$799:$M$799,0)),INDEX($W831:$AD831,1,MATCH(Z$5,$W$799:$AD$799,0)))))
*Z1017*Z$8,0)</f>
        <v>0</v>
      </c>
      <c r="AA417" s="212">
        <f>_xlfn.IFNA(IF(AA$7="Fixed",1,IF(AND($D417="yes",AA$7="Block"),INDEX($O831:$Q831,1,MATCH(AA$5,$I76:$K76,0)),IF(OR(AA$7="Anytime",AA$7="Peak",AA$7="Off-peak",AA$7="Shoulder",AA$7="Block"),INDEX('Stakeholder report data'!$G831:$M831,1,MATCH(IF(AA$7="Block","Anytime",AA$7),'Stakeholder report data'!$G$799:$M$799,0)),INDEX($W831:$AD831,1,MATCH(AA$5,$W$799:$AD$799,0)))))
*AA1017*AA$8,0)</f>
        <v>0</v>
      </c>
      <c r="AB417" s="212">
        <f>_xlfn.IFNA(IF(AB$7="Fixed",1,IF(AND($D417="yes",AB$7="Block"),INDEX($O831:$Q831,1,MATCH(AB$5,$I76:$K76,0)),IF(OR(AB$7="Anytime",AB$7="Peak",AB$7="Off-peak",AB$7="Shoulder",AB$7="Block"),INDEX('Stakeholder report data'!$G831:$M831,1,MATCH(IF(AB$7="Block","Anytime",AB$7),'Stakeholder report data'!$G$799:$M$799,0)),INDEX($W831:$AD831,1,MATCH(AB$5,$W$799:$AD$799,0)))))
*AB1017*AB$8,0)</f>
        <v>0</v>
      </c>
      <c r="AC417" s="212">
        <f>_xlfn.IFNA(IF(AC$7="Fixed",1,IF(AND($D417="yes",AC$7="Block"),INDEX($O831:$Q831,1,MATCH(AC$5,$I76:$K76,0)),IF(OR(AC$7="Anytime",AC$7="Peak",AC$7="Off-peak",AC$7="Shoulder",AC$7="Block"),INDEX('Stakeholder report data'!$G831:$M831,1,MATCH(IF(AC$7="Block","Anytime",AC$7),'Stakeholder report data'!$G$799:$M$799,0)),INDEX($W831:$AD831,1,MATCH(AC$5,$W$799:$AD$799,0)))))
*AC1017*AC$8,0)</f>
        <v>0</v>
      </c>
      <c r="AD417" s="212">
        <f>_xlfn.IFNA(IF(AD$7="Fixed",1,IF(AND($D417="yes",AD$7="Block"),INDEX($O831:$Q831,1,MATCH(AD$5,$I76:$K76,0)),IF(OR(AD$7="Anytime",AD$7="Peak",AD$7="Off-peak",AD$7="Shoulder",AD$7="Block"),INDEX('Stakeholder report data'!$G831:$M831,1,MATCH(IF(AD$7="Block","Anytime",AD$7),'Stakeholder report data'!$G$799:$M$799,0)),INDEX($W831:$AD831,1,MATCH(AD$5,$W$799:$AD$799,0)))))
*AD1017*AD$8,0)</f>
        <v>0</v>
      </c>
      <c r="AE417" s="55"/>
      <c r="AF417" s="34"/>
      <c r="AG417" s="34"/>
      <c r="AH417" s="34"/>
    </row>
    <row r="418" spans="1:34" ht="11.25" outlineLevel="2" collapsed="1" x14ac:dyDescent="0.2">
      <c r="A418" s="34"/>
      <c r="B418" s="258"/>
      <c r="C418" s="48">
        <f t="shared" si="41"/>
        <v>0</v>
      </c>
      <c r="D418" s="49">
        <f t="shared" si="41"/>
        <v>0</v>
      </c>
      <c r="E418" s="49">
        <f t="shared" si="41"/>
        <v>0</v>
      </c>
      <c r="F418" s="56"/>
      <c r="G418" s="262">
        <f>SUM(I418:AB418)</f>
        <v>0</v>
      </c>
      <c r="H418" s="56"/>
      <c r="I418" s="212">
        <f>_xlfn.IFNA(IF(I$7="Fixed",1,IF(AND($D418="yes",I$7="Block"),INDEX($O832:$Q832,1,MATCH(I$5,$I77:$K77,0)),IF(OR(I$7="Anytime",I$7="Peak",I$7="Off-peak",I$7="Shoulder",I$7="Block"),INDEX('Stakeholder report data'!$G832:$M832,1,MATCH(IF(I$7="Block","Anytime",I$7),'Stakeholder report data'!$G$799:$M$799,0)),INDEX($W832:$AD832,1,MATCH(I$5,$W$799:$AD$799,0)))))
*I1018*I$8,0)</f>
        <v>0</v>
      </c>
      <c r="J418" s="212">
        <f>_xlfn.IFNA(IF(J$7="Fixed",1,IF(AND($D418="yes",J$7="Block"),INDEX($O832:$Q832,1,MATCH(J$5,$I77:$K77,0)),IF(OR(J$7="Anytime",J$7="Peak",J$7="Off-peak",J$7="Shoulder",J$7="Block"),INDEX('Stakeholder report data'!$G832:$M832,1,MATCH(IF(J$7="Block","Anytime",J$7),'Stakeholder report data'!$G$799:$M$799,0)),INDEX($W832:$AD832,1,MATCH(J$5,$W$799:$AD$799,0)))))
*J1018*J$8,0)</f>
        <v>0</v>
      </c>
      <c r="K418" s="212">
        <f>_xlfn.IFNA(IF(K$7="Fixed",1,IF(AND($D418="yes",K$7="Block"),INDEX($O832:$Q832,1,MATCH(K$5,$I77:$K77,0)),IF(OR(K$7="Anytime",K$7="Peak",K$7="Off-peak",K$7="Shoulder",K$7="Block"),INDEX('Stakeholder report data'!$G832:$M832,1,MATCH(IF(K$7="Block","Anytime",K$7),'Stakeholder report data'!$G$799:$M$799,0)),INDEX($W832:$AD832,1,MATCH(K$5,$W$799:$AD$799,0)))))
*K1018*K$8,0)</f>
        <v>0</v>
      </c>
      <c r="L418" s="212">
        <f>_xlfn.IFNA(IF(L$7="Fixed",1,IF(AND($D418="yes",L$7="Block"),INDEX($O832:$Q832,1,MATCH(L$5,$I77:$K77,0)),IF(OR(L$7="Anytime",L$7="Peak",L$7="Off-peak",L$7="Shoulder",L$7="Block"),INDEX('Stakeholder report data'!$G832:$M832,1,MATCH(IF(L$7="Block","Anytime",L$7),'Stakeholder report data'!$G$799:$M$799,0)),INDEX($W832:$AD832,1,MATCH(L$5,$W$799:$AD$799,0)))))
*L1018*L$8,0)</f>
        <v>0</v>
      </c>
      <c r="M418" s="212">
        <f>_xlfn.IFNA(IF(M$7="Fixed",1,IF(AND($D418="yes",M$7="Block"),INDEX($O832:$Q832,1,MATCH(M$5,$I77:$K77,0)),IF(OR(M$7="Anytime",M$7="Peak",M$7="Off-peak",M$7="Shoulder",M$7="Block"),INDEX('Stakeholder report data'!$G832:$M832,1,MATCH(IF(M$7="Block","Anytime",M$7),'Stakeholder report data'!$G$799:$M$799,0)),INDEX($W832:$AD832,1,MATCH(M$5,$W$799:$AD$799,0)))))
*M1018*M$8,0)</f>
        <v>0</v>
      </c>
      <c r="N418" s="212">
        <f>_xlfn.IFNA(IF(N$7="Fixed",1,IF(AND($D418="yes",N$7="Block"),INDEX($O832:$Q832,1,MATCH(N$5,$I77:$K77,0)),IF(OR(N$7="Anytime",N$7="Peak",N$7="Off-peak",N$7="Shoulder",N$7="Block"),INDEX('Stakeholder report data'!$G832:$M832,1,MATCH(IF(N$7="Block","Anytime",N$7),'Stakeholder report data'!$G$799:$M$799,0)),INDEX($W832:$AD832,1,MATCH(N$5,$W$799:$AD$799,0)))))
*N1018*N$8,0)</f>
        <v>0</v>
      </c>
      <c r="O418" s="212">
        <f>_xlfn.IFNA(IF(O$7="Fixed",1,IF(AND($D418="yes",O$7="Block"),INDEX($O832:$Q832,1,MATCH(O$5,$I77:$K77,0)),IF(OR(O$7="Anytime",O$7="Peak",O$7="Off-peak",O$7="Shoulder",O$7="Block"),INDEX('Stakeholder report data'!$G832:$M832,1,MATCH(IF(O$7="Block","Anytime",O$7),'Stakeholder report data'!$G$799:$M$799,0)),INDEX($W832:$AD832,1,MATCH(O$5,$W$799:$AD$799,0)))))
*O1018*O$8,0)</f>
        <v>0</v>
      </c>
      <c r="P418" s="212">
        <f>_xlfn.IFNA(IF(P$7="Fixed",1,IF(AND($D418="yes",P$7="Block"),INDEX($O832:$Q832,1,MATCH(P$5,$I77:$K77,0)),IF(OR(P$7="Anytime",P$7="Peak",P$7="Off-peak",P$7="Shoulder",P$7="Block"),INDEX('Stakeholder report data'!$G832:$M832,1,MATCH(IF(P$7="Block","Anytime",P$7),'Stakeholder report data'!$G$799:$M$799,0)),INDEX($W832:$AD832,1,MATCH(P$5,$W$799:$AD$799,0)))))
*P1018*P$8,0)</f>
        <v>0</v>
      </c>
      <c r="Q418" s="212">
        <f>_xlfn.IFNA(IF(Q$7="Fixed",1,IF(AND($D418="yes",Q$7="Block"),INDEX($O832:$Q832,1,MATCH(Q$5,$I77:$K77,0)),IF(OR(Q$7="Anytime",Q$7="Peak",Q$7="Off-peak",Q$7="Shoulder",Q$7="Block"),INDEX('Stakeholder report data'!$G832:$M832,1,MATCH(IF(Q$7="Block","Anytime",Q$7),'Stakeholder report data'!$G$799:$M$799,0)),INDEX($W832:$AD832,1,MATCH(Q$5,$W$799:$AD$799,0)))))
*Q1018*Q$8,0)</f>
        <v>0</v>
      </c>
      <c r="R418" s="212">
        <f>_xlfn.IFNA(IF(R$7="Fixed",1,IF(AND($D418="yes",R$7="Block"),INDEX($O832:$Q832,1,MATCH(R$5,$I77:$K77,0)),IF(OR(R$7="Anytime",R$7="Peak",R$7="Off-peak",R$7="Shoulder",R$7="Block"),INDEX('Stakeholder report data'!$G832:$M832,1,MATCH(IF(R$7="Block","Anytime",R$7),'Stakeholder report data'!$G$799:$M$799,0)),INDEX($W832:$AD832,1,MATCH(R$5,$W$799:$AD$799,0)))))
*R1018*R$8,0)</f>
        <v>0</v>
      </c>
      <c r="S418" s="212">
        <f>_xlfn.IFNA(IF(S$7="Fixed",1,IF(AND($D418="yes",S$7="Block"),INDEX($O832:$Q832,1,MATCH(S$5,$I77:$K77,0)),IF(OR(S$7="Anytime",S$7="Peak",S$7="Off-peak",S$7="Shoulder",S$7="Block"),INDEX('Stakeholder report data'!$G832:$M832,1,MATCH(IF(S$7="Block","Anytime",S$7),'Stakeholder report data'!$G$799:$M$799,0)),INDEX($W832:$AD832,1,MATCH(S$5,$W$799:$AD$799,0)))))
*S1018*S$8,0)</f>
        <v>0</v>
      </c>
      <c r="T418" s="212">
        <f>_xlfn.IFNA(IF(T$7="Fixed",1,IF(AND($D418="yes",T$7="Block"),INDEX($O832:$Q832,1,MATCH(T$5,$I77:$K77,0)),IF(OR(T$7="Anytime",T$7="Peak",T$7="Off-peak",T$7="Shoulder",T$7="Block"),INDEX('Stakeholder report data'!$G832:$M832,1,MATCH(IF(T$7="Block","Anytime",T$7),'Stakeholder report data'!$G$799:$M$799,0)),INDEX($W832:$AD832,1,MATCH(T$5,$W$799:$AD$799,0)))))
*T1018*T$8,0)</f>
        <v>0</v>
      </c>
      <c r="U418" s="212">
        <f>_xlfn.IFNA(IF(U$7="Fixed",1,IF(AND($D418="yes",U$7="Block"),INDEX($O832:$Q832,1,MATCH(U$5,$I77:$K77,0)),IF(OR(U$7="Anytime",U$7="Peak",U$7="Off-peak",U$7="Shoulder",U$7="Block"),INDEX('Stakeholder report data'!$G832:$M832,1,MATCH(IF(U$7="Block","Anytime",U$7),'Stakeholder report data'!$G$799:$M$799,0)),INDEX($W832:$AD832,1,MATCH(U$5,$W$799:$AD$799,0)))))
*U1018*U$8,0)</f>
        <v>0</v>
      </c>
      <c r="V418" s="212">
        <f>_xlfn.IFNA(IF(V$7="Fixed",1,IF(AND($D418="yes",V$7="Block"),INDEX($O832:$Q832,1,MATCH(V$5,$I77:$K77,0)),IF(OR(V$7="Anytime",V$7="Peak",V$7="Off-peak",V$7="Shoulder",V$7="Block"),INDEX('Stakeholder report data'!$G832:$M832,1,MATCH(IF(V$7="Block","Anytime",V$7),'Stakeholder report data'!$G$799:$M$799,0)),INDEX($W832:$AD832,1,MATCH(V$5,$W$799:$AD$799,0)))))
*V1018*V$8,0)</f>
        <v>0</v>
      </c>
      <c r="W418" s="212">
        <f>_xlfn.IFNA(IF(W$7="Fixed",1,IF(AND($D418="yes",W$7="Block"),INDEX($O832:$Q832,1,MATCH(W$5,$I77:$K77,0)),IF(OR(W$7="Anytime",W$7="Peak",W$7="Off-peak",W$7="Shoulder",W$7="Block"),INDEX('Stakeholder report data'!$G832:$M832,1,MATCH(IF(W$7="Block","Anytime",W$7),'Stakeholder report data'!$G$799:$M$799,0)),INDEX($W832:$AD832,1,MATCH(W$5,$W$799:$AD$799,0)))))
*W1018*W$8,0)</f>
        <v>0</v>
      </c>
      <c r="X418" s="212">
        <f>_xlfn.IFNA(IF(X$7="Fixed",1,IF(AND($D418="yes",X$7="Block"),INDEX($O832:$Q832,1,MATCH(X$5,$I77:$K77,0)),IF(OR(X$7="Anytime",X$7="Peak",X$7="Off-peak",X$7="Shoulder",X$7="Block"),INDEX('Stakeholder report data'!$G832:$M832,1,MATCH(IF(X$7="Block","Anytime",X$7),'Stakeholder report data'!$G$799:$M$799,0)),INDEX($W832:$AD832,1,MATCH(X$5,$W$799:$AD$799,0)))))
*X1018*X$8,0)</f>
        <v>0</v>
      </c>
      <c r="Y418" s="212">
        <f>_xlfn.IFNA(IF(Y$7="Fixed",1,IF(AND($D418="yes",Y$7="Block"),INDEX($O832:$Q832,1,MATCH(Y$5,$I77:$K77,0)),IF(OR(Y$7="Anytime",Y$7="Peak",Y$7="Off-peak",Y$7="Shoulder",Y$7="Block"),INDEX('Stakeholder report data'!$G832:$M832,1,MATCH(IF(Y$7="Block","Anytime",Y$7),'Stakeholder report data'!$G$799:$M$799,0)),INDEX($W832:$AD832,1,MATCH(Y$5,$W$799:$AD$799,0)))))
*Y1018*Y$8,0)</f>
        <v>0</v>
      </c>
      <c r="Z418" s="212">
        <f>_xlfn.IFNA(IF(Z$7="Fixed",1,IF(AND($D418="yes",Z$7="Block"),INDEX($O832:$Q832,1,MATCH(Z$5,$I77:$K77,0)),IF(OR(Z$7="Anytime",Z$7="Peak",Z$7="Off-peak",Z$7="Shoulder",Z$7="Block"),INDEX('Stakeholder report data'!$G832:$M832,1,MATCH(IF(Z$7="Block","Anytime",Z$7),'Stakeholder report data'!$G$799:$M$799,0)),INDEX($W832:$AD832,1,MATCH(Z$5,$W$799:$AD$799,0)))))
*Z1018*Z$8,0)</f>
        <v>0</v>
      </c>
      <c r="AA418" s="212">
        <f>_xlfn.IFNA(IF(AA$7="Fixed",1,IF(AND($D418="yes",AA$7="Block"),INDEX($O832:$Q832,1,MATCH(AA$5,$I77:$K77,0)),IF(OR(AA$7="Anytime",AA$7="Peak",AA$7="Off-peak",AA$7="Shoulder",AA$7="Block"),INDEX('Stakeholder report data'!$G832:$M832,1,MATCH(IF(AA$7="Block","Anytime",AA$7),'Stakeholder report data'!$G$799:$M$799,0)),INDEX($W832:$AD832,1,MATCH(AA$5,$W$799:$AD$799,0)))))
*AA1018*AA$8,0)</f>
        <v>0</v>
      </c>
      <c r="AB418" s="212">
        <f>_xlfn.IFNA(IF(AB$7="Fixed",1,IF(AND($D418="yes",AB$7="Block"),INDEX($O832:$Q832,1,MATCH(AB$5,$I77:$K77,0)),IF(OR(AB$7="Anytime",AB$7="Peak",AB$7="Off-peak",AB$7="Shoulder",AB$7="Block"),INDEX('Stakeholder report data'!$G832:$M832,1,MATCH(IF(AB$7="Block","Anytime",AB$7),'Stakeholder report data'!$G$799:$M$799,0)),INDEX($W832:$AD832,1,MATCH(AB$5,$W$799:$AD$799,0)))))
*AB1018*AB$8,0)</f>
        <v>0</v>
      </c>
      <c r="AC418" s="212">
        <f>_xlfn.IFNA(IF(AC$7="Fixed",1,IF(AND($D418="yes",AC$7="Block"),INDEX($O832:$Q832,1,MATCH(AC$5,$I77:$K77,0)),IF(OR(AC$7="Anytime",AC$7="Peak",AC$7="Off-peak",AC$7="Shoulder",AC$7="Block"),INDEX('Stakeholder report data'!$G832:$M832,1,MATCH(IF(AC$7="Block","Anytime",AC$7),'Stakeholder report data'!$G$799:$M$799,0)),INDEX($W832:$AD832,1,MATCH(AC$5,$W$799:$AD$799,0)))))
*AC1018*AC$8,0)</f>
        <v>0</v>
      </c>
      <c r="AD418" s="212">
        <f>_xlfn.IFNA(IF(AD$7="Fixed",1,IF(AND($D418="yes",AD$7="Block"),INDEX($O832:$Q832,1,MATCH(AD$5,$I77:$K77,0)),IF(OR(AD$7="Anytime",AD$7="Peak",AD$7="Off-peak",AD$7="Shoulder",AD$7="Block"),INDEX('Stakeholder report data'!$G832:$M832,1,MATCH(IF(AD$7="Block","Anytime",AD$7),'Stakeholder report data'!$G$799:$M$799,0)),INDEX($W832:$AD832,1,MATCH(AD$5,$W$799:$AD$799,0)))))
*AD1018*AD$8,0)</f>
        <v>0</v>
      </c>
      <c r="AE418" s="55"/>
      <c r="AF418" s="34"/>
      <c r="AG418" s="34"/>
      <c r="AH418" s="34"/>
    </row>
    <row r="419" spans="1:34" ht="11.25" outlineLevel="2" x14ac:dyDescent="0.2">
      <c r="A419" s="34"/>
      <c r="B419" s="258"/>
      <c r="C419" s="48">
        <f t="shared" si="41"/>
        <v>0</v>
      </c>
      <c r="D419" s="49">
        <f t="shared" si="41"/>
        <v>0</v>
      </c>
      <c r="E419" s="49">
        <f t="shared" si="41"/>
        <v>0</v>
      </c>
      <c r="F419" s="56"/>
      <c r="G419" s="262">
        <f>SUM(I419:AB419)</f>
        <v>0</v>
      </c>
      <c r="H419" s="56"/>
      <c r="I419" s="212">
        <f>_xlfn.IFNA(IF(I$7="Fixed",1,IF(AND($D419="yes",I$7="Block"),INDEX($O833:$Q833,1,MATCH(I$5,$I78:$K78,0)),IF(OR(I$7="Anytime",I$7="Peak",I$7="Off-peak",I$7="Shoulder",I$7="Block"),INDEX('Stakeholder report data'!$G833:$M833,1,MATCH(IF(I$7="Block","Anytime",I$7),'Stakeholder report data'!$G$799:$M$799,0)),INDEX($W833:$AD833,1,MATCH(I$5,$W$799:$AD$799,0)))))
*I1019*I$8,0)</f>
        <v>0</v>
      </c>
      <c r="J419" s="212">
        <f>_xlfn.IFNA(IF(J$7="Fixed",1,IF(AND($D419="yes",J$7="Block"),INDEX($O833:$Q833,1,MATCH(J$5,$I78:$K78,0)),IF(OR(J$7="Anytime",J$7="Peak",J$7="Off-peak",J$7="Shoulder",J$7="Block"),INDEX('Stakeholder report data'!$G833:$M833,1,MATCH(IF(J$7="Block","Anytime",J$7),'Stakeholder report data'!$G$799:$M$799,0)),INDEX($W833:$AD833,1,MATCH(J$5,$W$799:$AD$799,0)))))
*J1019*J$8,0)</f>
        <v>0</v>
      </c>
      <c r="K419" s="212">
        <f>_xlfn.IFNA(IF(K$7="Fixed",1,IF(AND($D419="yes",K$7="Block"),INDEX($O833:$Q833,1,MATCH(K$5,$I78:$K78,0)),IF(OR(K$7="Anytime",K$7="Peak",K$7="Off-peak",K$7="Shoulder",K$7="Block"),INDEX('Stakeholder report data'!$G833:$M833,1,MATCH(IF(K$7="Block","Anytime",K$7),'Stakeholder report data'!$G$799:$M$799,0)),INDEX($W833:$AD833,1,MATCH(K$5,$W$799:$AD$799,0)))))
*K1019*K$8,0)</f>
        <v>0</v>
      </c>
      <c r="L419" s="212">
        <f>_xlfn.IFNA(IF(L$7="Fixed",1,IF(AND($D419="yes",L$7="Block"),INDEX($O833:$Q833,1,MATCH(L$5,$I78:$K78,0)),IF(OR(L$7="Anytime",L$7="Peak",L$7="Off-peak",L$7="Shoulder",L$7="Block"),INDEX('Stakeholder report data'!$G833:$M833,1,MATCH(IF(L$7="Block","Anytime",L$7),'Stakeholder report data'!$G$799:$M$799,0)),INDEX($W833:$AD833,1,MATCH(L$5,$W$799:$AD$799,0)))))
*L1019*L$8,0)</f>
        <v>0</v>
      </c>
      <c r="M419" s="212">
        <f>_xlfn.IFNA(IF(M$7="Fixed",1,IF(AND($D419="yes",M$7="Block"),INDEX($O833:$Q833,1,MATCH(M$5,$I78:$K78,0)),IF(OR(M$7="Anytime",M$7="Peak",M$7="Off-peak",M$7="Shoulder",M$7="Block"),INDEX('Stakeholder report data'!$G833:$M833,1,MATCH(IF(M$7="Block","Anytime",M$7),'Stakeholder report data'!$G$799:$M$799,0)),INDEX($W833:$AD833,1,MATCH(M$5,$W$799:$AD$799,0)))))
*M1019*M$8,0)</f>
        <v>0</v>
      </c>
      <c r="N419" s="212">
        <f>_xlfn.IFNA(IF(N$7="Fixed",1,IF(AND($D419="yes",N$7="Block"),INDEX($O833:$Q833,1,MATCH(N$5,$I78:$K78,0)),IF(OR(N$7="Anytime",N$7="Peak",N$7="Off-peak",N$7="Shoulder",N$7="Block"),INDEX('Stakeholder report data'!$G833:$M833,1,MATCH(IF(N$7="Block","Anytime",N$7),'Stakeholder report data'!$G$799:$M$799,0)),INDEX($W833:$AD833,1,MATCH(N$5,$W$799:$AD$799,0)))))
*N1019*N$8,0)</f>
        <v>0</v>
      </c>
      <c r="O419" s="212">
        <f>_xlfn.IFNA(IF(O$7="Fixed",1,IF(AND($D419="yes",O$7="Block"),INDEX($O833:$Q833,1,MATCH(O$5,$I78:$K78,0)),IF(OR(O$7="Anytime",O$7="Peak",O$7="Off-peak",O$7="Shoulder",O$7="Block"),INDEX('Stakeholder report data'!$G833:$M833,1,MATCH(IF(O$7="Block","Anytime",O$7),'Stakeholder report data'!$G$799:$M$799,0)),INDEX($W833:$AD833,1,MATCH(O$5,$W$799:$AD$799,0)))))
*O1019*O$8,0)</f>
        <v>0</v>
      </c>
      <c r="P419" s="212">
        <f>_xlfn.IFNA(IF(P$7="Fixed",1,IF(AND($D419="yes",P$7="Block"),INDEX($O833:$Q833,1,MATCH(P$5,$I78:$K78,0)),IF(OR(P$7="Anytime",P$7="Peak",P$7="Off-peak",P$7="Shoulder",P$7="Block"),INDEX('Stakeholder report data'!$G833:$M833,1,MATCH(IF(P$7="Block","Anytime",P$7),'Stakeholder report data'!$G$799:$M$799,0)),INDEX($W833:$AD833,1,MATCH(P$5,$W$799:$AD$799,0)))))
*P1019*P$8,0)</f>
        <v>0</v>
      </c>
      <c r="Q419" s="212">
        <f>_xlfn.IFNA(IF(Q$7="Fixed",1,IF(AND($D419="yes",Q$7="Block"),INDEX($O833:$Q833,1,MATCH(Q$5,$I78:$K78,0)),IF(OR(Q$7="Anytime",Q$7="Peak",Q$7="Off-peak",Q$7="Shoulder",Q$7="Block"),INDEX('Stakeholder report data'!$G833:$M833,1,MATCH(IF(Q$7="Block","Anytime",Q$7),'Stakeholder report data'!$G$799:$M$799,0)),INDEX($W833:$AD833,1,MATCH(Q$5,$W$799:$AD$799,0)))))
*Q1019*Q$8,0)</f>
        <v>0</v>
      </c>
      <c r="R419" s="212">
        <f>_xlfn.IFNA(IF(R$7="Fixed",1,IF(AND($D419="yes",R$7="Block"),INDEX($O833:$Q833,1,MATCH(R$5,$I78:$K78,0)),IF(OR(R$7="Anytime",R$7="Peak",R$7="Off-peak",R$7="Shoulder",R$7="Block"),INDEX('Stakeholder report data'!$G833:$M833,1,MATCH(IF(R$7="Block","Anytime",R$7),'Stakeholder report data'!$G$799:$M$799,0)),INDEX($W833:$AD833,1,MATCH(R$5,$W$799:$AD$799,0)))))
*R1019*R$8,0)</f>
        <v>0</v>
      </c>
      <c r="S419" s="212">
        <f>_xlfn.IFNA(IF(S$7="Fixed",1,IF(AND($D419="yes",S$7="Block"),INDEX($O833:$Q833,1,MATCH(S$5,$I78:$K78,0)),IF(OR(S$7="Anytime",S$7="Peak",S$7="Off-peak",S$7="Shoulder",S$7="Block"),INDEX('Stakeholder report data'!$G833:$M833,1,MATCH(IF(S$7="Block","Anytime",S$7),'Stakeholder report data'!$G$799:$M$799,0)),INDEX($W833:$AD833,1,MATCH(S$5,$W$799:$AD$799,0)))))
*S1019*S$8,0)</f>
        <v>0</v>
      </c>
      <c r="T419" s="212">
        <f>_xlfn.IFNA(IF(T$7="Fixed",1,IF(AND($D419="yes",T$7="Block"),INDEX($O833:$Q833,1,MATCH(T$5,$I78:$K78,0)),IF(OR(T$7="Anytime",T$7="Peak",T$7="Off-peak",T$7="Shoulder",T$7="Block"),INDEX('Stakeholder report data'!$G833:$M833,1,MATCH(IF(T$7="Block","Anytime",T$7),'Stakeholder report data'!$G$799:$M$799,0)),INDEX($W833:$AD833,1,MATCH(T$5,$W$799:$AD$799,0)))))
*T1019*T$8,0)</f>
        <v>0</v>
      </c>
      <c r="U419" s="212">
        <f>_xlfn.IFNA(IF(U$7="Fixed",1,IF(AND($D419="yes",U$7="Block"),INDEX($O833:$Q833,1,MATCH(U$5,$I78:$K78,0)),IF(OR(U$7="Anytime",U$7="Peak",U$7="Off-peak",U$7="Shoulder",U$7="Block"),INDEX('Stakeholder report data'!$G833:$M833,1,MATCH(IF(U$7="Block","Anytime",U$7),'Stakeholder report data'!$G$799:$M$799,0)),INDEX($W833:$AD833,1,MATCH(U$5,$W$799:$AD$799,0)))))
*U1019*U$8,0)</f>
        <v>0</v>
      </c>
      <c r="V419" s="212">
        <f>_xlfn.IFNA(IF(V$7="Fixed",1,IF(AND($D419="yes",V$7="Block"),INDEX($O833:$Q833,1,MATCH(V$5,$I78:$K78,0)),IF(OR(V$7="Anytime",V$7="Peak",V$7="Off-peak",V$7="Shoulder",V$7="Block"),INDEX('Stakeholder report data'!$G833:$M833,1,MATCH(IF(V$7="Block","Anytime",V$7),'Stakeholder report data'!$G$799:$M$799,0)),INDEX($W833:$AD833,1,MATCH(V$5,$W$799:$AD$799,0)))))
*V1019*V$8,0)</f>
        <v>0</v>
      </c>
      <c r="W419" s="212">
        <f>_xlfn.IFNA(IF(W$7="Fixed",1,IF(AND($D419="yes",W$7="Block"),INDEX($O833:$Q833,1,MATCH(W$5,$I78:$K78,0)),IF(OR(W$7="Anytime",W$7="Peak",W$7="Off-peak",W$7="Shoulder",W$7="Block"),INDEX('Stakeholder report data'!$G833:$M833,1,MATCH(IF(W$7="Block","Anytime",W$7),'Stakeholder report data'!$G$799:$M$799,0)),INDEX($W833:$AD833,1,MATCH(W$5,$W$799:$AD$799,0)))))
*W1019*W$8,0)</f>
        <v>0</v>
      </c>
      <c r="X419" s="212">
        <f>_xlfn.IFNA(IF(X$7="Fixed",1,IF(AND($D419="yes",X$7="Block"),INDEX($O833:$Q833,1,MATCH(X$5,$I78:$K78,0)),IF(OR(X$7="Anytime",X$7="Peak",X$7="Off-peak",X$7="Shoulder",X$7="Block"),INDEX('Stakeholder report data'!$G833:$M833,1,MATCH(IF(X$7="Block","Anytime",X$7),'Stakeholder report data'!$G$799:$M$799,0)),INDEX($W833:$AD833,1,MATCH(X$5,$W$799:$AD$799,0)))))
*X1019*X$8,0)</f>
        <v>0</v>
      </c>
      <c r="Y419" s="212">
        <f>_xlfn.IFNA(IF(Y$7="Fixed",1,IF(AND($D419="yes",Y$7="Block"),INDEX($O833:$Q833,1,MATCH(Y$5,$I78:$K78,0)),IF(OR(Y$7="Anytime",Y$7="Peak",Y$7="Off-peak",Y$7="Shoulder",Y$7="Block"),INDEX('Stakeholder report data'!$G833:$M833,1,MATCH(IF(Y$7="Block","Anytime",Y$7),'Stakeholder report data'!$G$799:$M$799,0)),INDEX($W833:$AD833,1,MATCH(Y$5,$W$799:$AD$799,0)))))
*Y1019*Y$8,0)</f>
        <v>0</v>
      </c>
      <c r="Z419" s="212">
        <f>_xlfn.IFNA(IF(Z$7="Fixed",1,IF(AND($D419="yes",Z$7="Block"),INDEX($O833:$Q833,1,MATCH(Z$5,$I78:$K78,0)),IF(OR(Z$7="Anytime",Z$7="Peak",Z$7="Off-peak",Z$7="Shoulder",Z$7="Block"),INDEX('Stakeholder report data'!$G833:$M833,1,MATCH(IF(Z$7="Block","Anytime",Z$7),'Stakeholder report data'!$G$799:$M$799,0)),INDEX($W833:$AD833,1,MATCH(Z$5,$W$799:$AD$799,0)))))
*Z1019*Z$8,0)</f>
        <v>0</v>
      </c>
      <c r="AA419" s="212">
        <f>_xlfn.IFNA(IF(AA$7="Fixed",1,IF(AND($D419="yes",AA$7="Block"),INDEX($O833:$Q833,1,MATCH(AA$5,$I78:$K78,0)),IF(OR(AA$7="Anytime",AA$7="Peak",AA$7="Off-peak",AA$7="Shoulder",AA$7="Block"),INDEX('Stakeholder report data'!$G833:$M833,1,MATCH(IF(AA$7="Block","Anytime",AA$7),'Stakeholder report data'!$G$799:$M$799,0)),INDEX($W833:$AD833,1,MATCH(AA$5,$W$799:$AD$799,0)))))
*AA1019*AA$8,0)</f>
        <v>0</v>
      </c>
      <c r="AB419" s="212">
        <f>_xlfn.IFNA(IF(AB$7="Fixed",1,IF(AND($D419="yes",AB$7="Block"),INDEX($O833:$Q833,1,MATCH(AB$5,$I78:$K78,0)),IF(OR(AB$7="Anytime",AB$7="Peak",AB$7="Off-peak",AB$7="Shoulder",AB$7="Block"),INDEX('Stakeholder report data'!$G833:$M833,1,MATCH(IF(AB$7="Block","Anytime",AB$7),'Stakeholder report data'!$G$799:$M$799,0)),INDEX($W833:$AD833,1,MATCH(AB$5,$W$799:$AD$799,0)))))
*AB1019*AB$8,0)</f>
        <v>0</v>
      </c>
      <c r="AC419" s="212">
        <f>_xlfn.IFNA(IF(AC$7="Fixed",1,IF(AND($D419="yes",AC$7="Block"),INDEX($O833:$Q833,1,MATCH(AC$5,$I78:$K78,0)),IF(OR(AC$7="Anytime",AC$7="Peak",AC$7="Off-peak",AC$7="Shoulder",AC$7="Block"),INDEX('Stakeholder report data'!$G833:$M833,1,MATCH(IF(AC$7="Block","Anytime",AC$7),'Stakeholder report data'!$G$799:$M$799,0)),INDEX($W833:$AD833,1,MATCH(AC$5,$W$799:$AD$799,0)))))
*AC1019*AC$8,0)</f>
        <v>0</v>
      </c>
      <c r="AD419" s="212">
        <f>_xlfn.IFNA(IF(AD$7="Fixed",1,IF(AND($D419="yes",AD$7="Block"),INDEX($O833:$Q833,1,MATCH(AD$5,$I78:$K78,0)),IF(OR(AD$7="Anytime",AD$7="Peak",AD$7="Off-peak",AD$7="Shoulder",AD$7="Block"),INDEX('Stakeholder report data'!$G833:$M833,1,MATCH(IF(AD$7="Block","Anytime",AD$7),'Stakeholder report data'!$G$799:$M$799,0)),INDEX($W833:$AD833,1,MATCH(AD$5,$W$799:$AD$799,0)))))
*AD1019*AD$8,0)</f>
        <v>0</v>
      </c>
      <c r="AE419" s="55"/>
      <c r="AF419" s="34"/>
      <c r="AG419" s="34"/>
      <c r="AH419" s="34"/>
    </row>
    <row r="420" spans="1:34" ht="11.25" outlineLevel="2" x14ac:dyDescent="0.2">
      <c r="A420" s="34"/>
      <c r="B420" s="258"/>
      <c r="C420" s="48">
        <f>C384</f>
        <v>0</v>
      </c>
      <c r="D420" s="49">
        <f>D384</f>
        <v>0</v>
      </c>
      <c r="E420" s="49">
        <f>E384</f>
        <v>0</v>
      </c>
      <c r="F420" s="56"/>
      <c r="G420" s="262">
        <f>SUM(I420:AB420)</f>
        <v>0</v>
      </c>
      <c r="H420" s="56"/>
      <c r="I420" s="212">
        <f>_xlfn.IFNA(IF(I$7="Fixed",1,IF(AND($D420="yes",I$7="Block"),INDEX($O834:$Q834,1,MATCH(I$5,$I79:$K79,0)),IF(OR(I$7="Anytime",I$7="Peak",I$7="Off-peak",I$7="Shoulder",I$7="Block"),INDEX('Stakeholder report data'!$G834:$M834,1,MATCH(IF(I$7="Block","Anytime",I$7),'Stakeholder report data'!$G$799:$M$799,0)),INDEX($W834:$AD834,1,MATCH(I$5,$W$799:$AD$799,0)))))
*I1020*I$8,0)</f>
        <v>0</v>
      </c>
      <c r="J420" s="212">
        <f>_xlfn.IFNA(IF(J$7="Fixed",1,IF(AND($D420="yes",J$7="Block"),INDEX($O834:$Q834,1,MATCH(J$5,$I79:$K79,0)),IF(OR(J$7="Anytime",J$7="Peak",J$7="Off-peak",J$7="Shoulder",J$7="Block"),INDEX('Stakeholder report data'!$G834:$M834,1,MATCH(IF(J$7="Block","Anytime",J$7),'Stakeholder report data'!$G$799:$M$799,0)),INDEX($W834:$AD834,1,MATCH(J$5,$W$799:$AD$799,0)))))
*J1020*J$8,0)</f>
        <v>0</v>
      </c>
      <c r="K420" s="212">
        <f>_xlfn.IFNA(IF(K$7="Fixed",1,IF(AND($D420="yes",K$7="Block"),INDEX($O834:$Q834,1,MATCH(K$5,$I79:$K79,0)),IF(OR(K$7="Anytime",K$7="Peak",K$7="Off-peak",K$7="Shoulder",K$7="Block"),INDEX('Stakeholder report data'!$G834:$M834,1,MATCH(IF(K$7="Block","Anytime",K$7),'Stakeholder report data'!$G$799:$M$799,0)),INDEX($W834:$AD834,1,MATCH(K$5,$W$799:$AD$799,0)))))
*K1020*K$8,0)</f>
        <v>0</v>
      </c>
      <c r="L420" s="212">
        <f>_xlfn.IFNA(IF(L$7="Fixed",1,IF(AND($D420="yes",L$7="Block"),INDEX($O834:$Q834,1,MATCH(L$5,$I79:$K79,0)),IF(OR(L$7="Anytime",L$7="Peak",L$7="Off-peak",L$7="Shoulder",L$7="Block"),INDEX('Stakeholder report data'!$G834:$M834,1,MATCH(IF(L$7="Block","Anytime",L$7),'Stakeholder report data'!$G$799:$M$799,0)),INDEX($W834:$AD834,1,MATCH(L$5,$W$799:$AD$799,0)))))
*L1020*L$8,0)</f>
        <v>0</v>
      </c>
      <c r="M420" s="212">
        <f>_xlfn.IFNA(IF(M$7="Fixed",1,IF(AND($D420="yes",M$7="Block"),INDEX($O834:$Q834,1,MATCH(M$5,$I79:$K79,0)),IF(OR(M$7="Anytime",M$7="Peak",M$7="Off-peak",M$7="Shoulder",M$7="Block"),INDEX('Stakeholder report data'!$G834:$M834,1,MATCH(IF(M$7="Block","Anytime",M$7),'Stakeholder report data'!$G$799:$M$799,0)),INDEX($W834:$AD834,1,MATCH(M$5,$W$799:$AD$799,0)))))
*M1020*M$8,0)</f>
        <v>0</v>
      </c>
      <c r="N420" s="212">
        <f>_xlfn.IFNA(IF(N$7="Fixed",1,IF(AND($D420="yes",N$7="Block"),INDEX($O834:$Q834,1,MATCH(N$5,$I79:$K79,0)),IF(OR(N$7="Anytime",N$7="Peak",N$7="Off-peak",N$7="Shoulder",N$7="Block"),INDEX('Stakeholder report data'!$G834:$M834,1,MATCH(IF(N$7="Block","Anytime",N$7),'Stakeholder report data'!$G$799:$M$799,0)),INDEX($W834:$AD834,1,MATCH(N$5,$W$799:$AD$799,0)))))
*N1020*N$8,0)</f>
        <v>0</v>
      </c>
      <c r="O420" s="212">
        <f>_xlfn.IFNA(IF(O$7="Fixed",1,IF(AND($D420="yes",O$7="Block"),INDEX($O834:$Q834,1,MATCH(O$5,$I79:$K79,0)),IF(OR(O$7="Anytime",O$7="Peak",O$7="Off-peak",O$7="Shoulder",O$7="Block"),INDEX('Stakeholder report data'!$G834:$M834,1,MATCH(IF(O$7="Block","Anytime",O$7),'Stakeholder report data'!$G$799:$M$799,0)),INDEX($W834:$AD834,1,MATCH(O$5,$W$799:$AD$799,0)))))
*O1020*O$8,0)</f>
        <v>0</v>
      </c>
      <c r="P420" s="212">
        <f>_xlfn.IFNA(IF(P$7="Fixed",1,IF(AND($D420="yes",P$7="Block"),INDEX($O834:$Q834,1,MATCH(P$5,$I79:$K79,0)),IF(OR(P$7="Anytime",P$7="Peak",P$7="Off-peak",P$7="Shoulder",P$7="Block"),INDEX('Stakeholder report data'!$G834:$M834,1,MATCH(IF(P$7="Block","Anytime",P$7),'Stakeholder report data'!$G$799:$M$799,0)),INDEX($W834:$AD834,1,MATCH(P$5,$W$799:$AD$799,0)))))
*P1020*P$8,0)</f>
        <v>0</v>
      </c>
      <c r="Q420" s="212">
        <f>_xlfn.IFNA(IF(Q$7="Fixed",1,IF(AND($D420="yes",Q$7="Block"),INDEX($O834:$Q834,1,MATCH(Q$5,$I79:$K79,0)),IF(OR(Q$7="Anytime",Q$7="Peak",Q$7="Off-peak",Q$7="Shoulder",Q$7="Block"),INDEX('Stakeholder report data'!$G834:$M834,1,MATCH(IF(Q$7="Block","Anytime",Q$7),'Stakeholder report data'!$G$799:$M$799,0)),INDEX($W834:$AD834,1,MATCH(Q$5,$W$799:$AD$799,0)))))
*Q1020*Q$8,0)</f>
        <v>0</v>
      </c>
      <c r="R420" s="212">
        <f>_xlfn.IFNA(IF(R$7="Fixed",1,IF(AND($D420="yes",R$7="Block"),INDEX($O834:$Q834,1,MATCH(R$5,$I79:$K79,0)),IF(OR(R$7="Anytime",R$7="Peak",R$7="Off-peak",R$7="Shoulder",R$7="Block"),INDEX('Stakeholder report data'!$G834:$M834,1,MATCH(IF(R$7="Block","Anytime",R$7),'Stakeholder report data'!$G$799:$M$799,0)),INDEX($W834:$AD834,1,MATCH(R$5,$W$799:$AD$799,0)))))
*R1020*R$8,0)</f>
        <v>0</v>
      </c>
      <c r="S420" s="212">
        <f>_xlfn.IFNA(IF(S$7="Fixed",1,IF(AND($D420="yes",S$7="Block"),INDEX($O834:$Q834,1,MATCH(S$5,$I79:$K79,0)),IF(OR(S$7="Anytime",S$7="Peak",S$7="Off-peak",S$7="Shoulder",S$7="Block"),INDEX('Stakeholder report data'!$G834:$M834,1,MATCH(IF(S$7="Block","Anytime",S$7),'Stakeholder report data'!$G$799:$M$799,0)),INDEX($W834:$AD834,1,MATCH(S$5,$W$799:$AD$799,0)))))
*S1020*S$8,0)</f>
        <v>0</v>
      </c>
      <c r="T420" s="212">
        <f>_xlfn.IFNA(IF(T$7="Fixed",1,IF(AND($D420="yes",T$7="Block"),INDEX($O834:$Q834,1,MATCH(T$5,$I79:$K79,0)),IF(OR(T$7="Anytime",T$7="Peak",T$7="Off-peak",T$7="Shoulder",T$7="Block"),INDEX('Stakeholder report data'!$G834:$M834,1,MATCH(IF(T$7="Block","Anytime",T$7),'Stakeholder report data'!$G$799:$M$799,0)),INDEX($W834:$AD834,1,MATCH(T$5,$W$799:$AD$799,0)))))
*T1020*T$8,0)</f>
        <v>0</v>
      </c>
      <c r="U420" s="212">
        <f>_xlfn.IFNA(IF(U$7="Fixed",1,IF(AND($D420="yes",U$7="Block"),INDEX($O834:$Q834,1,MATCH(U$5,$I79:$K79,0)),IF(OR(U$7="Anytime",U$7="Peak",U$7="Off-peak",U$7="Shoulder",U$7="Block"),INDEX('Stakeholder report data'!$G834:$M834,1,MATCH(IF(U$7="Block","Anytime",U$7),'Stakeholder report data'!$G$799:$M$799,0)),INDEX($W834:$AD834,1,MATCH(U$5,$W$799:$AD$799,0)))))
*U1020*U$8,0)</f>
        <v>0</v>
      </c>
      <c r="V420" s="212">
        <f>_xlfn.IFNA(IF(V$7="Fixed",1,IF(AND($D420="yes",V$7="Block"),INDEX($O834:$Q834,1,MATCH(V$5,$I79:$K79,0)),IF(OR(V$7="Anytime",V$7="Peak",V$7="Off-peak",V$7="Shoulder",V$7="Block"),INDEX('Stakeholder report data'!$G834:$M834,1,MATCH(IF(V$7="Block","Anytime",V$7),'Stakeholder report data'!$G$799:$M$799,0)),INDEX($W834:$AD834,1,MATCH(V$5,$W$799:$AD$799,0)))))
*V1020*V$8,0)</f>
        <v>0</v>
      </c>
      <c r="W420" s="212">
        <f>_xlfn.IFNA(IF(W$7="Fixed",1,IF(AND($D420="yes",W$7="Block"),INDEX($O834:$Q834,1,MATCH(W$5,$I79:$K79,0)),IF(OR(W$7="Anytime",W$7="Peak",W$7="Off-peak",W$7="Shoulder",W$7="Block"),INDEX('Stakeholder report data'!$G834:$M834,1,MATCH(IF(W$7="Block","Anytime",W$7),'Stakeholder report data'!$G$799:$M$799,0)),INDEX($W834:$AD834,1,MATCH(W$5,$W$799:$AD$799,0)))))
*W1020*W$8,0)</f>
        <v>0</v>
      </c>
      <c r="X420" s="212">
        <f>_xlfn.IFNA(IF(X$7="Fixed",1,IF(AND($D420="yes",X$7="Block"),INDEX($O834:$Q834,1,MATCH(X$5,$I79:$K79,0)),IF(OR(X$7="Anytime",X$7="Peak",X$7="Off-peak",X$7="Shoulder",X$7="Block"),INDEX('Stakeholder report data'!$G834:$M834,1,MATCH(IF(X$7="Block","Anytime",X$7),'Stakeholder report data'!$G$799:$M$799,0)),INDEX($W834:$AD834,1,MATCH(X$5,$W$799:$AD$799,0)))))
*X1020*X$8,0)</f>
        <v>0</v>
      </c>
      <c r="Y420" s="212">
        <f>_xlfn.IFNA(IF(Y$7="Fixed",1,IF(AND($D420="yes",Y$7="Block"),INDEX($O834:$Q834,1,MATCH(Y$5,$I79:$K79,0)),IF(OR(Y$7="Anytime",Y$7="Peak",Y$7="Off-peak",Y$7="Shoulder",Y$7="Block"),INDEX('Stakeholder report data'!$G834:$M834,1,MATCH(IF(Y$7="Block","Anytime",Y$7),'Stakeholder report data'!$G$799:$M$799,0)),INDEX($W834:$AD834,1,MATCH(Y$5,$W$799:$AD$799,0)))))
*Y1020*Y$8,0)</f>
        <v>0</v>
      </c>
      <c r="Z420" s="212">
        <f>_xlfn.IFNA(IF(Z$7="Fixed",1,IF(AND($D420="yes",Z$7="Block"),INDEX($O834:$Q834,1,MATCH(Z$5,$I79:$K79,0)),IF(OR(Z$7="Anytime",Z$7="Peak",Z$7="Off-peak",Z$7="Shoulder",Z$7="Block"),INDEX('Stakeholder report data'!$G834:$M834,1,MATCH(IF(Z$7="Block","Anytime",Z$7),'Stakeholder report data'!$G$799:$M$799,0)),INDEX($W834:$AD834,1,MATCH(Z$5,$W$799:$AD$799,0)))))
*Z1020*Z$8,0)</f>
        <v>0</v>
      </c>
      <c r="AA420" s="212">
        <f>_xlfn.IFNA(IF(AA$7="Fixed",1,IF(AND($D420="yes",AA$7="Block"),INDEX($O834:$Q834,1,MATCH(AA$5,$I79:$K79,0)),IF(OR(AA$7="Anytime",AA$7="Peak",AA$7="Off-peak",AA$7="Shoulder",AA$7="Block"),INDEX('Stakeholder report data'!$G834:$M834,1,MATCH(IF(AA$7="Block","Anytime",AA$7),'Stakeholder report data'!$G$799:$M$799,0)),INDEX($W834:$AD834,1,MATCH(AA$5,$W$799:$AD$799,0)))))
*AA1020*AA$8,0)</f>
        <v>0</v>
      </c>
      <c r="AB420" s="212">
        <f>_xlfn.IFNA(IF(AB$7="Fixed",1,IF(AND($D420="yes",AB$7="Block"),INDEX($O834:$Q834,1,MATCH(AB$5,$I79:$K79,0)),IF(OR(AB$7="Anytime",AB$7="Peak",AB$7="Off-peak",AB$7="Shoulder",AB$7="Block"),INDEX('Stakeholder report data'!$G834:$M834,1,MATCH(IF(AB$7="Block","Anytime",AB$7),'Stakeholder report data'!$G$799:$M$799,0)),INDEX($W834:$AD834,1,MATCH(AB$5,$W$799:$AD$799,0)))))
*AB1020*AB$8,0)</f>
        <v>0</v>
      </c>
      <c r="AC420" s="212">
        <f>_xlfn.IFNA(IF(AC$7="Fixed",1,IF(AND($D420="yes",AC$7="Block"),INDEX($O834:$Q834,1,MATCH(AC$5,$I79:$K79,0)),IF(OR(AC$7="Anytime",AC$7="Peak",AC$7="Off-peak",AC$7="Shoulder",AC$7="Block"),INDEX('Stakeholder report data'!$G834:$M834,1,MATCH(IF(AC$7="Block","Anytime",AC$7),'Stakeholder report data'!$G$799:$M$799,0)),INDEX($W834:$AD834,1,MATCH(AC$5,$W$799:$AD$799,0)))))
*AC1020*AC$8,0)</f>
        <v>0</v>
      </c>
      <c r="AD420" s="212">
        <f>_xlfn.IFNA(IF(AD$7="Fixed",1,IF(AND($D420="yes",AD$7="Block"),INDEX($O834:$Q834,1,MATCH(AD$5,$I79:$K79,0)),IF(OR(AD$7="Anytime",AD$7="Peak",AD$7="Off-peak",AD$7="Shoulder",AD$7="Block"),INDEX('Stakeholder report data'!$G834:$M834,1,MATCH(IF(AD$7="Block","Anytime",AD$7),'Stakeholder report data'!$G$799:$M$799,0)),INDEX($W834:$AD834,1,MATCH(AD$5,$W$799:$AD$799,0)))))
*AD1020*AD$8,0)</f>
        <v>0</v>
      </c>
      <c r="AE420" s="55"/>
      <c r="AF420" s="34"/>
      <c r="AG420" s="34"/>
      <c r="AH420" s="34"/>
    </row>
    <row r="421" spans="1:34" ht="11.25" outlineLevel="2" x14ac:dyDescent="0.2">
      <c r="A421" s="34"/>
      <c r="B421" s="34"/>
      <c r="C421" s="218"/>
      <c r="D421" s="219"/>
      <c r="E421" s="220"/>
      <c r="F421" s="56"/>
      <c r="G421" s="56"/>
      <c r="H421" s="56"/>
      <c r="I421" s="228"/>
      <c r="J421" s="228"/>
      <c r="K421" s="41"/>
      <c r="L421" s="41"/>
      <c r="M421" s="41"/>
      <c r="N421" s="224"/>
      <c r="O421" s="224"/>
      <c r="P421" s="224"/>
      <c r="Q421" s="224"/>
      <c r="R421" s="224"/>
      <c r="S421" s="41"/>
      <c r="T421" s="41"/>
      <c r="U421" s="41"/>
      <c r="V421" s="55"/>
      <c r="W421" s="55"/>
      <c r="X421" s="55"/>
      <c r="Y421" s="55"/>
      <c r="Z421" s="55"/>
      <c r="AA421" s="55"/>
      <c r="AB421" s="55"/>
      <c r="AC421" s="55"/>
      <c r="AD421" s="55"/>
      <c r="AE421" s="55"/>
      <c r="AF421" s="34"/>
      <c r="AG421" s="34"/>
      <c r="AH421" s="34"/>
    </row>
    <row r="422" spans="1:34" ht="11.25" outlineLevel="1" x14ac:dyDescent="0.2">
      <c r="A422" s="34"/>
      <c r="B422" s="34"/>
      <c r="C422" s="62"/>
      <c r="D422" s="62"/>
      <c r="E422" s="56"/>
      <c r="F422" s="56"/>
      <c r="G422" s="56"/>
      <c r="H422" s="56"/>
      <c r="I422" s="228"/>
      <c r="J422" s="228"/>
      <c r="K422" s="41"/>
      <c r="L422" s="41"/>
      <c r="M422" s="41"/>
      <c r="N422" s="224"/>
      <c r="O422" s="224"/>
      <c r="P422" s="224"/>
      <c r="Q422" s="224"/>
      <c r="R422" s="224"/>
      <c r="S422" s="41"/>
      <c r="T422" s="41"/>
      <c r="U422" s="41"/>
      <c r="V422" s="55"/>
      <c r="W422" s="55"/>
      <c r="X422" s="55"/>
      <c r="Y422" s="55"/>
      <c r="Z422" s="55"/>
      <c r="AA422" s="55"/>
      <c r="AB422" s="55"/>
      <c r="AC422" s="55"/>
      <c r="AD422" s="55"/>
      <c r="AE422" s="55"/>
      <c r="AF422" s="34"/>
      <c r="AG422" s="34"/>
      <c r="AH422" s="34"/>
    </row>
    <row r="423" spans="1:34" ht="11.25" x14ac:dyDescent="0.2">
      <c r="A423" s="34"/>
      <c r="B423" s="34"/>
      <c r="C423" s="45"/>
      <c r="D423" s="45"/>
      <c r="E423" s="35"/>
      <c r="F423" s="35"/>
      <c r="G423" s="37"/>
      <c r="H423" s="37"/>
      <c r="I423" s="37"/>
      <c r="J423" s="35"/>
      <c r="K423" s="35"/>
      <c r="L423" s="35"/>
      <c r="M423" s="35"/>
      <c r="N423" s="64"/>
      <c r="O423" s="64"/>
      <c r="P423" s="64"/>
      <c r="Q423" s="64"/>
      <c r="R423" s="64"/>
      <c r="S423" s="34"/>
      <c r="T423" s="34"/>
      <c r="U423" s="34"/>
      <c r="V423" s="34"/>
      <c r="W423" s="34"/>
      <c r="X423" s="34"/>
      <c r="Y423" s="34"/>
      <c r="Z423" s="34"/>
      <c r="AA423" s="34"/>
      <c r="AB423" s="34"/>
      <c r="AC423" s="34"/>
      <c r="AD423" s="34"/>
      <c r="AE423" s="34"/>
      <c r="AF423" s="34"/>
      <c r="AG423" s="34"/>
      <c r="AH423" s="34"/>
    </row>
    <row r="424" spans="1:34" ht="12.75" x14ac:dyDescent="0.2">
      <c r="A424" s="26"/>
      <c r="B424" s="27" t="str">
        <f>"Supporting table 5 | "&amp;T86&amp;" Network costs - residential"</f>
        <v>Supporting table 5 | 2023–24 Network costs - residential</v>
      </c>
      <c r="C424" s="26"/>
      <c r="D424" s="43" t="str">
        <f>D274</f>
        <v>Block?</v>
      </c>
      <c r="E424" s="43" t="str">
        <f>E274</f>
        <v>TOU?</v>
      </c>
      <c r="F424" s="43"/>
      <c r="G424" s="44" t="str">
        <f>G274</f>
        <v>Total</v>
      </c>
      <c r="H424" s="29"/>
      <c r="I424" s="44" t="str">
        <f t="shared" ref="I424:AB425" si="42">I5</f>
        <v>Fixed</v>
      </c>
      <c r="J424" s="44" t="str">
        <f t="shared" si="42"/>
        <v>Anytime</v>
      </c>
      <c r="K424" s="44" t="str">
        <f t="shared" si="42"/>
        <v>Peak</v>
      </c>
      <c r="L424" s="44" t="str">
        <f t="shared" si="42"/>
        <v>Off-peak</v>
      </c>
      <c r="M424" s="44" t="str">
        <f t="shared" si="42"/>
        <v>Summer Dmd</v>
      </c>
      <c r="N424" s="44" t="str">
        <f t="shared" si="42"/>
        <v>Non-sum. Dmd</v>
      </c>
      <c r="O424" s="44" t="str">
        <f t="shared" si="42"/>
        <v>Rolling Dmd</v>
      </c>
      <c r="P424" s="44" t="str">
        <f t="shared" si="42"/>
        <v>Incentive Dmd</v>
      </c>
      <c r="Q424" s="44" t="str">
        <f t="shared" si="42"/>
        <v>Saver</v>
      </c>
      <c r="R424" s="44" t="str">
        <f t="shared" si="42"/>
        <v>Export</v>
      </c>
      <c r="S424" s="44" t="str">
        <f t="shared" si="42"/>
        <v>Critical peak</v>
      </c>
      <c r="T424" s="44" t="str">
        <f t="shared" si="42"/>
        <v>Rolling Peak Dmd</v>
      </c>
      <c r="U424" s="44">
        <f t="shared" si="42"/>
        <v>0</v>
      </c>
      <c r="V424" s="44">
        <f t="shared" si="42"/>
        <v>0</v>
      </c>
      <c r="W424" s="44">
        <f t="shared" si="42"/>
        <v>0</v>
      </c>
      <c r="X424" s="44">
        <f t="shared" si="42"/>
        <v>0</v>
      </c>
      <c r="Y424" s="44">
        <f t="shared" si="42"/>
        <v>0</v>
      </c>
      <c r="Z424" s="44">
        <f t="shared" si="42"/>
        <v>0</v>
      </c>
      <c r="AA424" s="44">
        <f t="shared" si="42"/>
        <v>0</v>
      </c>
      <c r="AB424" s="44">
        <f t="shared" si="42"/>
        <v>0</v>
      </c>
      <c r="AC424" s="54"/>
      <c r="AD424" s="54"/>
      <c r="AE424" s="54"/>
      <c r="AF424" s="33"/>
      <c r="AG424" s="33"/>
      <c r="AH424" s="33"/>
    </row>
    <row r="425" spans="1:34" ht="11.25" outlineLevel="1" x14ac:dyDescent="0.2">
      <c r="A425" s="34"/>
      <c r="B425" s="34"/>
      <c r="C425" s="45"/>
      <c r="D425" s="45"/>
      <c r="E425" s="35"/>
      <c r="F425" s="35"/>
      <c r="G425" s="37" t="str">
        <f>G275</f>
        <v>$dollars</v>
      </c>
      <c r="H425" s="37"/>
      <c r="I425" s="46" t="str">
        <f t="shared" si="42"/>
        <v>$dollars</v>
      </c>
      <c r="J425" s="46" t="str">
        <f t="shared" si="42"/>
        <v>$dollars</v>
      </c>
      <c r="K425" s="46" t="str">
        <f t="shared" si="42"/>
        <v>$dollars</v>
      </c>
      <c r="L425" s="46" t="str">
        <f t="shared" si="42"/>
        <v>$dollars</v>
      </c>
      <c r="M425" s="46" t="str">
        <f t="shared" si="42"/>
        <v>$dollars</v>
      </c>
      <c r="N425" s="46" t="str">
        <f t="shared" si="42"/>
        <v>$dollars</v>
      </c>
      <c r="O425" s="46" t="str">
        <f t="shared" si="42"/>
        <v>$dollars</v>
      </c>
      <c r="P425" s="46" t="str">
        <f t="shared" si="42"/>
        <v>$dollars</v>
      </c>
      <c r="Q425" s="46" t="str">
        <f t="shared" si="42"/>
        <v>$dollars</v>
      </c>
      <c r="R425" s="46" t="str">
        <f t="shared" si="42"/>
        <v>$dollars</v>
      </c>
      <c r="S425" s="46" t="str">
        <f t="shared" si="42"/>
        <v>$dollars</v>
      </c>
      <c r="T425" s="46" t="str">
        <f t="shared" si="42"/>
        <v>$dollars</v>
      </c>
      <c r="U425" s="46">
        <f t="shared" si="42"/>
        <v>0</v>
      </c>
      <c r="V425" s="46">
        <f t="shared" si="42"/>
        <v>0</v>
      </c>
      <c r="W425" s="46">
        <f t="shared" si="42"/>
        <v>0</v>
      </c>
      <c r="X425" s="46">
        <f t="shared" si="42"/>
        <v>0</v>
      </c>
      <c r="Y425" s="46">
        <f t="shared" si="42"/>
        <v>0</v>
      </c>
      <c r="Z425" s="46">
        <f t="shared" si="42"/>
        <v>0</v>
      </c>
      <c r="AA425" s="46">
        <f t="shared" si="42"/>
        <v>0</v>
      </c>
      <c r="AB425" s="46">
        <f t="shared" si="42"/>
        <v>0</v>
      </c>
      <c r="AC425" s="34"/>
      <c r="AD425" s="34"/>
      <c r="AE425" s="34"/>
      <c r="AF425" s="34"/>
      <c r="AG425" s="34"/>
      <c r="AH425" s="34"/>
    </row>
    <row r="426" spans="1:34" ht="11.25" outlineLevel="1" x14ac:dyDescent="0.2">
      <c r="A426" s="34"/>
      <c r="B426" s="34"/>
      <c r="C426" s="47" t="str">
        <f>C276</f>
        <v>Distribution + metering</v>
      </c>
      <c r="D426" s="47"/>
      <c r="E426" s="209"/>
      <c r="F426" s="35"/>
      <c r="G426" s="37"/>
      <c r="H426" s="37"/>
      <c r="I426" s="37"/>
      <c r="J426" s="37"/>
      <c r="K426" s="37"/>
      <c r="L426" s="37"/>
      <c r="M426" s="37"/>
      <c r="N426" s="37"/>
      <c r="O426" s="37"/>
      <c r="P426" s="37"/>
      <c r="Q426" s="37"/>
      <c r="R426" s="37"/>
      <c r="S426" s="37"/>
      <c r="T426" s="37"/>
      <c r="U426" s="37"/>
      <c r="V426" s="37"/>
      <c r="W426" s="37"/>
      <c r="X426" s="37"/>
      <c r="Y426" s="37"/>
      <c r="Z426" s="37"/>
      <c r="AA426" s="37"/>
      <c r="AB426" s="37"/>
      <c r="AC426" s="34"/>
      <c r="AD426" s="34"/>
      <c r="AE426" s="34"/>
      <c r="AF426" s="34"/>
      <c r="AG426" s="34"/>
      <c r="AH426" s="34"/>
    </row>
    <row r="427" spans="1:34" ht="11.25" outlineLevel="2" x14ac:dyDescent="0.2">
      <c r="A427" s="34"/>
      <c r="B427" s="251">
        <v>1</v>
      </c>
      <c r="C427" s="48" t="s">
        <v>51</v>
      </c>
      <c r="D427" s="49" t="str">
        <f t="shared" ref="D427:E442" si="43">D277</f>
        <v>no</v>
      </c>
      <c r="E427" s="49" t="str">
        <f t="shared" si="43"/>
        <v>no</v>
      </c>
      <c r="F427" s="35"/>
      <c r="G427" s="262">
        <f>SUM(I427:AB427)+G1027</f>
        <v>394.45978524370145</v>
      </c>
      <c r="H427" s="37"/>
      <c r="I427" s="212">
        <f>_xlfn.IFNA(IF(I$7="Fixed",1,IF(AND($D427="yes",I$7="Block"),INDEX($O727:$Q727,1,MATCH(I$5,$I12:$K12,0)),IF(OR(I$7="Anytime",I$7="Peak",I$7="Off-peak",I$7="Shoulder",I$7="Block"),INDEX('Stakeholder report data'!$G727:$M727,1,MATCH(IF(I$7="Block","Anytime",I$7),'Stakeholder report data'!$G$724:$M$724,0)),INDEX($W727:$AD727,1,MATCH(I$5,$W$724:$AD$724,0)))))
*I1027*I$8,0)</f>
        <v>90.009</v>
      </c>
      <c r="J427" s="212">
        <f>_xlfn.IFNA(IF(J$7="Fixed",1,IF(AND($D427="yes",J$7="Block"),INDEX($O727:$Q727,1,MATCH(J$5,$I12:$K12,0)),IF(OR(J$7="Anytime",J$7="Peak",J$7="Off-peak",J$7="Shoulder",J$7="Block"),INDEX('Stakeholder report data'!$G727:$M727,1,MATCH(IF(J$7="Block","Anytime",J$7),'Stakeholder report data'!$G$724:$M$724,0)),INDEX($W727:$AD727,1,MATCH(J$5,$W$724:$AD$724,0)))))
*J1027*J$8,0)</f>
        <v>238.45078524370143</v>
      </c>
      <c r="K427" s="212">
        <f>_xlfn.IFNA(IF(K$7="Fixed",1,IF(AND($D427="yes",K$7="Block"),INDEX($O727:$Q727,1,MATCH(K$5,$I12:$K12,0)),IF(OR(K$7="Anytime",K$7="Peak",K$7="Off-peak",K$7="Shoulder",K$7="Block"),INDEX('Stakeholder report data'!$G727:$M727,1,MATCH(IF(K$7="Block","Anytime",K$7),'Stakeholder report data'!$G$724:$M$724,0)),INDEX($W727:$AD727,1,MATCH(K$5,$W$724:$AD$724,0)))))
*K1027*K$8,0)</f>
        <v>0</v>
      </c>
      <c r="L427" s="212">
        <f>_xlfn.IFNA(IF(L$7="Fixed",1,IF(AND($D427="yes",L$7="Block"),INDEX($O727:$Q727,1,MATCH(L$5,$I12:$K12,0)),IF(OR(L$7="Anytime",L$7="Peak",L$7="Off-peak",L$7="Shoulder",L$7="Block"),INDEX('Stakeholder report data'!$G727:$M727,1,MATCH(IF(L$7="Block","Anytime",L$7),'Stakeholder report data'!$G$724:$M$724,0)),INDEX($W727:$AD727,1,MATCH(L$5,$W$724:$AD$724,0)))))
*L1027*L$8,0)</f>
        <v>0</v>
      </c>
      <c r="M427" s="212">
        <f>_xlfn.IFNA(IF(M$7="Fixed",1,IF(AND($D427="yes",M$7="Block"),INDEX($O727:$Q727,1,MATCH(M$5,$I12:$K12,0)),IF(OR(M$7="Anytime",M$7="Peak",M$7="Off-peak",M$7="Shoulder",M$7="Block"),INDEX('Stakeholder report data'!$G727:$M727,1,MATCH(IF(M$7="Block","Anytime",M$7),'Stakeholder report data'!$G$724:$M$724,0)),INDEX($W727:$AD727,1,MATCH(M$5,$W$724:$AD$724,0)))))
*M1027*M$8,0)</f>
        <v>0</v>
      </c>
      <c r="N427" s="212">
        <f>_xlfn.IFNA(IF(N$7="Fixed",1,IF(AND($D427="yes",N$7="Block"),INDEX($O727:$Q727,1,MATCH(N$5,$I12:$K12,0)),IF(OR(N$7="Anytime",N$7="Peak",N$7="Off-peak",N$7="Shoulder",N$7="Block"),INDEX('Stakeholder report data'!$G727:$M727,1,MATCH(IF(N$7="Block","Anytime",N$7),'Stakeholder report data'!$G$724:$M$724,0)),INDEX($W727:$AD727,1,MATCH(N$5,$W$724:$AD$724,0)))))
*N1027*N$8,0)</f>
        <v>0</v>
      </c>
      <c r="O427" s="212">
        <f>_xlfn.IFNA(IF(O$7="Fixed",1,IF(AND($D427="yes",O$7="Block"),INDEX($O727:$Q727,1,MATCH(O$5,$I12:$K12,0)),IF(OR(O$7="Anytime",O$7="Peak",O$7="Off-peak",O$7="Shoulder",O$7="Block"),INDEX('Stakeholder report data'!$G727:$M727,1,MATCH(IF(O$7="Block","Anytime",O$7),'Stakeholder report data'!$G$724:$M$724,0)),INDEX($W727:$AD727,1,MATCH(O$5,$W$724:$AD$724,0)))))
*O1027*O$8,0)</f>
        <v>0</v>
      </c>
      <c r="P427" s="212">
        <f>_xlfn.IFNA(IF(P$7="Fixed",1,IF(AND($D427="yes",P$7="Block"),INDEX($O727:$Q727,1,MATCH(P$5,$I12:$K12,0)),IF(OR(P$7="Anytime",P$7="Peak",P$7="Off-peak",P$7="Shoulder",P$7="Block"),INDEX('Stakeholder report data'!$G727:$M727,1,MATCH(IF(P$7="Block","Anytime",P$7),'Stakeholder report data'!$G$724:$M$724,0)),INDEX($W727:$AD727,1,MATCH(P$5,$W$724:$AD$724,0)))))
*P1027*P$8,0)</f>
        <v>0</v>
      </c>
      <c r="Q427" s="212">
        <f>_xlfn.IFNA(IF(Q$7="Fixed",1,IF(AND($D427="yes",Q$7="Block"),INDEX($O727:$Q727,1,MATCH(Q$5,$I12:$K12,0)),IF(OR(Q$7="Anytime",Q$7="Peak",Q$7="Off-peak",Q$7="Shoulder",Q$7="Block"),INDEX('Stakeholder report data'!$G727:$M727,1,MATCH(IF(Q$7="Block","Anytime",Q$7),'Stakeholder report data'!$G$724:$M$724,0)),INDEX($W727:$AD727,1,MATCH(Q$5,$W$724:$AD$724,0)))))
*Q1027*Q$8,0)</f>
        <v>0</v>
      </c>
      <c r="R427" s="212">
        <f>_xlfn.IFNA(IF(R$7="Fixed",1,IF(AND($D427="yes",R$7="Block"),INDEX($O727:$Q727,1,MATCH(R$5,$I12:$K12,0)),IF(OR(R$7="Anytime",R$7="Peak",R$7="Off-peak",R$7="Shoulder",R$7="Block"),INDEX('Stakeholder report data'!$G727:$M727,1,MATCH(IF(R$7="Block","Anytime",R$7),'Stakeholder report data'!$G$724:$M$724,0)),INDEX($W727:$AD727,1,MATCH(R$5,$W$724:$AD$724,0)))))
*R1027*R$8,0)</f>
        <v>0</v>
      </c>
      <c r="S427" s="212">
        <f>_xlfn.IFNA(IF(S$7="Fixed",1,IF(AND($D427="yes",S$7="Block"),INDEX($O727:$Q727,1,MATCH(S$5,$I12:$K12,0)),IF(OR(S$7="Anytime",S$7="Peak",S$7="Off-peak",S$7="Shoulder",S$7="Block"),INDEX('Stakeholder report data'!$G727:$M727,1,MATCH(IF(S$7="Block","Anytime",S$7),'Stakeholder report data'!$G$724:$M$724,0)),INDEX($W727:$AD727,1,MATCH(S$5,$W$724:$AD$724,0)))))
*S1027*S$8,0)</f>
        <v>0</v>
      </c>
      <c r="T427" s="212">
        <f>_xlfn.IFNA(IF(T$7="Fixed",1,IF(AND($D427="yes",T$7="Block"),INDEX($O727:$Q727,1,MATCH(T$5,$I12:$K12,0)),IF(OR(T$7="Anytime",T$7="Peak",T$7="Off-peak",T$7="Shoulder",T$7="Block"),INDEX('Stakeholder report data'!$G727:$M727,1,MATCH(IF(T$7="Block","Anytime",T$7),'Stakeholder report data'!$G$724:$M$724,0)),INDEX($W727:$AD727,1,MATCH(T$5,$W$724:$AD$724,0)))))
*T1027*T$8,0)</f>
        <v>0</v>
      </c>
      <c r="U427" s="212">
        <f>_xlfn.IFNA(IF(U$7="Fixed",1,IF(AND($D427="yes",U$7="Block"),INDEX($O727:$Q727,1,MATCH(U$5,$I12:$K12,0)),IF(OR(U$7="Anytime",U$7="Peak",U$7="Off-peak",U$7="Shoulder",U$7="Block"),INDEX('Stakeholder report data'!$G727:$M727,1,MATCH(IF(U$7="Block","Anytime",U$7),'Stakeholder report data'!$G$724:$M$724,0)),INDEX($W727:$AD727,1,MATCH(U$5,$W$724:$AD$724,0)))))
*U1027*U$8,0)</f>
        <v>0</v>
      </c>
      <c r="V427" s="212">
        <f>_xlfn.IFNA(IF(V$7="Fixed",1,IF(AND($D427="yes",V$7="Block"),INDEX($O727:$Q727,1,MATCH(V$5,$I12:$K12,0)),IF(OR(V$7="Anytime",V$7="Peak",V$7="Off-peak",V$7="Shoulder",V$7="Block"),INDEX('Stakeholder report data'!$G727:$M727,1,MATCH(IF(V$7="Block","Anytime",V$7),'Stakeholder report data'!$G$724:$M$724,0)),INDEX($W727:$AD727,1,MATCH(V$5,$W$724:$AD$724,0)))))
*V1027*V$8,0)</f>
        <v>0</v>
      </c>
      <c r="W427" s="212">
        <f>_xlfn.IFNA(IF(W$7="Fixed",1,IF(AND($D427="yes",W$7="Block"),INDEX($O727:$Q727,1,MATCH(W$5,$I12:$K12,0)),IF(OR(W$7="Anytime",W$7="Peak",W$7="Off-peak",W$7="Shoulder",W$7="Block"),INDEX('Stakeholder report data'!$G727:$M727,1,MATCH(IF(W$7="Block","Anytime",W$7),'Stakeholder report data'!$G$724:$M$724,0)),INDEX($W727:$AD727,1,MATCH(W$5,$W$724:$AD$724,0)))))
*W1027*W$8,0)</f>
        <v>0</v>
      </c>
      <c r="X427" s="212">
        <f>_xlfn.IFNA(IF(X$7="Fixed",1,IF(AND($D427="yes",X$7="Block"),INDEX($O727:$Q727,1,MATCH(X$5,$I12:$K12,0)),IF(OR(X$7="Anytime",X$7="Peak",X$7="Off-peak",X$7="Shoulder",X$7="Block"),INDEX('Stakeholder report data'!$G727:$M727,1,MATCH(IF(X$7="Block","Anytime",X$7),'Stakeholder report data'!$G$724:$M$724,0)),INDEX($W727:$AD727,1,MATCH(X$5,$W$724:$AD$724,0)))))
*X1027*X$8,0)</f>
        <v>0</v>
      </c>
      <c r="Y427" s="212">
        <f>_xlfn.IFNA(IF(Y$7="Fixed",1,IF(AND($D427="yes",Y$7="Block"),INDEX($O727:$Q727,1,MATCH(Y$5,$I12:$K12,0)),IF(OR(Y$7="Anytime",Y$7="Peak",Y$7="Off-peak",Y$7="Shoulder",Y$7="Block"),INDEX('Stakeholder report data'!$G727:$M727,1,MATCH(IF(Y$7="Block","Anytime",Y$7),'Stakeholder report data'!$G$724:$M$724,0)),INDEX($W727:$AD727,1,MATCH(Y$5,$W$724:$AD$724,0)))))
*Y1027*Y$8,0)</f>
        <v>0</v>
      </c>
      <c r="Z427" s="212">
        <f>_xlfn.IFNA(IF(Z$7="Fixed",1,IF(AND($D427="yes",Z$7="Block"),INDEX($O727:$Q727,1,MATCH(Z$5,$I12:$K12,0)),IF(OR(Z$7="Anytime",Z$7="Peak",Z$7="Off-peak",Z$7="Shoulder",Z$7="Block"),INDEX('Stakeholder report data'!$G727:$M727,1,MATCH(IF(Z$7="Block","Anytime",Z$7),'Stakeholder report data'!$G$724:$M$724,0)),INDEX($W727:$AD727,1,MATCH(Z$5,$W$724:$AD$724,0)))))
*Z1027*Z$8,0)</f>
        <v>0</v>
      </c>
      <c r="AA427" s="212">
        <f>_xlfn.IFNA(IF(AA$7="Fixed",1,IF(AND($D427="yes",AA$7="Block"),INDEX($O727:$Q727,1,MATCH(AA$5,$I12:$K12,0)),IF(OR(AA$7="Anytime",AA$7="Peak",AA$7="Off-peak",AA$7="Shoulder",AA$7="Block"),INDEX('Stakeholder report data'!$G727:$M727,1,MATCH(IF(AA$7="Block","Anytime",AA$7),'Stakeholder report data'!$G$724:$M$724,0)),INDEX($W727:$AD727,1,MATCH(AA$5,$W$724:$AD$724,0)))))
*AA1027*AA$8,0)</f>
        <v>0</v>
      </c>
      <c r="AB427" s="212">
        <f>_xlfn.IFNA(IF(AB$7="Fixed",1,IF(AND($D427="yes",AB$7="Block"),INDEX($O727:$Q727,1,MATCH(AB$5,$I12:$K12,0)),IF(OR(AB$7="Anytime",AB$7="Peak",AB$7="Off-peak",AB$7="Shoulder",AB$7="Block"),INDEX('Stakeholder report data'!$G727:$M727,1,MATCH(IF(AB$7="Block","Anytime",AB$7),'Stakeholder report data'!$G$724:$M$724,0)),INDEX($W727:$AD727,1,MATCH(AB$5,$W$724:$AD$724,0)))))
*AB1027*AB$8,0)</f>
        <v>0</v>
      </c>
      <c r="AC427" s="212">
        <f>_xlfn.IFNA(IF(AC$7="Fixed",1,IF(AND($D427="yes",AC$7="Block"),INDEX($O727:$Q727,1,MATCH(AC$5,$I12:$K12,0)),IF(OR(AC$7="Anytime",AC$7="Peak",AC$7="Off-peak",AC$7="Shoulder",AC$7="Block"),INDEX('Stakeholder report data'!$G727:$M727,1,MATCH(IF(AC$7="Block","Anytime",AC$7),'Stakeholder report data'!$G$724:$M$724,0)),INDEX($W727:$AD727,1,MATCH(AC$5,$W$724:$AD$724,0)))))
*AC1027*AC$8,0)</f>
        <v>0</v>
      </c>
      <c r="AD427" s="212">
        <f>_xlfn.IFNA(IF(AD$7="Fixed",1,IF(AND($D427="yes",AD$7="Block"),INDEX($O727:$Q727,1,MATCH(AD$5,$I12:$K12,0)),IF(OR(AD$7="Anytime",AD$7="Peak",AD$7="Off-peak",AD$7="Shoulder",AD$7="Block"),INDEX('Stakeholder report data'!$G727:$M727,1,MATCH(IF(AD$7="Block","Anytime",AD$7),'Stakeholder report data'!$G$724:$M$724,0)),INDEX($W727:$AD727,1,MATCH(AD$5,$W$724:$AD$724,0)))))
*AD1027*AD$8,0)</f>
        <v>0</v>
      </c>
      <c r="AE427" s="55"/>
      <c r="AF427" s="34"/>
      <c r="AG427" s="34"/>
      <c r="AH427" s="34"/>
    </row>
    <row r="428" spans="1:34" s="57" customFormat="1" ht="11.25" outlineLevel="2" x14ac:dyDescent="0.2">
      <c r="A428" s="52"/>
      <c r="B428" s="258">
        <v>2</v>
      </c>
      <c r="C428" s="48" t="s">
        <v>52</v>
      </c>
      <c r="D428" s="49" t="str">
        <f t="shared" si="43"/>
        <v>no</v>
      </c>
      <c r="E428" s="49" t="str">
        <f t="shared" si="43"/>
        <v>yes</v>
      </c>
      <c r="F428" s="56"/>
      <c r="G428" s="262">
        <f t="shared" ref="G428:G459" si="44">SUM(I428:AB428)+G1028</f>
        <v>446.97608517383526</v>
      </c>
      <c r="H428" s="56"/>
      <c r="I428" s="212">
        <f>_xlfn.IFNA(IF(I$7="Fixed",1,IF(AND($D428="yes",I$7="Block"),INDEX($O728:$Q728,1,MATCH(I$5,$I13:$K13,0)),IF(OR(I$7="Anytime",I$7="Peak",I$7="Off-peak",I$7="Shoulder",I$7="Block"),INDEX('Stakeholder report data'!$G728:$M728,1,MATCH(IF(I$7="Block","Anytime",I$7),'Stakeholder report data'!$G$724:$M$724,0)),INDEX($W728:$AD728,1,MATCH(I$5,$W$724:$AD$724,0)))))
*I1028*I$8,0)</f>
        <v>90.009</v>
      </c>
      <c r="J428" s="212">
        <f>_xlfn.IFNA(IF(J$7="Fixed",1,IF(AND($D428="yes",J$7="Block"),INDEX($O728:$Q728,1,MATCH(J$5,$I13:$K13,0)),IF(OR(J$7="Anytime",J$7="Peak",J$7="Off-peak",J$7="Shoulder",J$7="Block"),INDEX('Stakeholder report data'!$G728:$M728,1,MATCH(IF(J$7="Block","Anytime",J$7),'Stakeholder report data'!$G$724:$M$724,0)),INDEX($W728:$AD728,1,MATCH(J$5,$W$724:$AD$724,0)))))
*J1028*J$8,0)</f>
        <v>0</v>
      </c>
      <c r="K428" s="212">
        <f>_xlfn.IFNA(IF(K$7="Fixed",1,IF(AND($D428="yes",K$7="Block"),INDEX($O728:$Q728,1,MATCH(K$5,$I13:$K13,0)),IF(OR(K$7="Anytime",K$7="Peak",K$7="Off-peak",K$7="Shoulder",K$7="Block"),INDEX('Stakeholder report data'!$G728:$M728,1,MATCH(IF(K$7="Block","Anytime",K$7),'Stakeholder report data'!$G$724:$M$724,0)),INDEX($W728:$AD728,1,MATCH(K$5,$W$724:$AD$724,0)))))
*K1028*K$8,0)</f>
        <v>189.59951859065697</v>
      </c>
      <c r="L428" s="212">
        <f>_xlfn.IFNA(IF(L$7="Fixed",1,IF(AND($D428="yes",L$7="Block"),INDEX($O728:$Q728,1,MATCH(L$5,$I13:$K13,0)),IF(OR(L$7="Anytime",L$7="Peak",L$7="Off-peak",L$7="Shoulder",L$7="Block"),INDEX('Stakeholder report data'!$G728:$M728,1,MATCH(IF(L$7="Block","Anytime",L$7),'Stakeholder report data'!$G$724:$M$724,0)),INDEX($W728:$AD728,1,MATCH(L$5,$W$724:$AD$724,0)))))
*L1028*L$8,0)</f>
        <v>101.3675665831783</v>
      </c>
      <c r="M428" s="212">
        <f>_xlfn.IFNA(IF(M$7="Fixed",1,IF(AND($D428="yes",M$7="Block"),INDEX($O728:$Q728,1,MATCH(M$5,$I13:$K13,0)),IF(OR(M$7="Anytime",M$7="Peak",M$7="Off-peak",M$7="Shoulder",M$7="Block"),INDEX('Stakeholder report data'!$G728:$M728,1,MATCH(IF(M$7="Block","Anytime",M$7),'Stakeholder report data'!$G$724:$M$724,0)),INDEX($W728:$AD728,1,MATCH(M$5,$W$724:$AD$724,0)))))
*M1028*M$8,0)</f>
        <v>0</v>
      </c>
      <c r="N428" s="212">
        <f>_xlfn.IFNA(IF(N$7="Fixed",1,IF(AND($D428="yes",N$7="Block"),INDEX($O728:$Q728,1,MATCH(N$5,$I13:$K13,0)),IF(OR(N$7="Anytime",N$7="Peak",N$7="Off-peak",N$7="Shoulder",N$7="Block"),INDEX('Stakeholder report data'!$G728:$M728,1,MATCH(IF(N$7="Block","Anytime",N$7),'Stakeholder report data'!$G$724:$M$724,0)),INDEX($W728:$AD728,1,MATCH(N$5,$W$724:$AD$724,0)))))
*N1028*N$8,0)</f>
        <v>0</v>
      </c>
      <c r="O428" s="212">
        <f>_xlfn.IFNA(IF(O$7="Fixed",1,IF(AND($D428="yes",O$7="Block"),INDEX($O728:$Q728,1,MATCH(O$5,$I13:$K13,0)),IF(OR(O$7="Anytime",O$7="Peak",O$7="Off-peak",O$7="Shoulder",O$7="Block"),INDEX('Stakeholder report data'!$G728:$M728,1,MATCH(IF(O$7="Block","Anytime",O$7),'Stakeholder report data'!$G$724:$M$724,0)),INDEX($W728:$AD728,1,MATCH(O$5,$W$724:$AD$724,0)))))
*O1028*O$8,0)</f>
        <v>0</v>
      </c>
      <c r="P428" s="212">
        <f>_xlfn.IFNA(IF(P$7="Fixed",1,IF(AND($D428="yes",P$7="Block"),INDEX($O728:$Q728,1,MATCH(P$5,$I13:$K13,0)),IF(OR(P$7="Anytime",P$7="Peak",P$7="Off-peak",P$7="Shoulder",P$7="Block"),INDEX('Stakeholder report data'!$G728:$M728,1,MATCH(IF(P$7="Block","Anytime",P$7),'Stakeholder report data'!$G$724:$M$724,0)),INDEX($W728:$AD728,1,MATCH(P$5,$W$724:$AD$724,0)))))
*P1028*P$8,0)</f>
        <v>0</v>
      </c>
      <c r="Q428" s="212">
        <f>_xlfn.IFNA(IF(Q$7="Fixed",1,IF(AND($D428="yes",Q$7="Block"),INDEX($O728:$Q728,1,MATCH(Q$5,$I13:$K13,0)),IF(OR(Q$7="Anytime",Q$7="Peak",Q$7="Off-peak",Q$7="Shoulder",Q$7="Block"),INDEX('Stakeholder report data'!$G728:$M728,1,MATCH(IF(Q$7="Block","Anytime",Q$7),'Stakeholder report data'!$G$724:$M$724,0)),INDEX($W728:$AD728,1,MATCH(Q$5,$W$724:$AD$724,0)))))
*Q1028*Q$8,0)</f>
        <v>0</v>
      </c>
      <c r="R428" s="212">
        <f>_xlfn.IFNA(IF(R$7="Fixed",1,IF(AND($D428="yes",R$7="Block"),INDEX($O728:$Q728,1,MATCH(R$5,$I13:$K13,0)),IF(OR(R$7="Anytime",R$7="Peak",R$7="Off-peak",R$7="Shoulder",R$7="Block"),INDEX('Stakeholder report data'!$G728:$M728,1,MATCH(IF(R$7="Block","Anytime",R$7),'Stakeholder report data'!$G$724:$M$724,0)),INDEX($W728:$AD728,1,MATCH(R$5,$W$724:$AD$724,0)))))
*R1028*R$8,0)</f>
        <v>0</v>
      </c>
      <c r="S428" s="212">
        <f>_xlfn.IFNA(IF(S$7="Fixed",1,IF(AND($D428="yes",S$7="Block"),INDEX($O728:$Q728,1,MATCH(S$5,$I13:$K13,0)),IF(OR(S$7="Anytime",S$7="Peak",S$7="Off-peak",S$7="Shoulder",S$7="Block"),INDEX('Stakeholder report data'!$G728:$M728,1,MATCH(IF(S$7="Block","Anytime",S$7),'Stakeholder report data'!$G$724:$M$724,0)),INDEX($W728:$AD728,1,MATCH(S$5,$W$724:$AD$724,0)))))
*S1028*S$8,0)</f>
        <v>0</v>
      </c>
      <c r="T428" s="212">
        <f>_xlfn.IFNA(IF(T$7="Fixed",1,IF(AND($D428="yes",T$7="Block"),INDEX($O728:$Q728,1,MATCH(T$5,$I13:$K13,0)),IF(OR(T$7="Anytime",T$7="Peak",T$7="Off-peak",T$7="Shoulder",T$7="Block"),INDEX('Stakeholder report data'!$G728:$M728,1,MATCH(IF(T$7="Block","Anytime",T$7),'Stakeholder report data'!$G$724:$M$724,0)),INDEX($W728:$AD728,1,MATCH(T$5,$W$724:$AD$724,0)))))
*T1028*T$8,0)</f>
        <v>0</v>
      </c>
      <c r="U428" s="212">
        <f>_xlfn.IFNA(IF(U$7="Fixed",1,IF(AND($D428="yes",U$7="Block"),INDEX($O728:$Q728,1,MATCH(U$5,$I13:$K13,0)),IF(OR(U$7="Anytime",U$7="Peak",U$7="Off-peak",U$7="Shoulder",U$7="Block"),INDEX('Stakeholder report data'!$G728:$M728,1,MATCH(IF(U$7="Block","Anytime",U$7),'Stakeholder report data'!$G$724:$M$724,0)),INDEX($W728:$AD728,1,MATCH(U$5,$W$724:$AD$724,0)))))
*U1028*U$8,0)</f>
        <v>0</v>
      </c>
      <c r="V428" s="212">
        <f>_xlfn.IFNA(IF(V$7="Fixed",1,IF(AND($D428="yes",V$7="Block"),INDEX($O728:$Q728,1,MATCH(V$5,$I13:$K13,0)),IF(OR(V$7="Anytime",V$7="Peak",V$7="Off-peak",V$7="Shoulder",V$7="Block"),INDEX('Stakeholder report data'!$G728:$M728,1,MATCH(IF(V$7="Block","Anytime",V$7),'Stakeholder report data'!$G$724:$M$724,0)),INDEX($W728:$AD728,1,MATCH(V$5,$W$724:$AD$724,0)))))
*V1028*V$8,0)</f>
        <v>0</v>
      </c>
      <c r="W428" s="212">
        <f>_xlfn.IFNA(IF(W$7="Fixed",1,IF(AND($D428="yes",W$7="Block"),INDEX($O728:$Q728,1,MATCH(W$5,$I13:$K13,0)),IF(OR(W$7="Anytime",W$7="Peak",W$7="Off-peak",W$7="Shoulder",W$7="Block"),INDEX('Stakeholder report data'!$G728:$M728,1,MATCH(IF(W$7="Block","Anytime",W$7),'Stakeholder report data'!$G$724:$M$724,0)),INDEX($W728:$AD728,1,MATCH(W$5,$W$724:$AD$724,0)))))
*W1028*W$8,0)</f>
        <v>0</v>
      </c>
      <c r="X428" s="212">
        <f>_xlfn.IFNA(IF(X$7="Fixed",1,IF(AND($D428="yes",X$7="Block"),INDEX($O728:$Q728,1,MATCH(X$5,$I13:$K13,0)),IF(OR(X$7="Anytime",X$7="Peak",X$7="Off-peak",X$7="Shoulder",X$7="Block"),INDEX('Stakeholder report data'!$G728:$M728,1,MATCH(IF(X$7="Block","Anytime",X$7),'Stakeholder report data'!$G$724:$M$724,0)),INDEX($W728:$AD728,1,MATCH(X$5,$W$724:$AD$724,0)))))
*X1028*X$8,0)</f>
        <v>0</v>
      </c>
      <c r="Y428" s="212">
        <f>_xlfn.IFNA(IF(Y$7="Fixed",1,IF(AND($D428="yes",Y$7="Block"),INDEX($O728:$Q728,1,MATCH(Y$5,$I13:$K13,0)),IF(OR(Y$7="Anytime",Y$7="Peak",Y$7="Off-peak",Y$7="Shoulder",Y$7="Block"),INDEX('Stakeholder report data'!$G728:$M728,1,MATCH(IF(Y$7="Block","Anytime",Y$7),'Stakeholder report data'!$G$724:$M$724,0)),INDEX($W728:$AD728,1,MATCH(Y$5,$W$724:$AD$724,0)))))
*Y1028*Y$8,0)</f>
        <v>0</v>
      </c>
      <c r="Z428" s="212">
        <f>_xlfn.IFNA(IF(Z$7="Fixed",1,IF(AND($D428="yes",Z$7="Block"),INDEX($O728:$Q728,1,MATCH(Z$5,$I13:$K13,0)),IF(OR(Z$7="Anytime",Z$7="Peak",Z$7="Off-peak",Z$7="Shoulder",Z$7="Block"),INDEX('Stakeholder report data'!$G728:$M728,1,MATCH(IF(Z$7="Block","Anytime",Z$7),'Stakeholder report data'!$G$724:$M$724,0)),INDEX($W728:$AD728,1,MATCH(Z$5,$W$724:$AD$724,0)))))
*Z1028*Z$8,0)</f>
        <v>0</v>
      </c>
      <c r="AA428" s="212">
        <f>_xlfn.IFNA(IF(AA$7="Fixed",1,IF(AND($D428="yes",AA$7="Block"),INDEX($O728:$Q728,1,MATCH(AA$5,$I13:$K13,0)),IF(OR(AA$7="Anytime",AA$7="Peak",AA$7="Off-peak",AA$7="Shoulder",AA$7="Block"),INDEX('Stakeholder report data'!$G728:$M728,1,MATCH(IF(AA$7="Block","Anytime",AA$7),'Stakeholder report data'!$G$724:$M$724,0)),INDEX($W728:$AD728,1,MATCH(AA$5,$W$724:$AD$724,0)))))
*AA1028*AA$8,0)</f>
        <v>0</v>
      </c>
      <c r="AB428" s="212">
        <f>_xlfn.IFNA(IF(AB$7="Fixed",1,IF(AND($D428="yes",AB$7="Block"),INDEX($O728:$Q728,1,MATCH(AB$5,$I13:$K13,0)),IF(OR(AB$7="Anytime",AB$7="Peak",AB$7="Off-peak",AB$7="Shoulder",AB$7="Block"),INDEX('Stakeholder report data'!$G728:$M728,1,MATCH(IF(AB$7="Block","Anytime",AB$7),'Stakeholder report data'!$G$724:$M$724,0)),INDEX($W728:$AD728,1,MATCH(AB$5,$W$724:$AD$724,0)))))
*AB1028*AB$8,0)</f>
        <v>0</v>
      </c>
      <c r="AC428" s="212">
        <f>_xlfn.IFNA(IF(AC$7="Fixed",1,IF(AND($D428="yes",AC$7="Block"),INDEX($O728:$Q728,1,MATCH(AC$5,$I13:$K13,0)),IF(OR(AC$7="Anytime",AC$7="Peak",AC$7="Off-peak",AC$7="Shoulder",AC$7="Block"),INDEX('Stakeholder report data'!$G728:$M728,1,MATCH(IF(AC$7="Block","Anytime",AC$7),'Stakeholder report data'!$G$724:$M$724,0)),INDEX($W728:$AD728,1,MATCH(AC$5,$W$724:$AD$724,0)))))
*AC1028*AC$8,0)</f>
        <v>0</v>
      </c>
      <c r="AD428" s="212">
        <f>_xlfn.IFNA(IF(AD$7="Fixed",1,IF(AND($D428="yes",AD$7="Block"),INDEX($O728:$Q728,1,MATCH(AD$5,$I13:$K13,0)),IF(OR(AD$7="Anytime",AD$7="Peak",AD$7="Off-peak",AD$7="Shoulder",AD$7="Block"),INDEX('Stakeholder report data'!$G728:$M728,1,MATCH(IF(AD$7="Block","Anytime",AD$7),'Stakeholder report data'!$G$724:$M$724,0)),INDEX($W728:$AD728,1,MATCH(AD$5,$W$724:$AD$724,0)))))
*AD1028*AD$8,0)</f>
        <v>0</v>
      </c>
      <c r="AE428" s="55"/>
      <c r="AF428" s="52"/>
      <c r="AG428" s="52"/>
      <c r="AH428" s="52"/>
    </row>
    <row r="429" spans="1:34" ht="11.25" outlineLevel="2" x14ac:dyDescent="0.2">
      <c r="A429" s="34"/>
      <c r="B429" s="251">
        <v>3</v>
      </c>
      <c r="C429" s="48" t="s">
        <v>189</v>
      </c>
      <c r="D429" s="49" t="str">
        <f t="shared" si="43"/>
        <v>no</v>
      </c>
      <c r="E429" s="49" t="str">
        <f t="shared" si="43"/>
        <v>no</v>
      </c>
      <c r="F429" s="56"/>
      <c r="G429" s="262">
        <f t="shared" si="44"/>
        <v>405.13888295629442</v>
      </c>
      <c r="H429" s="56"/>
      <c r="I429" s="212">
        <f>_xlfn.IFNA(IF(I$7="Fixed",1,IF(AND($D429="yes",I$7="Block"),INDEX($O729:$Q729,1,MATCH(I$5,$I14:$K14,0)),IF(OR(I$7="Anytime",I$7="Peak",I$7="Off-peak",I$7="Shoulder",I$7="Block"),INDEX('Stakeholder report data'!$G729:$M729,1,MATCH(IF(I$7="Block","Anytime",I$7),'Stakeholder report data'!$G$724:$M$724,0)),INDEX($W729:$AD729,1,MATCH(I$5,$W$724:$AD$724,0)))))
*I1029*I$8,0)</f>
        <v>90.009</v>
      </c>
      <c r="J429" s="212">
        <f>_xlfn.IFNA(IF(J$7="Fixed",1,IF(AND($D429="yes",J$7="Block"),INDEX($O729:$Q729,1,MATCH(J$5,$I14:$K14,0)),IF(OR(J$7="Anytime",J$7="Peak",J$7="Off-peak",J$7="Shoulder",J$7="Block"),INDEX('Stakeholder report data'!$G729:$M729,1,MATCH(IF(J$7="Block","Anytime",J$7),'Stakeholder report data'!$G$724:$M$724,0)),INDEX($W729:$AD729,1,MATCH(J$5,$W$724:$AD$724,0)))))
*J1029*J$8,0)</f>
        <v>249.12988295629444</v>
      </c>
      <c r="K429" s="212">
        <f>_xlfn.IFNA(IF(K$7="Fixed",1,IF(AND($D429="yes",K$7="Block"),INDEX($O729:$Q729,1,MATCH(K$5,$I14:$K14,0)),IF(OR(K$7="Anytime",K$7="Peak",K$7="Off-peak",K$7="Shoulder",K$7="Block"),INDEX('Stakeholder report data'!$G729:$M729,1,MATCH(IF(K$7="Block","Anytime",K$7),'Stakeholder report data'!$G$724:$M$724,0)),INDEX($W729:$AD729,1,MATCH(K$5,$W$724:$AD$724,0)))))
*K1029*K$8,0)</f>
        <v>0</v>
      </c>
      <c r="L429" s="212">
        <f>_xlfn.IFNA(IF(L$7="Fixed",1,IF(AND($D429="yes",L$7="Block"),INDEX($O729:$Q729,1,MATCH(L$5,$I14:$K14,0)),IF(OR(L$7="Anytime",L$7="Peak",L$7="Off-peak",L$7="Shoulder",L$7="Block"),INDEX('Stakeholder report data'!$G729:$M729,1,MATCH(IF(L$7="Block","Anytime",L$7),'Stakeholder report data'!$G$724:$M$724,0)),INDEX($W729:$AD729,1,MATCH(L$5,$W$724:$AD$724,0)))))
*L1029*L$8,0)</f>
        <v>0</v>
      </c>
      <c r="M429" s="212">
        <f>_xlfn.IFNA(IF(M$7="Fixed",1,IF(AND($D429="yes",M$7="Block"),INDEX($O729:$Q729,1,MATCH(M$5,$I14:$K14,0)),IF(OR(M$7="Anytime",M$7="Peak",M$7="Off-peak",M$7="Shoulder",M$7="Block"),INDEX('Stakeholder report data'!$G729:$M729,1,MATCH(IF(M$7="Block","Anytime",M$7),'Stakeholder report data'!$G$724:$M$724,0)),INDEX($W729:$AD729,1,MATCH(M$5,$W$724:$AD$724,0)))))
*M1029*M$8,0)</f>
        <v>0</v>
      </c>
      <c r="N429" s="212">
        <f>_xlfn.IFNA(IF(N$7="Fixed",1,IF(AND($D429="yes",N$7="Block"),INDEX($O729:$Q729,1,MATCH(N$5,$I14:$K14,0)),IF(OR(N$7="Anytime",N$7="Peak",N$7="Off-peak",N$7="Shoulder",N$7="Block"),INDEX('Stakeholder report data'!$G729:$M729,1,MATCH(IF(N$7="Block","Anytime",N$7),'Stakeholder report data'!$G$724:$M$724,0)),INDEX($W729:$AD729,1,MATCH(N$5,$W$724:$AD$724,0)))))
*N1029*N$8,0)</f>
        <v>0</v>
      </c>
      <c r="O429" s="212">
        <f>_xlfn.IFNA(IF(O$7="Fixed",1,IF(AND($D429="yes",O$7="Block"),INDEX($O729:$Q729,1,MATCH(O$5,$I14:$K14,0)),IF(OR(O$7="Anytime",O$7="Peak",O$7="Off-peak",O$7="Shoulder",O$7="Block"),INDEX('Stakeholder report data'!$G729:$M729,1,MATCH(IF(O$7="Block","Anytime",O$7),'Stakeholder report data'!$G$724:$M$724,0)),INDEX($W729:$AD729,1,MATCH(O$5,$W$724:$AD$724,0)))))
*O1029*O$8,0)</f>
        <v>0</v>
      </c>
      <c r="P429" s="212">
        <f>_xlfn.IFNA(IF(P$7="Fixed",1,IF(AND($D429="yes",P$7="Block"),INDEX($O729:$Q729,1,MATCH(P$5,$I14:$K14,0)),IF(OR(P$7="Anytime",P$7="Peak",P$7="Off-peak",P$7="Shoulder",P$7="Block"),INDEX('Stakeholder report data'!$G729:$M729,1,MATCH(IF(P$7="Block","Anytime",P$7),'Stakeholder report data'!$G$724:$M$724,0)),INDEX($W729:$AD729,1,MATCH(P$5,$W$724:$AD$724,0)))))
*P1029*P$8,0)</f>
        <v>0</v>
      </c>
      <c r="Q429" s="212">
        <f>_xlfn.IFNA(IF(Q$7="Fixed",1,IF(AND($D429="yes",Q$7="Block"),INDEX($O729:$Q729,1,MATCH(Q$5,$I14:$K14,0)),IF(OR(Q$7="Anytime",Q$7="Peak",Q$7="Off-peak",Q$7="Shoulder",Q$7="Block"),INDEX('Stakeholder report data'!$G729:$M729,1,MATCH(IF(Q$7="Block","Anytime",Q$7),'Stakeholder report data'!$G$724:$M$724,0)),INDEX($W729:$AD729,1,MATCH(Q$5,$W$724:$AD$724,0)))))
*Q1029*Q$8,0)</f>
        <v>0</v>
      </c>
      <c r="R429" s="212">
        <f>_xlfn.IFNA(IF(R$7="Fixed",1,IF(AND($D429="yes",R$7="Block"),INDEX($O729:$Q729,1,MATCH(R$5,$I14:$K14,0)),IF(OR(R$7="Anytime",R$7="Peak",R$7="Off-peak",R$7="Shoulder",R$7="Block"),INDEX('Stakeholder report data'!$G729:$M729,1,MATCH(IF(R$7="Block","Anytime",R$7),'Stakeholder report data'!$G$724:$M$724,0)),INDEX($W729:$AD729,1,MATCH(R$5,$W$724:$AD$724,0)))))
*R1029*R$8,0)</f>
        <v>0</v>
      </c>
      <c r="S429" s="212">
        <f>_xlfn.IFNA(IF(S$7="Fixed",1,IF(AND($D429="yes",S$7="Block"),INDEX($O729:$Q729,1,MATCH(S$5,$I14:$K14,0)),IF(OR(S$7="Anytime",S$7="Peak",S$7="Off-peak",S$7="Shoulder",S$7="Block"),INDEX('Stakeholder report data'!$G729:$M729,1,MATCH(IF(S$7="Block","Anytime",S$7),'Stakeholder report data'!$G$724:$M$724,0)),INDEX($W729:$AD729,1,MATCH(S$5,$W$724:$AD$724,0)))))
*S1029*S$8,0)</f>
        <v>0</v>
      </c>
      <c r="T429" s="212">
        <f>_xlfn.IFNA(IF(T$7="Fixed",1,IF(AND($D429="yes",T$7="Block"),INDEX($O729:$Q729,1,MATCH(T$5,$I14:$K14,0)),IF(OR(T$7="Anytime",T$7="Peak",T$7="Off-peak",T$7="Shoulder",T$7="Block"),INDEX('Stakeholder report data'!$G729:$M729,1,MATCH(IF(T$7="Block","Anytime",T$7),'Stakeholder report data'!$G$724:$M$724,0)),INDEX($W729:$AD729,1,MATCH(T$5,$W$724:$AD$724,0)))))
*T1029*T$8,0)</f>
        <v>0</v>
      </c>
      <c r="U429" s="212">
        <f>_xlfn.IFNA(IF(U$7="Fixed",1,IF(AND($D429="yes",U$7="Block"),INDEX($O729:$Q729,1,MATCH(U$5,$I14:$K14,0)),IF(OR(U$7="Anytime",U$7="Peak",U$7="Off-peak",U$7="Shoulder",U$7="Block"),INDEX('Stakeholder report data'!$G729:$M729,1,MATCH(IF(U$7="Block","Anytime",U$7),'Stakeholder report data'!$G$724:$M$724,0)),INDEX($W729:$AD729,1,MATCH(U$5,$W$724:$AD$724,0)))))
*U1029*U$8,0)</f>
        <v>0</v>
      </c>
      <c r="V429" s="212">
        <f>_xlfn.IFNA(IF(V$7="Fixed",1,IF(AND($D429="yes",V$7="Block"),INDEX($O729:$Q729,1,MATCH(V$5,$I14:$K14,0)),IF(OR(V$7="Anytime",V$7="Peak",V$7="Off-peak",V$7="Shoulder",V$7="Block"),INDEX('Stakeholder report data'!$G729:$M729,1,MATCH(IF(V$7="Block","Anytime",V$7),'Stakeholder report data'!$G$724:$M$724,0)),INDEX($W729:$AD729,1,MATCH(V$5,$W$724:$AD$724,0)))))
*V1029*V$8,0)</f>
        <v>0</v>
      </c>
      <c r="W429" s="212">
        <f>_xlfn.IFNA(IF(W$7="Fixed",1,IF(AND($D429="yes",W$7="Block"),INDEX($O729:$Q729,1,MATCH(W$5,$I14:$K14,0)),IF(OR(W$7="Anytime",W$7="Peak",W$7="Off-peak",W$7="Shoulder",W$7="Block"),INDEX('Stakeholder report data'!$G729:$M729,1,MATCH(IF(W$7="Block","Anytime",W$7),'Stakeholder report data'!$G$724:$M$724,0)),INDEX($W729:$AD729,1,MATCH(W$5,$W$724:$AD$724,0)))))
*W1029*W$8,0)</f>
        <v>0</v>
      </c>
      <c r="X429" s="212">
        <f>_xlfn.IFNA(IF(X$7="Fixed",1,IF(AND($D429="yes",X$7="Block"),INDEX($O729:$Q729,1,MATCH(X$5,$I14:$K14,0)),IF(OR(X$7="Anytime",X$7="Peak",X$7="Off-peak",X$7="Shoulder",X$7="Block"),INDEX('Stakeholder report data'!$G729:$M729,1,MATCH(IF(X$7="Block","Anytime",X$7),'Stakeholder report data'!$G$724:$M$724,0)),INDEX($W729:$AD729,1,MATCH(X$5,$W$724:$AD$724,0)))))
*X1029*X$8,0)</f>
        <v>0</v>
      </c>
      <c r="Y429" s="212">
        <f>_xlfn.IFNA(IF(Y$7="Fixed",1,IF(AND($D429="yes",Y$7="Block"),INDEX($O729:$Q729,1,MATCH(Y$5,$I14:$K14,0)),IF(OR(Y$7="Anytime",Y$7="Peak",Y$7="Off-peak",Y$7="Shoulder",Y$7="Block"),INDEX('Stakeholder report data'!$G729:$M729,1,MATCH(IF(Y$7="Block","Anytime",Y$7),'Stakeholder report data'!$G$724:$M$724,0)),INDEX($W729:$AD729,1,MATCH(Y$5,$W$724:$AD$724,0)))))
*Y1029*Y$8,0)</f>
        <v>0</v>
      </c>
      <c r="Z429" s="212">
        <f>_xlfn.IFNA(IF(Z$7="Fixed",1,IF(AND($D429="yes",Z$7="Block"),INDEX($O729:$Q729,1,MATCH(Z$5,$I14:$K14,0)),IF(OR(Z$7="Anytime",Z$7="Peak",Z$7="Off-peak",Z$7="Shoulder",Z$7="Block"),INDEX('Stakeholder report data'!$G729:$M729,1,MATCH(IF(Z$7="Block","Anytime",Z$7),'Stakeholder report data'!$G$724:$M$724,0)),INDEX($W729:$AD729,1,MATCH(Z$5,$W$724:$AD$724,0)))))
*Z1029*Z$8,0)</f>
        <v>0</v>
      </c>
      <c r="AA429" s="212">
        <f>_xlfn.IFNA(IF(AA$7="Fixed",1,IF(AND($D429="yes",AA$7="Block"),INDEX($O729:$Q729,1,MATCH(AA$5,$I14:$K14,0)),IF(OR(AA$7="Anytime",AA$7="Peak",AA$7="Off-peak",AA$7="Shoulder",AA$7="Block"),INDEX('Stakeholder report data'!$G729:$M729,1,MATCH(IF(AA$7="Block","Anytime",AA$7),'Stakeholder report data'!$G$724:$M$724,0)),INDEX($W729:$AD729,1,MATCH(AA$5,$W$724:$AD$724,0)))))
*AA1029*AA$8,0)</f>
        <v>0</v>
      </c>
      <c r="AB429" s="212">
        <f>_xlfn.IFNA(IF(AB$7="Fixed",1,IF(AND($D429="yes",AB$7="Block"),INDEX($O729:$Q729,1,MATCH(AB$5,$I14:$K14,0)),IF(OR(AB$7="Anytime",AB$7="Peak",AB$7="Off-peak",AB$7="Shoulder",AB$7="Block"),INDEX('Stakeholder report data'!$G729:$M729,1,MATCH(IF(AB$7="Block","Anytime",AB$7),'Stakeholder report data'!$G$724:$M$724,0)),INDEX($W729:$AD729,1,MATCH(AB$5,$W$724:$AD$724,0)))))
*AB1029*AB$8,0)</f>
        <v>0</v>
      </c>
      <c r="AC429" s="212">
        <f>_xlfn.IFNA(IF(AC$7="Fixed",1,IF(AND($D429="yes",AC$7="Block"),INDEX($O729:$Q729,1,MATCH(AC$5,$I14:$K14,0)),IF(OR(AC$7="Anytime",AC$7="Peak",AC$7="Off-peak",AC$7="Shoulder",AC$7="Block"),INDEX('Stakeholder report data'!$G729:$M729,1,MATCH(IF(AC$7="Block","Anytime",AC$7),'Stakeholder report data'!$G$724:$M$724,0)),INDEX($W729:$AD729,1,MATCH(AC$5,$W$724:$AD$724,0)))))
*AC1029*AC$8,0)</f>
        <v>0</v>
      </c>
      <c r="AD429" s="212">
        <f>_xlfn.IFNA(IF(AD$7="Fixed",1,IF(AND($D429="yes",AD$7="Block"),INDEX($O729:$Q729,1,MATCH(AD$5,$I14:$K14,0)),IF(OR(AD$7="Anytime",AD$7="Peak",AD$7="Off-peak",AD$7="Shoulder",AD$7="Block"),INDEX('Stakeholder report data'!$G729:$M729,1,MATCH(IF(AD$7="Block","Anytime",AD$7),'Stakeholder report data'!$G$724:$M$724,0)),INDEX($W729:$AD729,1,MATCH(AD$5,$W$724:$AD$724,0)))))
*AD1029*AD$8,0)</f>
        <v>0</v>
      </c>
      <c r="AE429" s="55"/>
      <c r="AF429" s="34"/>
      <c r="AG429" s="34"/>
      <c r="AH429" s="34"/>
    </row>
    <row r="430" spans="1:34" ht="11.25" outlineLevel="2" x14ac:dyDescent="0.2">
      <c r="A430" s="34"/>
      <c r="B430" s="251">
        <v>4</v>
      </c>
      <c r="C430" s="48">
        <v>0</v>
      </c>
      <c r="D430" s="49">
        <f t="shared" si="43"/>
        <v>0</v>
      </c>
      <c r="E430" s="49">
        <f t="shared" si="43"/>
        <v>0</v>
      </c>
      <c r="F430" s="56"/>
      <c r="G430" s="262">
        <f t="shared" si="44"/>
        <v>0</v>
      </c>
      <c r="H430" s="56"/>
      <c r="I430" s="212">
        <f>_xlfn.IFNA(IF(I$7="Fixed",1,IF(AND($D430="yes",I$7="Block"),INDEX($O730:$Q730,1,MATCH(I$5,$I15:$K15,0)),IF(OR(I$7="Anytime",I$7="Peak",I$7="Off-peak",I$7="Shoulder",I$7="Block"),INDEX('Stakeholder report data'!$G730:$M730,1,MATCH(IF(I$7="Block","Anytime",I$7),'Stakeholder report data'!$G$724:$M$724,0)),INDEX($W730:$AD730,1,MATCH(I$5,$W$724:$AD$724,0)))))
*I1030*I$8,0)</f>
        <v>0</v>
      </c>
      <c r="J430" s="212">
        <f>_xlfn.IFNA(IF(J$7="Fixed",1,IF(AND($D430="yes",J$7="Block"),INDEX($O730:$Q730,1,MATCH(J$5,$I15:$K15,0)),IF(OR(J$7="Anytime",J$7="Peak",J$7="Off-peak",J$7="Shoulder",J$7="Block"),INDEX('Stakeholder report data'!$G730:$M730,1,MATCH(IF(J$7="Block","Anytime",J$7),'Stakeholder report data'!$G$724:$M$724,0)),INDEX($W730:$AD730,1,MATCH(J$5,$W$724:$AD$724,0)))))
*J1030*J$8,0)</f>
        <v>0</v>
      </c>
      <c r="K430" s="212">
        <f>_xlfn.IFNA(IF(K$7="Fixed",1,IF(AND($D430="yes",K$7="Block"),INDEX($O730:$Q730,1,MATCH(K$5,$I15:$K15,0)),IF(OR(K$7="Anytime",K$7="Peak",K$7="Off-peak",K$7="Shoulder",K$7="Block"),INDEX('Stakeholder report data'!$G730:$M730,1,MATCH(IF(K$7="Block","Anytime",K$7),'Stakeholder report data'!$G$724:$M$724,0)),INDEX($W730:$AD730,1,MATCH(K$5,$W$724:$AD$724,0)))))
*K1030*K$8,0)</f>
        <v>0</v>
      </c>
      <c r="L430" s="212">
        <f>_xlfn.IFNA(IF(L$7="Fixed",1,IF(AND($D430="yes",L$7="Block"),INDEX($O730:$Q730,1,MATCH(L$5,$I15:$K15,0)),IF(OR(L$7="Anytime",L$7="Peak",L$7="Off-peak",L$7="Shoulder",L$7="Block"),INDEX('Stakeholder report data'!$G730:$M730,1,MATCH(IF(L$7="Block","Anytime",L$7),'Stakeholder report data'!$G$724:$M$724,0)),INDEX($W730:$AD730,1,MATCH(L$5,$W$724:$AD$724,0)))))
*L1030*L$8,0)</f>
        <v>0</v>
      </c>
      <c r="M430" s="212">
        <f>_xlfn.IFNA(IF(M$7="Fixed",1,IF(AND($D430="yes",M$7="Block"),INDEX($O730:$Q730,1,MATCH(M$5,$I15:$K15,0)),IF(OR(M$7="Anytime",M$7="Peak",M$7="Off-peak",M$7="Shoulder",M$7="Block"),INDEX('Stakeholder report data'!$G730:$M730,1,MATCH(IF(M$7="Block","Anytime",M$7),'Stakeholder report data'!$G$724:$M$724,0)),INDEX($W730:$AD730,1,MATCH(M$5,$W$724:$AD$724,0)))))
*M1030*M$8,0)</f>
        <v>0</v>
      </c>
      <c r="N430" s="212">
        <f>_xlfn.IFNA(IF(N$7="Fixed",1,IF(AND($D430="yes",N$7="Block"),INDEX($O730:$Q730,1,MATCH(N$5,$I15:$K15,0)),IF(OR(N$7="Anytime",N$7="Peak",N$7="Off-peak",N$7="Shoulder",N$7="Block"),INDEX('Stakeholder report data'!$G730:$M730,1,MATCH(IF(N$7="Block","Anytime",N$7),'Stakeholder report data'!$G$724:$M$724,0)),INDEX($W730:$AD730,1,MATCH(N$5,$W$724:$AD$724,0)))))
*N1030*N$8,0)</f>
        <v>0</v>
      </c>
      <c r="O430" s="212">
        <f>_xlfn.IFNA(IF(O$7="Fixed",1,IF(AND($D430="yes",O$7="Block"),INDEX($O730:$Q730,1,MATCH(O$5,$I15:$K15,0)),IF(OR(O$7="Anytime",O$7="Peak",O$7="Off-peak",O$7="Shoulder",O$7="Block"),INDEX('Stakeholder report data'!$G730:$M730,1,MATCH(IF(O$7="Block","Anytime",O$7),'Stakeholder report data'!$G$724:$M$724,0)),INDEX($W730:$AD730,1,MATCH(O$5,$W$724:$AD$724,0)))))
*O1030*O$8,0)</f>
        <v>0</v>
      </c>
      <c r="P430" s="212">
        <f>_xlfn.IFNA(IF(P$7="Fixed",1,IF(AND($D430="yes",P$7="Block"),INDEX($O730:$Q730,1,MATCH(P$5,$I15:$K15,0)),IF(OR(P$7="Anytime",P$7="Peak",P$7="Off-peak",P$7="Shoulder",P$7="Block"),INDEX('Stakeholder report data'!$G730:$M730,1,MATCH(IF(P$7="Block","Anytime",P$7),'Stakeholder report data'!$G$724:$M$724,0)),INDEX($W730:$AD730,1,MATCH(P$5,$W$724:$AD$724,0)))))
*P1030*P$8,0)</f>
        <v>0</v>
      </c>
      <c r="Q430" s="212">
        <f>_xlfn.IFNA(IF(Q$7="Fixed",1,IF(AND($D430="yes",Q$7="Block"),INDEX($O730:$Q730,1,MATCH(Q$5,$I15:$K15,0)),IF(OR(Q$7="Anytime",Q$7="Peak",Q$7="Off-peak",Q$7="Shoulder",Q$7="Block"),INDEX('Stakeholder report data'!$G730:$M730,1,MATCH(IF(Q$7="Block","Anytime",Q$7),'Stakeholder report data'!$G$724:$M$724,0)),INDEX($W730:$AD730,1,MATCH(Q$5,$W$724:$AD$724,0)))))
*Q1030*Q$8,0)</f>
        <v>0</v>
      </c>
      <c r="R430" s="212">
        <f>_xlfn.IFNA(IF(R$7="Fixed",1,IF(AND($D430="yes",R$7="Block"),INDEX($O730:$Q730,1,MATCH(R$5,$I15:$K15,0)),IF(OR(R$7="Anytime",R$7="Peak",R$7="Off-peak",R$7="Shoulder",R$7="Block"),INDEX('Stakeholder report data'!$G730:$M730,1,MATCH(IF(R$7="Block","Anytime",R$7),'Stakeholder report data'!$G$724:$M$724,0)),INDEX($W730:$AD730,1,MATCH(R$5,$W$724:$AD$724,0)))))
*R1030*R$8,0)</f>
        <v>0</v>
      </c>
      <c r="S430" s="212">
        <f>_xlfn.IFNA(IF(S$7="Fixed",1,IF(AND($D430="yes",S$7="Block"),INDEX($O730:$Q730,1,MATCH(S$5,$I15:$K15,0)),IF(OR(S$7="Anytime",S$7="Peak",S$7="Off-peak",S$7="Shoulder",S$7="Block"),INDEX('Stakeholder report data'!$G730:$M730,1,MATCH(IF(S$7="Block","Anytime",S$7),'Stakeholder report data'!$G$724:$M$724,0)),INDEX($W730:$AD730,1,MATCH(S$5,$W$724:$AD$724,0)))))
*S1030*S$8,0)</f>
        <v>0</v>
      </c>
      <c r="T430" s="212">
        <f>_xlfn.IFNA(IF(T$7="Fixed",1,IF(AND($D430="yes",T$7="Block"),INDEX($O730:$Q730,1,MATCH(T$5,$I15:$K15,0)),IF(OR(T$7="Anytime",T$7="Peak",T$7="Off-peak",T$7="Shoulder",T$7="Block"),INDEX('Stakeholder report data'!$G730:$M730,1,MATCH(IF(T$7="Block","Anytime",T$7),'Stakeholder report data'!$G$724:$M$724,0)),INDEX($W730:$AD730,1,MATCH(T$5,$W$724:$AD$724,0)))))
*T1030*T$8,0)</f>
        <v>0</v>
      </c>
      <c r="U430" s="212">
        <f>_xlfn.IFNA(IF(U$7="Fixed",1,IF(AND($D430="yes",U$7="Block"),INDEX($O730:$Q730,1,MATCH(U$5,$I15:$K15,0)),IF(OR(U$7="Anytime",U$7="Peak",U$7="Off-peak",U$7="Shoulder",U$7="Block"),INDEX('Stakeholder report data'!$G730:$M730,1,MATCH(IF(U$7="Block","Anytime",U$7),'Stakeholder report data'!$G$724:$M$724,0)),INDEX($W730:$AD730,1,MATCH(U$5,$W$724:$AD$724,0)))))
*U1030*U$8,0)</f>
        <v>0</v>
      </c>
      <c r="V430" s="212">
        <f>_xlfn.IFNA(IF(V$7="Fixed",1,IF(AND($D430="yes",V$7="Block"),INDEX($O730:$Q730,1,MATCH(V$5,$I15:$K15,0)),IF(OR(V$7="Anytime",V$7="Peak",V$7="Off-peak",V$7="Shoulder",V$7="Block"),INDEX('Stakeholder report data'!$G730:$M730,1,MATCH(IF(V$7="Block","Anytime",V$7),'Stakeholder report data'!$G$724:$M$724,0)),INDEX($W730:$AD730,1,MATCH(V$5,$W$724:$AD$724,0)))))
*V1030*V$8,0)</f>
        <v>0</v>
      </c>
      <c r="W430" s="212">
        <f>_xlfn.IFNA(IF(W$7="Fixed",1,IF(AND($D430="yes",W$7="Block"),INDEX($O730:$Q730,1,MATCH(W$5,$I15:$K15,0)),IF(OR(W$7="Anytime",W$7="Peak",W$7="Off-peak",W$7="Shoulder",W$7="Block"),INDEX('Stakeholder report data'!$G730:$M730,1,MATCH(IF(W$7="Block","Anytime",W$7),'Stakeholder report data'!$G$724:$M$724,0)),INDEX($W730:$AD730,1,MATCH(W$5,$W$724:$AD$724,0)))))
*W1030*W$8,0)</f>
        <v>0</v>
      </c>
      <c r="X430" s="212">
        <f>_xlfn.IFNA(IF(X$7="Fixed",1,IF(AND($D430="yes",X$7="Block"),INDEX($O730:$Q730,1,MATCH(X$5,$I15:$K15,0)),IF(OR(X$7="Anytime",X$7="Peak",X$7="Off-peak",X$7="Shoulder",X$7="Block"),INDEX('Stakeholder report data'!$G730:$M730,1,MATCH(IF(X$7="Block","Anytime",X$7),'Stakeholder report data'!$G$724:$M$724,0)),INDEX($W730:$AD730,1,MATCH(X$5,$W$724:$AD$724,0)))))
*X1030*X$8,0)</f>
        <v>0</v>
      </c>
      <c r="Y430" s="212">
        <f>_xlfn.IFNA(IF(Y$7="Fixed",1,IF(AND($D430="yes",Y$7="Block"),INDEX($O730:$Q730,1,MATCH(Y$5,$I15:$K15,0)),IF(OR(Y$7="Anytime",Y$7="Peak",Y$7="Off-peak",Y$7="Shoulder",Y$7="Block"),INDEX('Stakeholder report data'!$G730:$M730,1,MATCH(IF(Y$7="Block","Anytime",Y$7),'Stakeholder report data'!$G$724:$M$724,0)),INDEX($W730:$AD730,1,MATCH(Y$5,$W$724:$AD$724,0)))))
*Y1030*Y$8,0)</f>
        <v>0</v>
      </c>
      <c r="Z430" s="212">
        <f>_xlfn.IFNA(IF(Z$7="Fixed",1,IF(AND($D430="yes",Z$7="Block"),INDEX($O730:$Q730,1,MATCH(Z$5,$I15:$K15,0)),IF(OR(Z$7="Anytime",Z$7="Peak",Z$7="Off-peak",Z$7="Shoulder",Z$7="Block"),INDEX('Stakeholder report data'!$G730:$M730,1,MATCH(IF(Z$7="Block","Anytime",Z$7),'Stakeholder report data'!$G$724:$M$724,0)),INDEX($W730:$AD730,1,MATCH(Z$5,$W$724:$AD$724,0)))))
*Z1030*Z$8,0)</f>
        <v>0</v>
      </c>
      <c r="AA430" s="212">
        <f>_xlfn.IFNA(IF(AA$7="Fixed",1,IF(AND($D430="yes",AA$7="Block"),INDEX($O730:$Q730,1,MATCH(AA$5,$I15:$K15,0)),IF(OR(AA$7="Anytime",AA$7="Peak",AA$7="Off-peak",AA$7="Shoulder",AA$7="Block"),INDEX('Stakeholder report data'!$G730:$M730,1,MATCH(IF(AA$7="Block","Anytime",AA$7),'Stakeholder report data'!$G$724:$M$724,0)),INDEX($W730:$AD730,1,MATCH(AA$5,$W$724:$AD$724,0)))))
*AA1030*AA$8,0)</f>
        <v>0</v>
      </c>
      <c r="AB430" s="212">
        <f>_xlfn.IFNA(IF(AB$7="Fixed",1,IF(AND($D430="yes",AB$7="Block"),INDEX($O730:$Q730,1,MATCH(AB$5,$I15:$K15,0)),IF(OR(AB$7="Anytime",AB$7="Peak",AB$7="Off-peak",AB$7="Shoulder",AB$7="Block"),INDEX('Stakeholder report data'!$G730:$M730,1,MATCH(IF(AB$7="Block","Anytime",AB$7),'Stakeholder report data'!$G$724:$M$724,0)),INDEX($W730:$AD730,1,MATCH(AB$5,$W$724:$AD$724,0)))))
*AB1030*AB$8,0)</f>
        <v>0</v>
      </c>
      <c r="AC430" s="212">
        <f>_xlfn.IFNA(IF(AC$7="Fixed",1,IF(AND($D430="yes",AC$7="Block"),INDEX($O730:$Q730,1,MATCH(AC$5,$I15:$K15,0)),IF(OR(AC$7="Anytime",AC$7="Peak",AC$7="Off-peak",AC$7="Shoulder",AC$7="Block"),INDEX('Stakeholder report data'!$G730:$M730,1,MATCH(IF(AC$7="Block","Anytime",AC$7),'Stakeholder report data'!$G$724:$M$724,0)),INDEX($W730:$AD730,1,MATCH(AC$5,$W$724:$AD$724,0)))))
*AC1030*AC$8,0)</f>
        <v>0</v>
      </c>
      <c r="AD430" s="212">
        <f>_xlfn.IFNA(IF(AD$7="Fixed",1,IF(AND($D430="yes",AD$7="Block"),INDEX($O730:$Q730,1,MATCH(AD$5,$I15:$K15,0)),IF(OR(AD$7="Anytime",AD$7="Peak",AD$7="Off-peak",AD$7="Shoulder",AD$7="Block"),INDEX('Stakeholder report data'!$G730:$M730,1,MATCH(IF(AD$7="Block","Anytime",AD$7),'Stakeholder report data'!$G$724:$M$724,0)),INDEX($W730:$AD730,1,MATCH(AD$5,$W$724:$AD$724,0)))))
*AD1030*AD$8,0)</f>
        <v>0</v>
      </c>
      <c r="AE430" s="55"/>
      <c r="AF430" s="34"/>
      <c r="AG430" s="34"/>
      <c r="AH430" s="34"/>
    </row>
    <row r="431" spans="1:34" ht="11.25" outlineLevel="2" x14ac:dyDescent="0.2">
      <c r="A431" s="34"/>
      <c r="B431" s="251">
        <v>5</v>
      </c>
      <c r="C431" s="48">
        <v>0</v>
      </c>
      <c r="D431" s="49">
        <f t="shared" si="43"/>
        <v>0</v>
      </c>
      <c r="E431" s="49">
        <f t="shared" si="43"/>
        <v>0</v>
      </c>
      <c r="F431" s="56"/>
      <c r="G431" s="262">
        <f t="shared" si="44"/>
        <v>0</v>
      </c>
      <c r="H431" s="56"/>
      <c r="I431" s="212">
        <f>_xlfn.IFNA(IF(I$7="Fixed",1,IF(AND($D431="yes",I$7="Block"),INDEX($O731:$Q731,1,MATCH(I$5,$I16:$K16,0)),IF(OR(I$7="Anytime",I$7="Peak",I$7="Off-peak",I$7="Shoulder",I$7="Block"),INDEX('Stakeholder report data'!$G731:$M731,1,MATCH(IF(I$7="Block","Anytime",I$7),'Stakeholder report data'!$G$724:$M$724,0)),INDEX($W731:$AD731,1,MATCH(I$5,$W$724:$AD$724,0)))))
*I1031*I$8,0)</f>
        <v>0</v>
      </c>
      <c r="J431" s="212">
        <f>_xlfn.IFNA(IF(J$7="Fixed",1,IF(AND($D431="yes",J$7="Block"),INDEX($O731:$Q731,1,MATCH(J$5,$I16:$K16,0)),IF(OR(J$7="Anytime",J$7="Peak",J$7="Off-peak",J$7="Shoulder",J$7="Block"),INDEX('Stakeholder report data'!$G731:$M731,1,MATCH(IF(J$7="Block","Anytime",J$7),'Stakeholder report data'!$G$724:$M$724,0)),INDEX($W731:$AD731,1,MATCH(J$5,$W$724:$AD$724,0)))))
*J1031*J$8,0)</f>
        <v>0</v>
      </c>
      <c r="K431" s="212">
        <f>_xlfn.IFNA(IF(K$7="Fixed",1,IF(AND($D431="yes",K$7="Block"),INDEX($O731:$Q731,1,MATCH(K$5,$I16:$K16,0)),IF(OR(K$7="Anytime",K$7="Peak",K$7="Off-peak",K$7="Shoulder",K$7="Block"),INDEX('Stakeholder report data'!$G731:$M731,1,MATCH(IF(K$7="Block","Anytime",K$7),'Stakeholder report data'!$G$724:$M$724,0)),INDEX($W731:$AD731,1,MATCH(K$5,$W$724:$AD$724,0)))))
*K1031*K$8,0)</f>
        <v>0</v>
      </c>
      <c r="L431" s="212">
        <f>_xlfn.IFNA(IF(L$7="Fixed",1,IF(AND($D431="yes",L$7="Block"),INDEX($O731:$Q731,1,MATCH(L$5,$I16:$K16,0)),IF(OR(L$7="Anytime",L$7="Peak",L$7="Off-peak",L$7="Shoulder",L$7="Block"),INDEX('Stakeholder report data'!$G731:$M731,1,MATCH(IF(L$7="Block","Anytime",L$7),'Stakeholder report data'!$G$724:$M$724,0)),INDEX($W731:$AD731,1,MATCH(L$5,$W$724:$AD$724,0)))))
*L1031*L$8,0)</f>
        <v>0</v>
      </c>
      <c r="M431" s="212">
        <f>_xlfn.IFNA(IF(M$7="Fixed",1,IF(AND($D431="yes",M$7="Block"),INDEX($O731:$Q731,1,MATCH(M$5,$I16:$K16,0)),IF(OR(M$7="Anytime",M$7="Peak",M$7="Off-peak",M$7="Shoulder",M$7="Block"),INDEX('Stakeholder report data'!$G731:$M731,1,MATCH(IF(M$7="Block","Anytime",M$7),'Stakeholder report data'!$G$724:$M$724,0)),INDEX($W731:$AD731,1,MATCH(M$5,$W$724:$AD$724,0)))))
*M1031*M$8,0)</f>
        <v>0</v>
      </c>
      <c r="N431" s="212">
        <f>_xlfn.IFNA(IF(N$7="Fixed",1,IF(AND($D431="yes",N$7="Block"),INDEX($O731:$Q731,1,MATCH(N$5,$I16:$K16,0)),IF(OR(N$7="Anytime",N$7="Peak",N$7="Off-peak",N$7="Shoulder",N$7="Block"),INDEX('Stakeholder report data'!$G731:$M731,1,MATCH(IF(N$7="Block","Anytime",N$7),'Stakeholder report data'!$G$724:$M$724,0)),INDEX($W731:$AD731,1,MATCH(N$5,$W$724:$AD$724,0)))))
*N1031*N$8,0)</f>
        <v>0</v>
      </c>
      <c r="O431" s="212">
        <f>_xlfn.IFNA(IF(O$7="Fixed",1,IF(AND($D431="yes",O$7="Block"),INDEX($O731:$Q731,1,MATCH(O$5,$I16:$K16,0)),IF(OR(O$7="Anytime",O$7="Peak",O$7="Off-peak",O$7="Shoulder",O$7="Block"),INDEX('Stakeholder report data'!$G731:$M731,1,MATCH(IF(O$7="Block","Anytime",O$7),'Stakeholder report data'!$G$724:$M$724,0)),INDEX($W731:$AD731,1,MATCH(O$5,$W$724:$AD$724,0)))))
*O1031*O$8,0)</f>
        <v>0</v>
      </c>
      <c r="P431" s="212">
        <f>_xlfn.IFNA(IF(P$7="Fixed",1,IF(AND($D431="yes",P$7="Block"),INDEX($O731:$Q731,1,MATCH(P$5,$I16:$K16,0)),IF(OR(P$7="Anytime",P$7="Peak",P$7="Off-peak",P$7="Shoulder",P$7="Block"),INDEX('Stakeholder report data'!$G731:$M731,1,MATCH(IF(P$7="Block","Anytime",P$7),'Stakeholder report data'!$G$724:$M$724,0)),INDEX($W731:$AD731,1,MATCH(P$5,$W$724:$AD$724,0)))))
*P1031*P$8,0)</f>
        <v>0</v>
      </c>
      <c r="Q431" s="212">
        <f>_xlfn.IFNA(IF(Q$7="Fixed",1,IF(AND($D431="yes",Q$7="Block"),INDEX($O731:$Q731,1,MATCH(Q$5,$I16:$K16,0)),IF(OR(Q$7="Anytime",Q$7="Peak",Q$7="Off-peak",Q$7="Shoulder",Q$7="Block"),INDEX('Stakeholder report data'!$G731:$M731,1,MATCH(IF(Q$7="Block","Anytime",Q$7),'Stakeholder report data'!$G$724:$M$724,0)),INDEX($W731:$AD731,1,MATCH(Q$5,$W$724:$AD$724,0)))))
*Q1031*Q$8,0)</f>
        <v>0</v>
      </c>
      <c r="R431" s="212">
        <f>_xlfn.IFNA(IF(R$7="Fixed",1,IF(AND($D431="yes",R$7="Block"),INDEX($O731:$Q731,1,MATCH(R$5,$I16:$K16,0)),IF(OR(R$7="Anytime",R$7="Peak",R$7="Off-peak",R$7="Shoulder",R$7="Block"),INDEX('Stakeholder report data'!$G731:$M731,1,MATCH(IF(R$7="Block","Anytime",R$7),'Stakeholder report data'!$G$724:$M$724,0)),INDEX($W731:$AD731,1,MATCH(R$5,$W$724:$AD$724,0)))))
*R1031*R$8,0)</f>
        <v>0</v>
      </c>
      <c r="S431" s="212">
        <f>_xlfn.IFNA(IF(S$7="Fixed",1,IF(AND($D431="yes",S$7="Block"),INDEX($O731:$Q731,1,MATCH(S$5,$I16:$K16,0)),IF(OR(S$7="Anytime",S$7="Peak",S$7="Off-peak",S$7="Shoulder",S$7="Block"),INDEX('Stakeholder report data'!$G731:$M731,1,MATCH(IF(S$7="Block","Anytime",S$7),'Stakeholder report data'!$G$724:$M$724,0)),INDEX($W731:$AD731,1,MATCH(S$5,$W$724:$AD$724,0)))))
*S1031*S$8,0)</f>
        <v>0</v>
      </c>
      <c r="T431" s="212">
        <f>_xlfn.IFNA(IF(T$7="Fixed",1,IF(AND($D431="yes",T$7="Block"),INDEX($O731:$Q731,1,MATCH(T$5,$I16:$K16,0)),IF(OR(T$7="Anytime",T$7="Peak",T$7="Off-peak",T$7="Shoulder",T$7="Block"),INDEX('Stakeholder report data'!$G731:$M731,1,MATCH(IF(T$7="Block","Anytime",T$7),'Stakeholder report data'!$G$724:$M$724,0)),INDEX($W731:$AD731,1,MATCH(T$5,$W$724:$AD$724,0)))))
*T1031*T$8,0)</f>
        <v>0</v>
      </c>
      <c r="U431" s="212">
        <f>_xlfn.IFNA(IF(U$7="Fixed",1,IF(AND($D431="yes",U$7="Block"),INDEX($O731:$Q731,1,MATCH(U$5,$I16:$K16,0)),IF(OR(U$7="Anytime",U$7="Peak",U$7="Off-peak",U$7="Shoulder",U$7="Block"),INDEX('Stakeholder report data'!$G731:$M731,1,MATCH(IF(U$7="Block","Anytime",U$7),'Stakeholder report data'!$G$724:$M$724,0)),INDEX($W731:$AD731,1,MATCH(U$5,$W$724:$AD$724,0)))))
*U1031*U$8,0)</f>
        <v>0</v>
      </c>
      <c r="V431" s="212">
        <f>_xlfn.IFNA(IF(V$7="Fixed",1,IF(AND($D431="yes",V$7="Block"),INDEX($O731:$Q731,1,MATCH(V$5,$I16:$K16,0)),IF(OR(V$7="Anytime",V$7="Peak",V$7="Off-peak",V$7="Shoulder",V$7="Block"),INDEX('Stakeholder report data'!$G731:$M731,1,MATCH(IF(V$7="Block","Anytime",V$7),'Stakeholder report data'!$G$724:$M$724,0)),INDEX($W731:$AD731,1,MATCH(V$5,$W$724:$AD$724,0)))))
*V1031*V$8,0)</f>
        <v>0</v>
      </c>
      <c r="W431" s="212">
        <f>_xlfn.IFNA(IF(W$7="Fixed",1,IF(AND($D431="yes",W$7="Block"),INDEX($O731:$Q731,1,MATCH(W$5,$I16:$K16,0)),IF(OR(W$7="Anytime",W$7="Peak",W$7="Off-peak",W$7="Shoulder",W$7="Block"),INDEX('Stakeholder report data'!$G731:$M731,1,MATCH(IF(W$7="Block","Anytime",W$7),'Stakeholder report data'!$G$724:$M$724,0)),INDEX($W731:$AD731,1,MATCH(W$5,$W$724:$AD$724,0)))))
*W1031*W$8,0)</f>
        <v>0</v>
      </c>
      <c r="X431" s="212">
        <f>_xlfn.IFNA(IF(X$7="Fixed",1,IF(AND($D431="yes",X$7="Block"),INDEX($O731:$Q731,1,MATCH(X$5,$I16:$K16,0)),IF(OR(X$7="Anytime",X$7="Peak",X$7="Off-peak",X$7="Shoulder",X$7="Block"),INDEX('Stakeholder report data'!$G731:$M731,1,MATCH(IF(X$7="Block","Anytime",X$7),'Stakeholder report data'!$G$724:$M$724,0)),INDEX($W731:$AD731,1,MATCH(X$5,$W$724:$AD$724,0)))))
*X1031*X$8,0)</f>
        <v>0</v>
      </c>
      <c r="Y431" s="212">
        <f>_xlfn.IFNA(IF(Y$7="Fixed",1,IF(AND($D431="yes",Y$7="Block"),INDEX($O731:$Q731,1,MATCH(Y$5,$I16:$K16,0)),IF(OR(Y$7="Anytime",Y$7="Peak",Y$7="Off-peak",Y$7="Shoulder",Y$7="Block"),INDEX('Stakeholder report data'!$G731:$M731,1,MATCH(IF(Y$7="Block","Anytime",Y$7),'Stakeholder report data'!$G$724:$M$724,0)),INDEX($W731:$AD731,1,MATCH(Y$5,$W$724:$AD$724,0)))))
*Y1031*Y$8,0)</f>
        <v>0</v>
      </c>
      <c r="Z431" s="212">
        <f>_xlfn.IFNA(IF(Z$7="Fixed",1,IF(AND($D431="yes",Z$7="Block"),INDEX($O731:$Q731,1,MATCH(Z$5,$I16:$K16,0)),IF(OR(Z$7="Anytime",Z$7="Peak",Z$7="Off-peak",Z$7="Shoulder",Z$7="Block"),INDEX('Stakeholder report data'!$G731:$M731,1,MATCH(IF(Z$7="Block","Anytime",Z$7),'Stakeholder report data'!$G$724:$M$724,0)),INDEX($W731:$AD731,1,MATCH(Z$5,$W$724:$AD$724,0)))))
*Z1031*Z$8,0)</f>
        <v>0</v>
      </c>
      <c r="AA431" s="212">
        <f>_xlfn.IFNA(IF(AA$7="Fixed",1,IF(AND($D431="yes",AA$7="Block"),INDEX($O731:$Q731,1,MATCH(AA$5,$I16:$K16,0)),IF(OR(AA$7="Anytime",AA$7="Peak",AA$7="Off-peak",AA$7="Shoulder",AA$7="Block"),INDEX('Stakeholder report data'!$G731:$M731,1,MATCH(IF(AA$7="Block","Anytime",AA$7),'Stakeholder report data'!$G$724:$M$724,0)),INDEX($W731:$AD731,1,MATCH(AA$5,$W$724:$AD$724,0)))))
*AA1031*AA$8,0)</f>
        <v>0</v>
      </c>
      <c r="AB431" s="212">
        <f>_xlfn.IFNA(IF(AB$7="Fixed",1,IF(AND($D431="yes",AB$7="Block"),INDEX($O731:$Q731,1,MATCH(AB$5,$I16:$K16,0)),IF(OR(AB$7="Anytime",AB$7="Peak",AB$7="Off-peak",AB$7="Shoulder",AB$7="Block"),INDEX('Stakeholder report data'!$G731:$M731,1,MATCH(IF(AB$7="Block","Anytime",AB$7),'Stakeholder report data'!$G$724:$M$724,0)),INDEX($W731:$AD731,1,MATCH(AB$5,$W$724:$AD$724,0)))))
*AB1031*AB$8,0)</f>
        <v>0</v>
      </c>
      <c r="AC431" s="212">
        <f>_xlfn.IFNA(IF(AC$7="Fixed",1,IF(AND($D431="yes",AC$7="Block"),INDEX($O731:$Q731,1,MATCH(AC$5,$I16:$K16,0)),IF(OR(AC$7="Anytime",AC$7="Peak",AC$7="Off-peak",AC$7="Shoulder",AC$7="Block"),INDEX('Stakeholder report data'!$G731:$M731,1,MATCH(IF(AC$7="Block","Anytime",AC$7),'Stakeholder report data'!$G$724:$M$724,0)),INDEX($W731:$AD731,1,MATCH(AC$5,$W$724:$AD$724,0)))))
*AC1031*AC$8,0)</f>
        <v>0</v>
      </c>
      <c r="AD431" s="212">
        <f>_xlfn.IFNA(IF(AD$7="Fixed",1,IF(AND($D431="yes",AD$7="Block"),INDEX($O731:$Q731,1,MATCH(AD$5,$I16:$K16,0)),IF(OR(AD$7="Anytime",AD$7="Peak",AD$7="Off-peak",AD$7="Shoulder",AD$7="Block"),INDEX('Stakeholder report data'!$G731:$M731,1,MATCH(IF(AD$7="Block","Anytime",AD$7),'Stakeholder report data'!$G$724:$M$724,0)),INDEX($W731:$AD731,1,MATCH(AD$5,$W$724:$AD$724,0)))))
*AD1031*AD$8,0)</f>
        <v>0</v>
      </c>
      <c r="AE431" s="55"/>
      <c r="AF431" s="34"/>
      <c r="AG431" s="34"/>
      <c r="AH431" s="34"/>
    </row>
    <row r="432" spans="1:34" ht="11.25" outlineLevel="2" x14ac:dyDescent="0.2">
      <c r="A432" s="34"/>
      <c r="B432" s="251">
        <v>6</v>
      </c>
      <c r="C432" s="48">
        <v>0</v>
      </c>
      <c r="D432" s="49">
        <f t="shared" si="43"/>
        <v>0</v>
      </c>
      <c r="E432" s="49">
        <f t="shared" si="43"/>
        <v>0</v>
      </c>
      <c r="F432" s="56"/>
      <c r="G432" s="262">
        <f t="shared" si="44"/>
        <v>0</v>
      </c>
      <c r="H432" s="56"/>
      <c r="I432" s="212">
        <f>_xlfn.IFNA(IF(I$7="Fixed",1,IF(AND($D432="yes",I$7="Block"),INDEX($O732:$Q732,1,MATCH(I$5,$I17:$K17,0)),IF(OR(I$7="Anytime",I$7="Peak",I$7="Off-peak",I$7="Shoulder",I$7="Block"),INDEX('Stakeholder report data'!$G732:$M732,1,MATCH(IF(I$7="Block","Anytime",I$7),'Stakeholder report data'!$G$724:$M$724,0)),INDEX($W732:$AD732,1,MATCH(I$5,$W$724:$AD$724,0)))))
*I1032*I$8,0)</f>
        <v>0</v>
      </c>
      <c r="J432" s="212">
        <f>_xlfn.IFNA(IF(J$7="Fixed",1,IF(AND($D432="yes",J$7="Block"),INDEX($O732:$Q732,1,MATCH(J$5,$I17:$K17,0)),IF(OR(J$7="Anytime",J$7="Peak",J$7="Off-peak",J$7="Shoulder",J$7="Block"),INDEX('Stakeholder report data'!$G732:$M732,1,MATCH(IF(J$7="Block","Anytime",J$7),'Stakeholder report data'!$G$724:$M$724,0)),INDEX($W732:$AD732,1,MATCH(J$5,$W$724:$AD$724,0)))))
*J1032*J$8,0)</f>
        <v>0</v>
      </c>
      <c r="K432" s="212">
        <f>_xlfn.IFNA(IF(K$7="Fixed",1,IF(AND($D432="yes",K$7="Block"),INDEX($O732:$Q732,1,MATCH(K$5,$I17:$K17,0)),IF(OR(K$7="Anytime",K$7="Peak",K$7="Off-peak",K$7="Shoulder",K$7="Block"),INDEX('Stakeholder report data'!$G732:$M732,1,MATCH(IF(K$7="Block","Anytime",K$7),'Stakeholder report data'!$G$724:$M$724,0)),INDEX($W732:$AD732,1,MATCH(K$5,$W$724:$AD$724,0)))))
*K1032*K$8,0)</f>
        <v>0</v>
      </c>
      <c r="L432" s="212">
        <f>_xlfn.IFNA(IF(L$7="Fixed",1,IF(AND($D432="yes",L$7="Block"),INDEX($O732:$Q732,1,MATCH(L$5,$I17:$K17,0)),IF(OR(L$7="Anytime",L$7="Peak",L$7="Off-peak",L$7="Shoulder",L$7="Block"),INDEX('Stakeholder report data'!$G732:$M732,1,MATCH(IF(L$7="Block","Anytime",L$7),'Stakeholder report data'!$G$724:$M$724,0)),INDEX($W732:$AD732,1,MATCH(L$5,$W$724:$AD$724,0)))))
*L1032*L$8,0)</f>
        <v>0</v>
      </c>
      <c r="M432" s="212">
        <f>_xlfn.IFNA(IF(M$7="Fixed",1,IF(AND($D432="yes",M$7="Block"),INDEX($O732:$Q732,1,MATCH(M$5,$I17:$K17,0)),IF(OR(M$7="Anytime",M$7="Peak",M$7="Off-peak",M$7="Shoulder",M$7="Block"),INDEX('Stakeholder report data'!$G732:$M732,1,MATCH(IF(M$7="Block","Anytime",M$7),'Stakeholder report data'!$G$724:$M$724,0)),INDEX($W732:$AD732,1,MATCH(M$5,$W$724:$AD$724,0)))))
*M1032*M$8,0)</f>
        <v>0</v>
      </c>
      <c r="N432" s="212">
        <f>_xlfn.IFNA(IF(N$7="Fixed",1,IF(AND($D432="yes",N$7="Block"),INDEX($O732:$Q732,1,MATCH(N$5,$I17:$K17,0)),IF(OR(N$7="Anytime",N$7="Peak",N$7="Off-peak",N$7="Shoulder",N$7="Block"),INDEX('Stakeholder report data'!$G732:$M732,1,MATCH(IF(N$7="Block","Anytime",N$7),'Stakeholder report data'!$G$724:$M$724,0)),INDEX($W732:$AD732,1,MATCH(N$5,$W$724:$AD$724,0)))))
*N1032*N$8,0)</f>
        <v>0</v>
      </c>
      <c r="O432" s="212">
        <f>_xlfn.IFNA(IF(O$7="Fixed",1,IF(AND($D432="yes",O$7="Block"),INDEX($O732:$Q732,1,MATCH(O$5,$I17:$K17,0)),IF(OR(O$7="Anytime",O$7="Peak",O$7="Off-peak",O$7="Shoulder",O$7="Block"),INDEX('Stakeholder report data'!$G732:$M732,1,MATCH(IF(O$7="Block","Anytime",O$7),'Stakeholder report data'!$G$724:$M$724,0)),INDEX($W732:$AD732,1,MATCH(O$5,$W$724:$AD$724,0)))))
*O1032*O$8,0)</f>
        <v>0</v>
      </c>
      <c r="P432" s="212">
        <f>_xlfn.IFNA(IF(P$7="Fixed",1,IF(AND($D432="yes",P$7="Block"),INDEX($O732:$Q732,1,MATCH(P$5,$I17:$K17,0)),IF(OR(P$7="Anytime",P$7="Peak",P$7="Off-peak",P$7="Shoulder",P$7="Block"),INDEX('Stakeholder report data'!$G732:$M732,1,MATCH(IF(P$7="Block","Anytime",P$7),'Stakeholder report data'!$G$724:$M$724,0)),INDEX($W732:$AD732,1,MATCH(P$5,$W$724:$AD$724,0)))))
*P1032*P$8,0)</f>
        <v>0</v>
      </c>
      <c r="Q432" s="212">
        <f>_xlfn.IFNA(IF(Q$7="Fixed",1,IF(AND($D432="yes",Q$7="Block"),INDEX($O732:$Q732,1,MATCH(Q$5,$I17:$K17,0)),IF(OR(Q$7="Anytime",Q$7="Peak",Q$7="Off-peak",Q$7="Shoulder",Q$7="Block"),INDEX('Stakeholder report data'!$G732:$M732,1,MATCH(IF(Q$7="Block","Anytime",Q$7),'Stakeholder report data'!$G$724:$M$724,0)),INDEX($W732:$AD732,1,MATCH(Q$5,$W$724:$AD$724,0)))))
*Q1032*Q$8,0)</f>
        <v>0</v>
      </c>
      <c r="R432" s="212">
        <f>_xlfn.IFNA(IF(R$7="Fixed",1,IF(AND($D432="yes",R$7="Block"),INDEX($O732:$Q732,1,MATCH(R$5,$I17:$K17,0)),IF(OR(R$7="Anytime",R$7="Peak",R$7="Off-peak",R$7="Shoulder",R$7="Block"),INDEX('Stakeholder report data'!$G732:$M732,1,MATCH(IF(R$7="Block","Anytime",R$7),'Stakeholder report data'!$G$724:$M$724,0)),INDEX($W732:$AD732,1,MATCH(R$5,$W$724:$AD$724,0)))))
*R1032*R$8,0)</f>
        <v>0</v>
      </c>
      <c r="S432" s="212">
        <f>_xlfn.IFNA(IF(S$7="Fixed",1,IF(AND($D432="yes",S$7="Block"),INDEX($O732:$Q732,1,MATCH(S$5,$I17:$K17,0)),IF(OR(S$7="Anytime",S$7="Peak",S$7="Off-peak",S$7="Shoulder",S$7="Block"),INDEX('Stakeholder report data'!$G732:$M732,1,MATCH(IF(S$7="Block","Anytime",S$7),'Stakeholder report data'!$G$724:$M$724,0)),INDEX($W732:$AD732,1,MATCH(S$5,$W$724:$AD$724,0)))))
*S1032*S$8,0)</f>
        <v>0</v>
      </c>
      <c r="T432" s="212">
        <f>_xlfn.IFNA(IF(T$7="Fixed",1,IF(AND($D432="yes",T$7="Block"),INDEX($O732:$Q732,1,MATCH(T$5,$I17:$K17,0)),IF(OR(T$7="Anytime",T$7="Peak",T$7="Off-peak",T$7="Shoulder",T$7="Block"),INDEX('Stakeholder report data'!$G732:$M732,1,MATCH(IF(T$7="Block","Anytime",T$7),'Stakeholder report data'!$G$724:$M$724,0)),INDEX($W732:$AD732,1,MATCH(T$5,$W$724:$AD$724,0)))))
*T1032*T$8,0)</f>
        <v>0</v>
      </c>
      <c r="U432" s="212">
        <f>_xlfn.IFNA(IF(U$7="Fixed",1,IF(AND($D432="yes",U$7="Block"),INDEX($O732:$Q732,1,MATCH(U$5,$I17:$K17,0)),IF(OR(U$7="Anytime",U$7="Peak",U$7="Off-peak",U$7="Shoulder",U$7="Block"),INDEX('Stakeholder report data'!$G732:$M732,1,MATCH(IF(U$7="Block","Anytime",U$7),'Stakeholder report data'!$G$724:$M$724,0)),INDEX($W732:$AD732,1,MATCH(U$5,$W$724:$AD$724,0)))))
*U1032*U$8,0)</f>
        <v>0</v>
      </c>
      <c r="V432" s="212">
        <f>_xlfn.IFNA(IF(V$7="Fixed",1,IF(AND($D432="yes",V$7="Block"),INDEX($O732:$Q732,1,MATCH(V$5,$I17:$K17,0)),IF(OR(V$7="Anytime",V$7="Peak",V$7="Off-peak",V$7="Shoulder",V$7="Block"),INDEX('Stakeholder report data'!$G732:$M732,1,MATCH(IF(V$7="Block","Anytime",V$7),'Stakeholder report data'!$G$724:$M$724,0)),INDEX($W732:$AD732,1,MATCH(V$5,$W$724:$AD$724,0)))))
*V1032*V$8,0)</f>
        <v>0</v>
      </c>
      <c r="W432" s="212">
        <f>_xlfn.IFNA(IF(W$7="Fixed",1,IF(AND($D432="yes",W$7="Block"),INDEX($O732:$Q732,1,MATCH(W$5,$I17:$K17,0)),IF(OR(W$7="Anytime",W$7="Peak",W$7="Off-peak",W$7="Shoulder",W$7="Block"),INDEX('Stakeholder report data'!$G732:$M732,1,MATCH(IF(W$7="Block","Anytime",W$7),'Stakeholder report data'!$G$724:$M$724,0)),INDEX($W732:$AD732,1,MATCH(W$5,$W$724:$AD$724,0)))))
*W1032*W$8,0)</f>
        <v>0</v>
      </c>
      <c r="X432" s="212">
        <f>_xlfn.IFNA(IF(X$7="Fixed",1,IF(AND($D432="yes",X$7="Block"),INDEX($O732:$Q732,1,MATCH(X$5,$I17:$K17,0)),IF(OR(X$7="Anytime",X$7="Peak",X$7="Off-peak",X$7="Shoulder",X$7="Block"),INDEX('Stakeholder report data'!$G732:$M732,1,MATCH(IF(X$7="Block","Anytime",X$7),'Stakeholder report data'!$G$724:$M$724,0)),INDEX($W732:$AD732,1,MATCH(X$5,$W$724:$AD$724,0)))))
*X1032*X$8,0)</f>
        <v>0</v>
      </c>
      <c r="Y432" s="212">
        <f>_xlfn.IFNA(IF(Y$7="Fixed",1,IF(AND($D432="yes",Y$7="Block"),INDEX($O732:$Q732,1,MATCH(Y$5,$I17:$K17,0)),IF(OR(Y$7="Anytime",Y$7="Peak",Y$7="Off-peak",Y$7="Shoulder",Y$7="Block"),INDEX('Stakeholder report data'!$G732:$M732,1,MATCH(IF(Y$7="Block","Anytime",Y$7),'Stakeholder report data'!$G$724:$M$724,0)),INDEX($W732:$AD732,1,MATCH(Y$5,$W$724:$AD$724,0)))))
*Y1032*Y$8,0)</f>
        <v>0</v>
      </c>
      <c r="Z432" s="212">
        <f>_xlfn.IFNA(IF(Z$7="Fixed",1,IF(AND($D432="yes",Z$7="Block"),INDEX($O732:$Q732,1,MATCH(Z$5,$I17:$K17,0)),IF(OR(Z$7="Anytime",Z$7="Peak",Z$7="Off-peak",Z$7="Shoulder",Z$7="Block"),INDEX('Stakeholder report data'!$G732:$M732,1,MATCH(IF(Z$7="Block","Anytime",Z$7),'Stakeholder report data'!$G$724:$M$724,0)),INDEX($W732:$AD732,1,MATCH(Z$5,$W$724:$AD$724,0)))))
*Z1032*Z$8,0)</f>
        <v>0</v>
      </c>
      <c r="AA432" s="212">
        <f>_xlfn.IFNA(IF(AA$7="Fixed",1,IF(AND($D432="yes",AA$7="Block"),INDEX($O732:$Q732,1,MATCH(AA$5,$I17:$K17,0)),IF(OR(AA$7="Anytime",AA$7="Peak",AA$7="Off-peak",AA$7="Shoulder",AA$7="Block"),INDEX('Stakeholder report data'!$G732:$M732,1,MATCH(IF(AA$7="Block","Anytime",AA$7),'Stakeholder report data'!$G$724:$M$724,0)),INDEX($W732:$AD732,1,MATCH(AA$5,$W$724:$AD$724,0)))))
*AA1032*AA$8,0)</f>
        <v>0</v>
      </c>
      <c r="AB432" s="212">
        <f>_xlfn.IFNA(IF(AB$7="Fixed",1,IF(AND($D432="yes",AB$7="Block"),INDEX($O732:$Q732,1,MATCH(AB$5,$I17:$K17,0)),IF(OR(AB$7="Anytime",AB$7="Peak",AB$7="Off-peak",AB$7="Shoulder",AB$7="Block"),INDEX('Stakeholder report data'!$G732:$M732,1,MATCH(IF(AB$7="Block","Anytime",AB$7),'Stakeholder report data'!$G$724:$M$724,0)),INDEX($W732:$AD732,1,MATCH(AB$5,$W$724:$AD$724,0)))))
*AB1032*AB$8,0)</f>
        <v>0</v>
      </c>
      <c r="AC432" s="212">
        <f>_xlfn.IFNA(IF(AC$7="Fixed",1,IF(AND($D432="yes",AC$7="Block"),INDEX($O732:$Q732,1,MATCH(AC$5,$I17:$K17,0)),IF(OR(AC$7="Anytime",AC$7="Peak",AC$7="Off-peak",AC$7="Shoulder",AC$7="Block"),INDEX('Stakeholder report data'!$G732:$M732,1,MATCH(IF(AC$7="Block","Anytime",AC$7),'Stakeholder report data'!$G$724:$M$724,0)),INDEX($W732:$AD732,1,MATCH(AC$5,$W$724:$AD$724,0)))))
*AC1032*AC$8,0)</f>
        <v>0</v>
      </c>
      <c r="AD432" s="212">
        <f>_xlfn.IFNA(IF(AD$7="Fixed",1,IF(AND($D432="yes",AD$7="Block"),INDEX($O732:$Q732,1,MATCH(AD$5,$I17:$K17,0)),IF(OR(AD$7="Anytime",AD$7="Peak",AD$7="Off-peak",AD$7="Shoulder",AD$7="Block"),INDEX('Stakeholder report data'!$G732:$M732,1,MATCH(IF(AD$7="Block","Anytime",AD$7),'Stakeholder report data'!$G$724:$M$724,0)),INDEX($W732:$AD732,1,MATCH(AD$5,$W$724:$AD$724,0)))))
*AD1032*AD$8,0)</f>
        <v>0</v>
      </c>
      <c r="AE432" s="55"/>
      <c r="AF432" s="34"/>
      <c r="AG432" s="34"/>
      <c r="AH432" s="34"/>
    </row>
    <row r="433" spans="1:34" ht="11.25" outlineLevel="2" x14ac:dyDescent="0.2">
      <c r="A433" s="34"/>
      <c r="B433" s="251">
        <v>7</v>
      </c>
      <c r="C433" s="48">
        <v>0</v>
      </c>
      <c r="D433" s="49">
        <f t="shared" si="43"/>
        <v>0</v>
      </c>
      <c r="E433" s="49">
        <f t="shared" si="43"/>
        <v>0</v>
      </c>
      <c r="F433" s="56"/>
      <c r="G433" s="262">
        <f t="shared" si="44"/>
        <v>0</v>
      </c>
      <c r="H433" s="56"/>
      <c r="I433" s="212">
        <f>_xlfn.IFNA(IF(I$7="Fixed",1,IF(AND($D433="yes",I$7="Block"),INDEX($O733:$Q733,1,MATCH(I$5,$I18:$K18,0)),IF(OR(I$7="Anytime",I$7="Peak",I$7="Off-peak",I$7="Shoulder",I$7="Block"),INDEX('Stakeholder report data'!$G733:$M733,1,MATCH(IF(I$7="Block","Anytime",I$7),'Stakeholder report data'!$G$724:$M$724,0)),INDEX($W733:$AD733,1,MATCH(I$5,$W$724:$AD$724,0)))))
*I1033*I$8,0)</f>
        <v>0</v>
      </c>
      <c r="J433" s="212">
        <f>_xlfn.IFNA(IF(J$7="Fixed",1,IF(AND($D433="yes",J$7="Block"),INDEX($O733:$Q733,1,MATCH(J$5,$I18:$K18,0)),IF(OR(J$7="Anytime",J$7="Peak",J$7="Off-peak",J$7="Shoulder",J$7="Block"),INDEX('Stakeholder report data'!$G733:$M733,1,MATCH(IF(J$7="Block","Anytime",J$7),'Stakeholder report data'!$G$724:$M$724,0)),INDEX($W733:$AD733,1,MATCH(J$5,$W$724:$AD$724,0)))))
*J1033*J$8,0)</f>
        <v>0</v>
      </c>
      <c r="K433" s="212">
        <f>_xlfn.IFNA(IF(K$7="Fixed",1,IF(AND($D433="yes",K$7="Block"),INDEX($O733:$Q733,1,MATCH(K$5,$I18:$K18,0)),IF(OR(K$7="Anytime",K$7="Peak",K$7="Off-peak",K$7="Shoulder",K$7="Block"),INDEX('Stakeholder report data'!$G733:$M733,1,MATCH(IF(K$7="Block","Anytime",K$7),'Stakeholder report data'!$G$724:$M$724,0)),INDEX($W733:$AD733,1,MATCH(K$5,$W$724:$AD$724,0)))))
*K1033*K$8,0)</f>
        <v>0</v>
      </c>
      <c r="L433" s="212">
        <f>_xlfn.IFNA(IF(L$7="Fixed",1,IF(AND($D433="yes",L$7="Block"),INDEX($O733:$Q733,1,MATCH(L$5,$I18:$K18,0)),IF(OR(L$7="Anytime",L$7="Peak",L$7="Off-peak",L$7="Shoulder",L$7="Block"),INDEX('Stakeholder report data'!$G733:$M733,1,MATCH(IF(L$7="Block","Anytime",L$7),'Stakeholder report data'!$G$724:$M$724,0)),INDEX($W733:$AD733,1,MATCH(L$5,$W$724:$AD$724,0)))))
*L1033*L$8,0)</f>
        <v>0</v>
      </c>
      <c r="M433" s="212">
        <f>_xlfn.IFNA(IF(M$7="Fixed",1,IF(AND($D433="yes",M$7="Block"),INDEX($O733:$Q733,1,MATCH(M$5,$I18:$K18,0)),IF(OR(M$7="Anytime",M$7="Peak",M$7="Off-peak",M$7="Shoulder",M$7="Block"),INDEX('Stakeholder report data'!$G733:$M733,1,MATCH(IF(M$7="Block","Anytime",M$7),'Stakeholder report data'!$G$724:$M$724,0)),INDEX($W733:$AD733,1,MATCH(M$5,$W$724:$AD$724,0)))))
*M1033*M$8,0)</f>
        <v>0</v>
      </c>
      <c r="N433" s="212">
        <f>_xlfn.IFNA(IF(N$7="Fixed",1,IF(AND($D433="yes",N$7="Block"),INDEX($O733:$Q733,1,MATCH(N$5,$I18:$K18,0)),IF(OR(N$7="Anytime",N$7="Peak",N$7="Off-peak",N$7="Shoulder",N$7="Block"),INDEX('Stakeholder report data'!$G733:$M733,1,MATCH(IF(N$7="Block","Anytime",N$7),'Stakeholder report data'!$G$724:$M$724,0)),INDEX($W733:$AD733,1,MATCH(N$5,$W$724:$AD$724,0)))))
*N1033*N$8,0)</f>
        <v>0</v>
      </c>
      <c r="O433" s="212">
        <f>_xlfn.IFNA(IF(O$7="Fixed",1,IF(AND($D433="yes",O$7="Block"),INDEX($O733:$Q733,1,MATCH(O$5,$I18:$K18,0)),IF(OR(O$7="Anytime",O$7="Peak",O$7="Off-peak",O$7="Shoulder",O$7="Block"),INDEX('Stakeholder report data'!$G733:$M733,1,MATCH(IF(O$7="Block","Anytime",O$7),'Stakeholder report data'!$G$724:$M$724,0)),INDEX($W733:$AD733,1,MATCH(O$5,$W$724:$AD$724,0)))))
*O1033*O$8,0)</f>
        <v>0</v>
      </c>
      <c r="P433" s="212">
        <f>_xlfn.IFNA(IF(P$7="Fixed",1,IF(AND($D433="yes",P$7="Block"),INDEX($O733:$Q733,1,MATCH(P$5,$I18:$K18,0)),IF(OR(P$7="Anytime",P$7="Peak",P$7="Off-peak",P$7="Shoulder",P$7="Block"),INDEX('Stakeholder report data'!$G733:$M733,1,MATCH(IF(P$7="Block","Anytime",P$7),'Stakeholder report data'!$G$724:$M$724,0)),INDEX($W733:$AD733,1,MATCH(P$5,$W$724:$AD$724,0)))))
*P1033*P$8,0)</f>
        <v>0</v>
      </c>
      <c r="Q433" s="212">
        <f>_xlfn.IFNA(IF(Q$7="Fixed",1,IF(AND($D433="yes",Q$7="Block"),INDEX($O733:$Q733,1,MATCH(Q$5,$I18:$K18,0)),IF(OR(Q$7="Anytime",Q$7="Peak",Q$7="Off-peak",Q$7="Shoulder",Q$7="Block"),INDEX('Stakeholder report data'!$G733:$M733,1,MATCH(IF(Q$7="Block","Anytime",Q$7),'Stakeholder report data'!$G$724:$M$724,0)),INDEX($W733:$AD733,1,MATCH(Q$5,$W$724:$AD$724,0)))))
*Q1033*Q$8,0)</f>
        <v>0</v>
      </c>
      <c r="R433" s="212">
        <f>_xlfn.IFNA(IF(R$7="Fixed",1,IF(AND($D433="yes",R$7="Block"),INDEX($O733:$Q733,1,MATCH(R$5,$I18:$K18,0)),IF(OR(R$7="Anytime",R$7="Peak",R$7="Off-peak",R$7="Shoulder",R$7="Block"),INDEX('Stakeholder report data'!$G733:$M733,1,MATCH(IF(R$7="Block","Anytime",R$7),'Stakeholder report data'!$G$724:$M$724,0)),INDEX($W733:$AD733,1,MATCH(R$5,$W$724:$AD$724,0)))))
*R1033*R$8,0)</f>
        <v>0</v>
      </c>
      <c r="S433" s="212">
        <f>_xlfn.IFNA(IF(S$7="Fixed",1,IF(AND($D433="yes",S$7="Block"),INDEX($O733:$Q733,1,MATCH(S$5,$I18:$K18,0)),IF(OR(S$7="Anytime",S$7="Peak",S$7="Off-peak",S$7="Shoulder",S$7="Block"),INDEX('Stakeholder report data'!$G733:$M733,1,MATCH(IF(S$7="Block","Anytime",S$7),'Stakeholder report data'!$G$724:$M$724,0)),INDEX($W733:$AD733,1,MATCH(S$5,$W$724:$AD$724,0)))))
*S1033*S$8,0)</f>
        <v>0</v>
      </c>
      <c r="T433" s="212">
        <f>_xlfn.IFNA(IF(T$7="Fixed",1,IF(AND($D433="yes",T$7="Block"),INDEX($O733:$Q733,1,MATCH(T$5,$I18:$K18,0)),IF(OR(T$7="Anytime",T$7="Peak",T$7="Off-peak",T$7="Shoulder",T$7="Block"),INDEX('Stakeholder report data'!$G733:$M733,1,MATCH(IF(T$7="Block","Anytime",T$7),'Stakeholder report data'!$G$724:$M$724,0)),INDEX($W733:$AD733,1,MATCH(T$5,$W$724:$AD$724,0)))))
*T1033*T$8,0)</f>
        <v>0</v>
      </c>
      <c r="U433" s="212">
        <f>_xlfn.IFNA(IF(U$7="Fixed",1,IF(AND($D433="yes",U$7="Block"),INDEX($O733:$Q733,1,MATCH(U$5,$I18:$K18,0)),IF(OR(U$7="Anytime",U$7="Peak",U$7="Off-peak",U$7="Shoulder",U$7="Block"),INDEX('Stakeholder report data'!$G733:$M733,1,MATCH(IF(U$7="Block","Anytime",U$7),'Stakeholder report data'!$G$724:$M$724,0)),INDEX($W733:$AD733,1,MATCH(U$5,$W$724:$AD$724,0)))))
*U1033*U$8,0)</f>
        <v>0</v>
      </c>
      <c r="V433" s="212">
        <f>_xlfn.IFNA(IF(V$7="Fixed",1,IF(AND($D433="yes",V$7="Block"),INDEX($O733:$Q733,1,MATCH(V$5,$I18:$K18,0)),IF(OR(V$7="Anytime",V$7="Peak",V$7="Off-peak",V$7="Shoulder",V$7="Block"),INDEX('Stakeholder report data'!$G733:$M733,1,MATCH(IF(V$7="Block","Anytime",V$7),'Stakeholder report data'!$G$724:$M$724,0)),INDEX($W733:$AD733,1,MATCH(V$5,$W$724:$AD$724,0)))))
*V1033*V$8,0)</f>
        <v>0</v>
      </c>
      <c r="W433" s="212">
        <f>_xlfn.IFNA(IF(W$7="Fixed",1,IF(AND($D433="yes",W$7="Block"),INDEX($O733:$Q733,1,MATCH(W$5,$I18:$K18,0)),IF(OR(W$7="Anytime",W$7="Peak",W$7="Off-peak",W$7="Shoulder",W$7="Block"),INDEX('Stakeholder report data'!$G733:$M733,1,MATCH(IF(W$7="Block","Anytime",W$7),'Stakeholder report data'!$G$724:$M$724,0)),INDEX($W733:$AD733,1,MATCH(W$5,$W$724:$AD$724,0)))))
*W1033*W$8,0)</f>
        <v>0</v>
      </c>
      <c r="X433" s="212">
        <f>_xlfn.IFNA(IF(X$7="Fixed",1,IF(AND($D433="yes",X$7="Block"),INDEX($O733:$Q733,1,MATCH(X$5,$I18:$K18,0)),IF(OR(X$7="Anytime",X$7="Peak",X$7="Off-peak",X$7="Shoulder",X$7="Block"),INDEX('Stakeholder report data'!$G733:$M733,1,MATCH(IF(X$7="Block","Anytime",X$7),'Stakeholder report data'!$G$724:$M$724,0)),INDEX($W733:$AD733,1,MATCH(X$5,$W$724:$AD$724,0)))))
*X1033*X$8,0)</f>
        <v>0</v>
      </c>
      <c r="Y433" s="212">
        <f>_xlfn.IFNA(IF(Y$7="Fixed",1,IF(AND($D433="yes",Y$7="Block"),INDEX($O733:$Q733,1,MATCH(Y$5,$I18:$K18,0)),IF(OR(Y$7="Anytime",Y$7="Peak",Y$7="Off-peak",Y$7="Shoulder",Y$7="Block"),INDEX('Stakeholder report data'!$G733:$M733,1,MATCH(IF(Y$7="Block","Anytime",Y$7),'Stakeholder report data'!$G$724:$M$724,0)),INDEX($W733:$AD733,1,MATCH(Y$5,$W$724:$AD$724,0)))))
*Y1033*Y$8,0)</f>
        <v>0</v>
      </c>
      <c r="Z433" s="212">
        <f>_xlfn.IFNA(IF(Z$7="Fixed",1,IF(AND($D433="yes",Z$7="Block"),INDEX($O733:$Q733,1,MATCH(Z$5,$I18:$K18,0)),IF(OR(Z$7="Anytime",Z$7="Peak",Z$7="Off-peak",Z$7="Shoulder",Z$7="Block"),INDEX('Stakeholder report data'!$G733:$M733,1,MATCH(IF(Z$7="Block","Anytime",Z$7),'Stakeholder report data'!$G$724:$M$724,0)),INDEX($W733:$AD733,1,MATCH(Z$5,$W$724:$AD$724,0)))))
*Z1033*Z$8,0)</f>
        <v>0</v>
      </c>
      <c r="AA433" s="212">
        <f>_xlfn.IFNA(IF(AA$7="Fixed",1,IF(AND($D433="yes",AA$7="Block"),INDEX($O733:$Q733,1,MATCH(AA$5,$I18:$K18,0)),IF(OR(AA$7="Anytime",AA$7="Peak",AA$7="Off-peak",AA$7="Shoulder",AA$7="Block"),INDEX('Stakeholder report data'!$G733:$M733,1,MATCH(IF(AA$7="Block","Anytime",AA$7),'Stakeholder report data'!$G$724:$M$724,0)),INDEX($W733:$AD733,1,MATCH(AA$5,$W$724:$AD$724,0)))))
*AA1033*AA$8,0)</f>
        <v>0</v>
      </c>
      <c r="AB433" s="212">
        <f>_xlfn.IFNA(IF(AB$7="Fixed",1,IF(AND($D433="yes",AB$7="Block"),INDEX($O733:$Q733,1,MATCH(AB$5,$I18:$K18,0)),IF(OR(AB$7="Anytime",AB$7="Peak",AB$7="Off-peak",AB$7="Shoulder",AB$7="Block"),INDEX('Stakeholder report data'!$G733:$M733,1,MATCH(IF(AB$7="Block","Anytime",AB$7),'Stakeholder report data'!$G$724:$M$724,0)),INDEX($W733:$AD733,1,MATCH(AB$5,$W$724:$AD$724,0)))))
*AB1033*AB$8,0)</f>
        <v>0</v>
      </c>
      <c r="AC433" s="212">
        <f>_xlfn.IFNA(IF(AC$7="Fixed",1,IF(AND($D433="yes",AC$7="Block"),INDEX($O733:$Q733,1,MATCH(AC$5,$I18:$K18,0)),IF(OR(AC$7="Anytime",AC$7="Peak",AC$7="Off-peak",AC$7="Shoulder",AC$7="Block"),INDEX('Stakeholder report data'!$G733:$M733,1,MATCH(IF(AC$7="Block","Anytime",AC$7),'Stakeholder report data'!$G$724:$M$724,0)),INDEX($W733:$AD733,1,MATCH(AC$5,$W$724:$AD$724,0)))))
*AC1033*AC$8,0)</f>
        <v>0</v>
      </c>
      <c r="AD433" s="212">
        <f>_xlfn.IFNA(IF(AD$7="Fixed",1,IF(AND($D433="yes",AD$7="Block"),INDEX($O733:$Q733,1,MATCH(AD$5,$I18:$K18,0)),IF(OR(AD$7="Anytime",AD$7="Peak",AD$7="Off-peak",AD$7="Shoulder",AD$7="Block"),INDEX('Stakeholder report data'!$G733:$M733,1,MATCH(IF(AD$7="Block","Anytime",AD$7),'Stakeholder report data'!$G$724:$M$724,0)),INDEX($W733:$AD733,1,MATCH(AD$5,$W$724:$AD$724,0)))))
*AD1033*AD$8,0)</f>
        <v>0</v>
      </c>
      <c r="AE433" s="55"/>
      <c r="AF433" s="34"/>
      <c r="AG433" s="34"/>
      <c r="AH433" s="34"/>
    </row>
    <row r="434" spans="1:34" ht="11.25" outlineLevel="2" x14ac:dyDescent="0.2">
      <c r="A434" s="34"/>
      <c r="B434" s="251">
        <v>8</v>
      </c>
      <c r="C434" s="48">
        <v>0</v>
      </c>
      <c r="D434" s="49">
        <f t="shared" si="43"/>
        <v>0</v>
      </c>
      <c r="E434" s="49">
        <f t="shared" si="43"/>
        <v>0</v>
      </c>
      <c r="F434" s="56"/>
      <c r="G434" s="262">
        <f t="shared" si="44"/>
        <v>0</v>
      </c>
      <c r="H434" s="56"/>
      <c r="I434" s="212">
        <f>_xlfn.IFNA(IF(I$7="Fixed",1,IF(AND($D434="yes",I$7="Block"),INDEX($O734:$Q734,1,MATCH(I$5,$I19:$K19,0)),IF(OR(I$7="Anytime",I$7="Peak",I$7="Off-peak",I$7="Shoulder",I$7="Block"),INDEX('Stakeholder report data'!$G734:$M734,1,MATCH(IF(I$7="Block","Anytime",I$7),'Stakeholder report data'!$G$724:$M$724,0)),INDEX($W734:$AD734,1,MATCH(I$5,$W$724:$AD$724,0)))))
*I1034*I$8,0)</f>
        <v>0</v>
      </c>
      <c r="J434" s="212">
        <f>_xlfn.IFNA(IF(J$7="Fixed",1,IF(AND($D434="yes",J$7="Block"),INDEX($O734:$Q734,1,MATCH(J$5,$I19:$K19,0)),IF(OR(J$7="Anytime",J$7="Peak",J$7="Off-peak",J$7="Shoulder",J$7="Block"),INDEX('Stakeholder report data'!$G734:$M734,1,MATCH(IF(J$7="Block","Anytime",J$7),'Stakeholder report data'!$G$724:$M$724,0)),INDEX($W734:$AD734,1,MATCH(J$5,$W$724:$AD$724,0)))))
*J1034*J$8,0)</f>
        <v>0</v>
      </c>
      <c r="K434" s="212">
        <f>_xlfn.IFNA(IF(K$7="Fixed",1,IF(AND($D434="yes",K$7="Block"),INDEX($O734:$Q734,1,MATCH(K$5,$I19:$K19,0)),IF(OR(K$7="Anytime",K$7="Peak",K$7="Off-peak",K$7="Shoulder",K$7="Block"),INDEX('Stakeholder report data'!$G734:$M734,1,MATCH(IF(K$7="Block","Anytime",K$7),'Stakeholder report data'!$G$724:$M$724,0)),INDEX($W734:$AD734,1,MATCH(K$5,$W$724:$AD$724,0)))))
*K1034*K$8,0)</f>
        <v>0</v>
      </c>
      <c r="L434" s="212">
        <f>_xlfn.IFNA(IF(L$7="Fixed",1,IF(AND($D434="yes",L$7="Block"),INDEX($O734:$Q734,1,MATCH(L$5,$I19:$K19,0)),IF(OR(L$7="Anytime",L$7="Peak",L$7="Off-peak",L$7="Shoulder",L$7="Block"),INDEX('Stakeholder report data'!$G734:$M734,1,MATCH(IF(L$7="Block","Anytime",L$7),'Stakeholder report data'!$G$724:$M$724,0)),INDEX($W734:$AD734,1,MATCH(L$5,$W$724:$AD$724,0)))))
*L1034*L$8,0)</f>
        <v>0</v>
      </c>
      <c r="M434" s="212">
        <f>_xlfn.IFNA(IF(M$7="Fixed",1,IF(AND($D434="yes",M$7="Block"),INDEX($O734:$Q734,1,MATCH(M$5,$I19:$K19,0)),IF(OR(M$7="Anytime",M$7="Peak",M$7="Off-peak",M$7="Shoulder",M$7="Block"),INDEX('Stakeholder report data'!$G734:$M734,1,MATCH(IF(M$7="Block","Anytime",M$7),'Stakeholder report data'!$G$724:$M$724,0)),INDEX($W734:$AD734,1,MATCH(M$5,$W$724:$AD$724,0)))))
*M1034*M$8,0)</f>
        <v>0</v>
      </c>
      <c r="N434" s="212">
        <f>_xlfn.IFNA(IF(N$7="Fixed",1,IF(AND($D434="yes",N$7="Block"),INDEX($O734:$Q734,1,MATCH(N$5,$I19:$K19,0)),IF(OR(N$7="Anytime",N$7="Peak",N$7="Off-peak",N$7="Shoulder",N$7="Block"),INDEX('Stakeholder report data'!$G734:$M734,1,MATCH(IF(N$7="Block","Anytime",N$7),'Stakeholder report data'!$G$724:$M$724,0)),INDEX($W734:$AD734,1,MATCH(N$5,$W$724:$AD$724,0)))))
*N1034*N$8,0)</f>
        <v>0</v>
      </c>
      <c r="O434" s="212">
        <f>_xlfn.IFNA(IF(O$7="Fixed",1,IF(AND($D434="yes",O$7="Block"),INDEX($O734:$Q734,1,MATCH(O$5,$I19:$K19,0)),IF(OR(O$7="Anytime",O$7="Peak",O$7="Off-peak",O$7="Shoulder",O$7="Block"),INDEX('Stakeholder report data'!$G734:$M734,1,MATCH(IF(O$7="Block","Anytime",O$7),'Stakeholder report data'!$G$724:$M$724,0)),INDEX($W734:$AD734,1,MATCH(O$5,$W$724:$AD$724,0)))))
*O1034*O$8,0)</f>
        <v>0</v>
      </c>
      <c r="P434" s="212">
        <f>_xlfn.IFNA(IF(P$7="Fixed",1,IF(AND($D434="yes",P$7="Block"),INDEX($O734:$Q734,1,MATCH(P$5,$I19:$K19,0)),IF(OR(P$7="Anytime",P$7="Peak",P$7="Off-peak",P$7="Shoulder",P$7="Block"),INDEX('Stakeholder report data'!$G734:$M734,1,MATCH(IF(P$7="Block","Anytime",P$7),'Stakeholder report data'!$G$724:$M$724,0)),INDEX($W734:$AD734,1,MATCH(P$5,$W$724:$AD$724,0)))))
*P1034*P$8,0)</f>
        <v>0</v>
      </c>
      <c r="Q434" s="212">
        <f>_xlfn.IFNA(IF(Q$7="Fixed",1,IF(AND($D434="yes",Q$7="Block"),INDEX($O734:$Q734,1,MATCH(Q$5,$I19:$K19,0)),IF(OR(Q$7="Anytime",Q$7="Peak",Q$7="Off-peak",Q$7="Shoulder",Q$7="Block"),INDEX('Stakeholder report data'!$G734:$M734,1,MATCH(IF(Q$7="Block","Anytime",Q$7),'Stakeholder report data'!$G$724:$M$724,0)),INDEX($W734:$AD734,1,MATCH(Q$5,$W$724:$AD$724,0)))))
*Q1034*Q$8,0)</f>
        <v>0</v>
      </c>
      <c r="R434" s="212">
        <f>_xlfn.IFNA(IF(R$7="Fixed",1,IF(AND($D434="yes",R$7="Block"),INDEX($O734:$Q734,1,MATCH(R$5,$I19:$K19,0)),IF(OR(R$7="Anytime",R$7="Peak",R$7="Off-peak",R$7="Shoulder",R$7="Block"),INDEX('Stakeholder report data'!$G734:$M734,1,MATCH(IF(R$7="Block","Anytime",R$7),'Stakeholder report data'!$G$724:$M$724,0)),INDEX($W734:$AD734,1,MATCH(R$5,$W$724:$AD$724,0)))))
*R1034*R$8,0)</f>
        <v>0</v>
      </c>
      <c r="S434" s="212">
        <f>_xlfn.IFNA(IF(S$7="Fixed",1,IF(AND($D434="yes",S$7="Block"),INDEX($O734:$Q734,1,MATCH(S$5,$I19:$K19,0)),IF(OR(S$7="Anytime",S$7="Peak",S$7="Off-peak",S$7="Shoulder",S$7="Block"),INDEX('Stakeholder report data'!$G734:$M734,1,MATCH(IF(S$7="Block","Anytime",S$7),'Stakeholder report data'!$G$724:$M$724,0)),INDEX($W734:$AD734,1,MATCH(S$5,$W$724:$AD$724,0)))))
*S1034*S$8,0)</f>
        <v>0</v>
      </c>
      <c r="T434" s="212">
        <f>_xlfn.IFNA(IF(T$7="Fixed",1,IF(AND($D434="yes",T$7="Block"),INDEX($O734:$Q734,1,MATCH(T$5,$I19:$K19,0)),IF(OR(T$7="Anytime",T$7="Peak",T$7="Off-peak",T$7="Shoulder",T$7="Block"),INDEX('Stakeholder report data'!$G734:$M734,1,MATCH(IF(T$7="Block","Anytime",T$7),'Stakeholder report data'!$G$724:$M$724,0)),INDEX($W734:$AD734,1,MATCH(T$5,$W$724:$AD$724,0)))))
*T1034*T$8,0)</f>
        <v>0</v>
      </c>
      <c r="U434" s="212">
        <f>_xlfn.IFNA(IF(U$7="Fixed",1,IF(AND($D434="yes",U$7="Block"),INDEX($O734:$Q734,1,MATCH(U$5,$I19:$K19,0)),IF(OR(U$7="Anytime",U$7="Peak",U$7="Off-peak",U$7="Shoulder",U$7="Block"),INDEX('Stakeholder report data'!$G734:$M734,1,MATCH(IF(U$7="Block","Anytime",U$7),'Stakeholder report data'!$G$724:$M$724,0)),INDEX($W734:$AD734,1,MATCH(U$5,$W$724:$AD$724,0)))))
*U1034*U$8,0)</f>
        <v>0</v>
      </c>
      <c r="V434" s="212">
        <f>_xlfn.IFNA(IF(V$7="Fixed",1,IF(AND($D434="yes",V$7="Block"),INDEX($O734:$Q734,1,MATCH(V$5,$I19:$K19,0)),IF(OR(V$7="Anytime",V$7="Peak",V$7="Off-peak",V$7="Shoulder",V$7="Block"),INDEX('Stakeholder report data'!$G734:$M734,1,MATCH(IF(V$7="Block","Anytime",V$7),'Stakeholder report data'!$G$724:$M$724,0)),INDEX($W734:$AD734,1,MATCH(V$5,$W$724:$AD$724,0)))))
*V1034*V$8,0)</f>
        <v>0</v>
      </c>
      <c r="W434" s="212">
        <f>_xlfn.IFNA(IF(W$7="Fixed",1,IF(AND($D434="yes",W$7="Block"),INDEX($O734:$Q734,1,MATCH(W$5,$I19:$K19,0)),IF(OR(W$7="Anytime",W$7="Peak",W$7="Off-peak",W$7="Shoulder",W$7="Block"),INDEX('Stakeholder report data'!$G734:$M734,1,MATCH(IF(W$7="Block","Anytime",W$7),'Stakeholder report data'!$G$724:$M$724,0)),INDEX($W734:$AD734,1,MATCH(W$5,$W$724:$AD$724,0)))))
*W1034*W$8,0)</f>
        <v>0</v>
      </c>
      <c r="X434" s="212">
        <f>_xlfn.IFNA(IF(X$7="Fixed",1,IF(AND($D434="yes",X$7="Block"),INDEX($O734:$Q734,1,MATCH(X$5,$I19:$K19,0)),IF(OR(X$7="Anytime",X$7="Peak",X$7="Off-peak",X$7="Shoulder",X$7="Block"),INDEX('Stakeholder report data'!$G734:$M734,1,MATCH(IF(X$7="Block","Anytime",X$7),'Stakeholder report data'!$G$724:$M$724,0)),INDEX($W734:$AD734,1,MATCH(X$5,$W$724:$AD$724,0)))))
*X1034*X$8,0)</f>
        <v>0</v>
      </c>
      <c r="Y434" s="212">
        <f>_xlfn.IFNA(IF(Y$7="Fixed",1,IF(AND($D434="yes",Y$7="Block"),INDEX($O734:$Q734,1,MATCH(Y$5,$I19:$K19,0)),IF(OR(Y$7="Anytime",Y$7="Peak",Y$7="Off-peak",Y$7="Shoulder",Y$7="Block"),INDEX('Stakeholder report data'!$G734:$M734,1,MATCH(IF(Y$7="Block","Anytime",Y$7),'Stakeholder report data'!$G$724:$M$724,0)),INDEX($W734:$AD734,1,MATCH(Y$5,$W$724:$AD$724,0)))))
*Y1034*Y$8,0)</f>
        <v>0</v>
      </c>
      <c r="Z434" s="212">
        <f>_xlfn.IFNA(IF(Z$7="Fixed",1,IF(AND($D434="yes",Z$7="Block"),INDEX($O734:$Q734,1,MATCH(Z$5,$I19:$K19,0)),IF(OR(Z$7="Anytime",Z$7="Peak",Z$7="Off-peak",Z$7="Shoulder",Z$7="Block"),INDEX('Stakeholder report data'!$G734:$M734,1,MATCH(IF(Z$7="Block","Anytime",Z$7),'Stakeholder report data'!$G$724:$M$724,0)),INDEX($W734:$AD734,1,MATCH(Z$5,$W$724:$AD$724,0)))))
*Z1034*Z$8,0)</f>
        <v>0</v>
      </c>
      <c r="AA434" s="212">
        <f>_xlfn.IFNA(IF(AA$7="Fixed",1,IF(AND($D434="yes",AA$7="Block"),INDEX($O734:$Q734,1,MATCH(AA$5,$I19:$K19,0)),IF(OR(AA$7="Anytime",AA$7="Peak",AA$7="Off-peak",AA$7="Shoulder",AA$7="Block"),INDEX('Stakeholder report data'!$G734:$M734,1,MATCH(IF(AA$7="Block","Anytime",AA$7),'Stakeholder report data'!$G$724:$M$724,0)),INDEX($W734:$AD734,1,MATCH(AA$5,$W$724:$AD$724,0)))))
*AA1034*AA$8,0)</f>
        <v>0</v>
      </c>
      <c r="AB434" s="212">
        <f>_xlfn.IFNA(IF(AB$7="Fixed",1,IF(AND($D434="yes",AB$7="Block"),INDEX($O734:$Q734,1,MATCH(AB$5,$I19:$K19,0)),IF(OR(AB$7="Anytime",AB$7="Peak",AB$7="Off-peak",AB$7="Shoulder",AB$7="Block"),INDEX('Stakeholder report data'!$G734:$M734,1,MATCH(IF(AB$7="Block","Anytime",AB$7),'Stakeholder report data'!$G$724:$M$724,0)),INDEX($W734:$AD734,1,MATCH(AB$5,$W$724:$AD$724,0)))))
*AB1034*AB$8,0)</f>
        <v>0</v>
      </c>
      <c r="AC434" s="212">
        <f>_xlfn.IFNA(IF(AC$7="Fixed",1,IF(AND($D434="yes",AC$7="Block"),INDEX($O734:$Q734,1,MATCH(AC$5,$I19:$K19,0)),IF(OR(AC$7="Anytime",AC$7="Peak",AC$7="Off-peak",AC$7="Shoulder",AC$7="Block"),INDEX('Stakeholder report data'!$G734:$M734,1,MATCH(IF(AC$7="Block","Anytime",AC$7),'Stakeholder report data'!$G$724:$M$724,0)),INDEX($W734:$AD734,1,MATCH(AC$5,$W$724:$AD$724,0)))))
*AC1034*AC$8,0)</f>
        <v>0</v>
      </c>
      <c r="AD434" s="212">
        <f>_xlfn.IFNA(IF(AD$7="Fixed",1,IF(AND($D434="yes",AD$7="Block"),INDEX($O734:$Q734,1,MATCH(AD$5,$I19:$K19,0)),IF(OR(AD$7="Anytime",AD$7="Peak",AD$7="Off-peak",AD$7="Shoulder",AD$7="Block"),INDEX('Stakeholder report data'!$G734:$M734,1,MATCH(IF(AD$7="Block","Anytime",AD$7),'Stakeholder report data'!$G$724:$M$724,0)),INDEX($W734:$AD734,1,MATCH(AD$5,$W$724:$AD$724,0)))))
*AD1034*AD$8,0)</f>
        <v>0</v>
      </c>
      <c r="AE434" s="55"/>
      <c r="AF434" s="34"/>
      <c r="AG434" s="34"/>
      <c r="AH434" s="34"/>
    </row>
    <row r="435" spans="1:34" ht="11.25" outlineLevel="2" x14ac:dyDescent="0.2">
      <c r="A435" s="34"/>
      <c r="B435" s="258">
        <v>9</v>
      </c>
      <c r="C435" s="48">
        <v>0</v>
      </c>
      <c r="D435" s="49">
        <f t="shared" si="43"/>
        <v>0</v>
      </c>
      <c r="E435" s="49">
        <f t="shared" si="43"/>
        <v>0</v>
      </c>
      <c r="F435" s="56"/>
      <c r="G435" s="262">
        <f t="shared" si="44"/>
        <v>0</v>
      </c>
      <c r="H435" s="56"/>
      <c r="I435" s="212">
        <f>_xlfn.IFNA(IF(I$7="Fixed",1,IF(AND($D435="yes",I$7="Block"),INDEX($O735:$Q735,1,MATCH(I$5,$I20:$K20,0)),IF(OR(I$7="Anytime",I$7="Peak",I$7="Off-peak",I$7="Shoulder",I$7="Block"),INDEX('Stakeholder report data'!$G735:$M735,1,MATCH(IF(I$7="Block","Anytime",I$7),'Stakeholder report data'!$G$724:$M$724,0)),INDEX($W735:$AD735,1,MATCH(I$5,$W$724:$AD$724,0)))))
*I1035*I$8,0)</f>
        <v>0</v>
      </c>
      <c r="J435" s="212">
        <f>_xlfn.IFNA(IF(J$7="Fixed",1,IF(AND($D435="yes",J$7="Block"),INDEX($O735:$Q735,1,MATCH(J$5,$I20:$K20,0)),IF(OR(J$7="Anytime",J$7="Peak",J$7="Off-peak",J$7="Shoulder",J$7="Block"),INDEX('Stakeholder report data'!$G735:$M735,1,MATCH(IF(J$7="Block","Anytime",J$7),'Stakeholder report data'!$G$724:$M$724,0)),INDEX($W735:$AD735,1,MATCH(J$5,$W$724:$AD$724,0)))))
*J1035*J$8,0)</f>
        <v>0</v>
      </c>
      <c r="K435" s="212">
        <f>_xlfn.IFNA(IF(K$7="Fixed",1,IF(AND($D435="yes",K$7="Block"),INDEX($O735:$Q735,1,MATCH(K$5,$I20:$K20,0)),IF(OR(K$7="Anytime",K$7="Peak",K$7="Off-peak",K$7="Shoulder",K$7="Block"),INDEX('Stakeholder report data'!$G735:$M735,1,MATCH(IF(K$7="Block","Anytime",K$7),'Stakeholder report data'!$G$724:$M$724,0)),INDEX($W735:$AD735,1,MATCH(K$5,$W$724:$AD$724,0)))))
*K1035*K$8,0)</f>
        <v>0</v>
      </c>
      <c r="L435" s="212">
        <f>_xlfn.IFNA(IF(L$7="Fixed",1,IF(AND($D435="yes",L$7="Block"),INDEX($O735:$Q735,1,MATCH(L$5,$I20:$K20,0)),IF(OR(L$7="Anytime",L$7="Peak",L$7="Off-peak",L$7="Shoulder",L$7="Block"),INDEX('Stakeholder report data'!$G735:$M735,1,MATCH(IF(L$7="Block","Anytime",L$7),'Stakeholder report data'!$G$724:$M$724,0)),INDEX($W735:$AD735,1,MATCH(L$5,$W$724:$AD$724,0)))))
*L1035*L$8,0)</f>
        <v>0</v>
      </c>
      <c r="M435" s="212">
        <f>_xlfn.IFNA(IF(M$7="Fixed",1,IF(AND($D435="yes",M$7="Block"),INDEX($O735:$Q735,1,MATCH(M$5,$I20:$K20,0)),IF(OR(M$7="Anytime",M$7="Peak",M$7="Off-peak",M$7="Shoulder",M$7="Block"),INDEX('Stakeholder report data'!$G735:$M735,1,MATCH(IF(M$7="Block","Anytime",M$7),'Stakeholder report data'!$G$724:$M$724,0)),INDEX($W735:$AD735,1,MATCH(M$5,$W$724:$AD$724,0)))))
*M1035*M$8,0)</f>
        <v>0</v>
      </c>
      <c r="N435" s="212">
        <f>_xlfn.IFNA(IF(N$7="Fixed",1,IF(AND($D435="yes",N$7="Block"),INDEX($O735:$Q735,1,MATCH(N$5,$I20:$K20,0)),IF(OR(N$7="Anytime",N$7="Peak",N$7="Off-peak",N$7="Shoulder",N$7="Block"),INDEX('Stakeholder report data'!$G735:$M735,1,MATCH(IF(N$7="Block","Anytime",N$7),'Stakeholder report data'!$G$724:$M$724,0)),INDEX($W735:$AD735,1,MATCH(N$5,$W$724:$AD$724,0)))))
*N1035*N$8,0)</f>
        <v>0</v>
      </c>
      <c r="O435" s="212">
        <f>_xlfn.IFNA(IF(O$7="Fixed",1,IF(AND($D435="yes",O$7="Block"),INDEX($O735:$Q735,1,MATCH(O$5,$I20:$K20,0)),IF(OR(O$7="Anytime",O$7="Peak",O$7="Off-peak",O$7="Shoulder",O$7="Block"),INDEX('Stakeholder report data'!$G735:$M735,1,MATCH(IF(O$7="Block","Anytime",O$7),'Stakeholder report data'!$G$724:$M$724,0)),INDEX($W735:$AD735,1,MATCH(O$5,$W$724:$AD$724,0)))))
*O1035*O$8,0)</f>
        <v>0</v>
      </c>
      <c r="P435" s="212">
        <f>_xlfn.IFNA(IF(P$7="Fixed",1,IF(AND($D435="yes",P$7="Block"),INDEX($O735:$Q735,1,MATCH(P$5,$I20:$K20,0)),IF(OR(P$7="Anytime",P$7="Peak",P$7="Off-peak",P$7="Shoulder",P$7="Block"),INDEX('Stakeholder report data'!$G735:$M735,1,MATCH(IF(P$7="Block","Anytime",P$7),'Stakeholder report data'!$G$724:$M$724,0)),INDEX($W735:$AD735,1,MATCH(P$5,$W$724:$AD$724,0)))))
*P1035*P$8,0)</f>
        <v>0</v>
      </c>
      <c r="Q435" s="212">
        <f>_xlfn.IFNA(IF(Q$7="Fixed",1,IF(AND($D435="yes",Q$7="Block"),INDEX($O735:$Q735,1,MATCH(Q$5,$I20:$K20,0)),IF(OR(Q$7="Anytime",Q$7="Peak",Q$7="Off-peak",Q$7="Shoulder",Q$7="Block"),INDEX('Stakeholder report data'!$G735:$M735,1,MATCH(IF(Q$7="Block","Anytime",Q$7),'Stakeholder report data'!$G$724:$M$724,0)),INDEX($W735:$AD735,1,MATCH(Q$5,$W$724:$AD$724,0)))))
*Q1035*Q$8,0)</f>
        <v>0</v>
      </c>
      <c r="R435" s="212">
        <f>_xlfn.IFNA(IF(R$7="Fixed",1,IF(AND($D435="yes",R$7="Block"),INDEX($O735:$Q735,1,MATCH(R$5,$I20:$K20,0)),IF(OR(R$7="Anytime",R$7="Peak",R$7="Off-peak",R$7="Shoulder",R$7="Block"),INDEX('Stakeholder report data'!$G735:$M735,1,MATCH(IF(R$7="Block","Anytime",R$7),'Stakeholder report data'!$G$724:$M$724,0)),INDEX($W735:$AD735,1,MATCH(R$5,$W$724:$AD$724,0)))))
*R1035*R$8,0)</f>
        <v>0</v>
      </c>
      <c r="S435" s="212">
        <f>_xlfn.IFNA(IF(S$7="Fixed",1,IF(AND($D435="yes",S$7="Block"),INDEX($O735:$Q735,1,MATCH(S$5,$I20:$K20,0)),IF(OR(S$7="Anytime",S$7="Peak",S$7="Off-peak",S$7="Shoulder",S$7="Block"),INDEX('Stakeholder report data'!$G735:$M735,1,MATCH(IF(S$7="Block","Anytime",S$7),'Stakeholder report data'!$G$724:$M$724,0)),INDEX($W735:$AD735,1,MATCH(S$5,$W$724:$AD$724,0)))))
*S1035*S$8,0)</f>
        <v>0</v>
      </c>
      <c r="T435" s="212">
        <f>_xlfn.IFNA(IF(T$7="Fixed",1,IF(AND($D435="yes",T$7="Block"),INDEX($O735:$Q735,1,MATCH(T$5,$I20:$K20,0)),IF(OR(T$7="Anytime",T$7="Peak",T$7="Off-peak",T$7="Shoulder",T$7="Block"),INDEX('Stakeholder report data'!$G735:$M735,1,MATCH(IF(T$7="Block","Anytime",T$7),'Stakeholder report data'!$G$724:$M$724,0)),INDEX($W735:$AD735,1,MATCH(T$5,$W$724:$AD$724,0)))))
*T1035*T$8,0)</f>
        <v>0</v>
      </c>
      <c r="U435" s="212">
        <f>_xlfn.IFNA(IF(U$7="Fixed",1,IF(AND($D435="yes",U$7="Block"),INDEX($O735:$Q735,1,MATCH(U$5,$I20:$K20,0)),IF(OR(U$7="Anytime",U$7="Peak",U$7="Off-peak",U$7="Shoulder",U$7="Block"),INDEX('Stakeholder report data'!$G735:$M735,1,MATCH(IF(U$7="Block","Anytime",U$7),'Stakeholder report data'!$G$724:$M$724,0)),INDEX($W735:$AD735,1,MATCH(U$5,$W$724:$AD$724,0)))))
*U1035*U$8,0)</f>
        <v>0</v>
      </c>
      <c r="V435" s="212">
        <f>_xlfn.IFNA(IF(V$7="Fixed",1,IF(AND($D435="yes",V$7="Block"),INDEX($O735:$Q735,1,MATCH(V$5,$I20:$K20,0)),IF(OR(V$7="Anytime",V$7="Peak",V$7="Off-peak",V$7="Shoulder",V$7="Block"),INDEX('Stakeholder report data'!$G735:$M735,1,MATCH(IF(V$7="Block","Anytime",V$7),'Stakeholder report data'!$G$724:$M$724,0)),INDEX($W735:$AD735,1,MATCH(V$5,$W$724:$AD$724,0)))))
*V1035*V$8,0)</f>
        <v>0</v>
      </c>
      <c r="W435" s="212">
        <f>_xlfn.IFNA(IF(W$7="Fixed",1,IF(AND($D435="yes",W$7="Block"),INDEX($O735:$Q735,1,MATCH(W$5,$I20:$K20,0)),IF(OR(W$7="Anytime",W$7="Peak",W$7="Off-peak",W$7="Shoulder",W$7="Block"),INDEX('Stakeholder report data'!$G735:$M735,1,MATCH(IF(W$7="Block","Anytime",W$7),'Stakeholder report data'!$G$724:$M$724,0)),INDEX($W735:$AD735,1,MATCH(W$5,$W$724:$AD$724,0)))))
*W1035*W$8,0)</f>
        <v>0</v>
      </c>
      <c r="X435" s="212">
        <f>_xlfn.IFNA(IF(X$7="Fixed",1,IF(AND($D435="yes",X$7="Block"),INDEX($O735:$Q735,1,MATCH(X$5,$I20:$K20,0)),IF(OR(X$7="Anytime",X$7="Peak",X$7="Off-peak",X$7="Shoulder",X$7="Block"),INDEX('Stakeholder report data'!$G735:$M735,1,MATCH(IF(X$7="Block","Anytime",X$7),'Stakeholder report data'!$G$724:$M$724,0)),INDEX($W735:$AD735,1,MATCH(X$5,$W$724:$AD$724,0)))))
*X1035*X$8,0)</f>
        <v>0</v>
      </c>
      <c r="Y435" s="212">
        <f>_xlfn.IFNA(IF(Y$7="Fixed",1,IF(AND($D435="yes",Y$7="Block"),INDEX($O735:$Q735,1,MATCH(Y$5,$I20:$K20,0)),IF(OR(Y$7="Anytime",Y$7="Peak",Y$7="Off-peak",Y$7="Shoulder",Y$7="Block"),INDEX('Stakeholder report data'!$G735:$M735,1,MATCH(IF(Y$7="Block","Anytime",Y$7),'Stakeholder report data'!$G$724:$M$724,0)),INDEX($W735:$AD735,1,MATCH(Y$5,$W$724:$AD$724,0)))))
*Y1035*Y$8,0)</f>
        <v>0</v>
      </c>
      <c r="Z435" s="212">
        <f>_xlfn.IFNA(IF(Z$7="Fixed",1,IF(AND($D435="yes",Z$7="Block"),INDEX($O735:$Q735,1,MATCH(Z$5,$I20:$K20,0)),IF(OR(Z$7="Anytime",Z$7="Peak",Z$7="Off-peak",Z$7="Shoulder",Z$7="Block"),INDEX('Stakeholder report data'!$G735:$M735,1,MATCH(IF(Z$7="Block","Anytime",Z$7),'Stakeholder report data'!$G$724:$M$724,0)),INDEX($W735:$AD735,1,MATCH(Z$5,$W$724:$AD$724,0)))))
*Z1035*Z$8,0)</f>
        <v>0</v>
      </c>
      <c r="AA435" s="212">
        <f>_xlfn.IFNA(IF(AA$7="Fixed",1,IF(AND($D435="yes",AA$7="Block"),INDEX($O735:$Q735,1,MATCH(AA$5,$I20:$K20,0)),IF(OR(AA$7="Anytime",AA$7="Peak",AA$7="Off-peak",AA$7="Shoulder",AA$7="Block"),INDEX('Stakeholder report data'!$G735:$M735,1,MATCH(IF(AA$7="Block","Anytime",AA$7),'Stakeholder report data'!$G$724:$M$724,0)),INDEX($W735:$AD735,1,MATCH(AA$5,$W$724:$AD$724,0)))))
*AA1035*AA$8,0)</f>
        <v>0</v>
      </c>
      <c r="AB435" s="212">
        <f>_xlfn.IFNA(IF(AB$7="Fixed",1,IF(AND($D435="yes",AB$7="Block"),INDEX($O735:$Q735,1,MATCH(AB$5,$I20:$K20,0)),IF(OR(AB$7="Anytime",AB$7="Peak",AB$7="Off-peak",AB$7="Shoulder",AB$7="Block"),INDEX('Stakeholder report data'!$G735:$M735,1,MATCH(IF(AB$7="Block","Anytime",AB$7),'Stakeholder report data'!$G$724:$M$724,0)),INDEX($W735:$AD735,1,MATCH(AB$5,$W$724:$AD$724,0)))))
*AB1035*AB$8,0)</f>
        <v>0</v>
      </c>
      <c r="AC435" s="212">
        <f>_xlfn.IFNA(IF(AC$7="Fixed",1,IF(AND($D435="yes",AC$7="Block"),INDEX($O735:$Q735,1,MATCH(AC$5,$I20:$K20,0)),IF(OR(AC$7="Anytime",AC$7="Peak",AC$7="Off-peak",AC$7="Shoulder",AC$7="Block"),INDEX('Stakeholder report data'!$G735:$M735,1,MATCH(IF(AC$7="Block","Anytime",AC$7),'Stakeholder report data'!$G$724:$M$724,0)),INDEX($W735:$AD735,1,MATCH(AC$5,$W$724:$AD$724,0)))))
*AC1035*AC$8,0)</f>
        <v>0</v>
      </c>
      <c r="AD435" s="212">
        <f>_xlfn.IFNA(IF(AD$7="Fixed",1,IF(AND($D435="yes",AD$7="Block"),INDEX($O735:$Q735,1,MATCH(AD$5,$I20:$K20,0)),IF(OR(AD$7="Anytime",AD$7="Peak",AD$7="Off-peak",AD$7="Shoulder",AD$7="Block"),INDEX('Stakeholder report data'!$G735:$M735,1,MATCH(IF(AD$7="Block","Anytime",AD$7),'Stakeholder report data'!$G$724:$M$724,0)),INDEX($W735:$AD735,1,MATCH(AD$5,$W$724:$AD$724,0)))))
*AD1035*AD$8,0)</f>
        <v>0</v>
      </c>
      <c r="AE435" s="55"/>
      <c r="AF435" s="34"/>
      <c r="AG435" s="34"/>
      <c r="AH435" s="34"/>
    </row>
    <row r="436" spans="1:34" ht="11.25" outlineLevel="2" x14ac:dyDescent="0.2">
      <c r="A436" s="34"/>
      <c r="B436" s="251">
        <v>10</v>
      </c>
      <c r="C436" s="48">
        <v>0</v>
      </c>
      <c r="D436" s="49">
        <f t="shared" si="43"/>
        <v>0</v>
      </c>
      <c r="E436" s="49">
        <f t="shared" si="43"/>
        <v>0</v>
      </c>
      <c r="F436" s="56"/>
      <c r="G436" s="262">
        <f t="shared" si="44"/>
        <v>0</v>
      </c>
      <c r="H436" s="56"/>
      <c r="I436" s="212">
        <f>_xlfn.IFNA(IF(I$7="Fixed",1,IF(AND($D436="yes",I$7="Block"),INDEX($O736:$Q736,1,MATCH(I$5,$I21:$K21,0)),IF(OR(I$7="Anytime",I$7="Peak",I$7="Off-peak",I$7="Shoulder",I$7="Block"),INDEX('Stakeholder report data'!$G736:$M736,1,MATCH(IF(I$7="Block","Anytime",I$7),'Stakeholder report data'!$G$724:$M$724,0)),INDEX($W736:$AD736,1,MATCH(I$5,$W$724:$AD$724,0)))))
*I1036*I$8,0)</f>
        <v>0</v>
      </c>
      <c r="J436" s="212">
        <f>_xlfn.IFNA(IF(J$7="Fixed",1,IF(AND($D436="yes",J$7="Block"),INDEX($O736:$Q736,1,MATCH(J$5,$I21:$K21,0)),IF(OR(J$7="Anytime",J$7="Peak",J$7="Off-peak",J$7="Shoulder",J$7="Block"),INDEX('Stakeholder report data'!$G736:$M736,1,MATCH(IF(J$7="Block","Anytime",J$7),'Stakeholder report data'!$G$724:$M$724,0)),INDEX($W736:$AD736,1,MATCH(J$5,$W$724:$AD$724,0)))))
*J1036*J$8,0)</f>
        <v>0</v>
      </c>
      <c r="K436" s="212">
        <f>_xlfn.IFNA(IF(K$7="Fixed",1,IF(AND($D436="yes",K$7="Block"),INDEX($O736:$Q736,1,MATCH(K$5,$I21:$K21,0)),IF(OR(K$7="Anytime",K$7="Peak",K$7="Off-peak",K$7="Shoulder",K$7="Block"),INDEX('Stakeholder report data'!$G736:$M736,1,MATCH(IF(K$7="Block","Anytime",K$7),'Stakeholder report data'!$G$724:$M$724,0)),INDEX($W736:$AD736,1,MATCH(K$5,$W$724:$AD$724,0)))))
*K1036*K$8,0)</f>
        <v>0</v>
      </c>
      <c r="L436" s="212">
        <f>_xlfn.IFNA(IF(L$7="Fixed",1,IF(AND($D436="yes",L$7="Block"),INDEX($O736:$Q736,1,MATCH(L$5,$I21:$K21,0)),IF(OR(L$7="Anytime",L$7="Peak",L$7="Off-peak",L$7="Shoulder",L$7="Block"),INDEX('Stakeholder report data'!$G736:$M736,1,MATCH(IF(L$7="Block","Anytime",L$7),'Stakeholder report data'!$G$724:$M$724,0)),INDEX($W736:$AD736,1,MATCH(L$5,$W$724:$AD$724,0)))))
*L1036*L$8,0)</f>
        <v>0</v>
      </c>
      <c r="M436" s="212">
        <f>_xlfn.IFNA(IF(M$7="Fixed",1,IF(AND($D436="yes",M$7="Block"),INDEX($O736:$Q736,1,MATCH(M$5,$I21:$K21,0)),IF(OR(M$7="Anytime",M$7="Peak",M$7="Off-peak",M$7="Shoulder",M$7="Block"),INDEX('Stakeholder report data'!$G736:$M736,1,MATCH(IF(M$7="Block","Anytime",M$7),'Stakeholder report data'!$G$724:$M$724,0)),INDEX($W736:$AD736,1,MATCH(M$5,$W$724:$AD$724,0)))))
*M1036*M$8,0)</f>
        <v>0</v>
      </c>
      <c r="N436" s="212">
        <f>_xlfn.IFNA(IF(N$7="Fixed",1,IF(AND($D436="yes",N$7="Block"),INDEX($O736:$Q736,1,MATCH(N$5,$I21:$K21,0)),IF(OR(N$7="Anytime",N$7="Peak",N$7="Off-peak",N$7="Shoulder",N$7="Block"),INDEX('Stakeholder report data'!$G736:$M736,1,MATCH(IF(N$7="Block","Anytime",N$7),'Stakeholder report data'!$G$724:$M$724,0)),INDEX($W736:$AD736,1,MATCH(N$5,$W$724:$AD$724,0)))))
*N1036*N$8,0)</f>
        <v>0</v>
      </c>
      <c r="O436" s="212">
        <f>_xlfn.IFNA(IF(O$7="Fixed",1,IF(AND($D436="yes",O$7="Block"),INDEX($O736:$Q736,1,MATCH(O$5,$I21:$K21,0)),IF(OR(O$7="Anytime",O$7="Peak",O$7="Off-peak",O$7="Shoulder",O$7="Block"),INDEX('Stakeholder report data'!$G736:$M736,1,MATCH(IF(O$7="Block","Anytime",O$7),'Stakeholder report data'!$G$724:$M$724,0)),INDEX($W736:$AD736,1,MATCH(O$5,$W$724:$AD$724,0)))))
*O1036*O$8,0)</f>
        <v>0</v>
      </c>
      <c r="P436" s="212">
        <f>_xlfn.IFNA(IF(P$7="Fixed",1,IF(AND($D436="yes",P$7="Block"),INDEX($O736:$Q736,1,MATCH(P$5,$I21:$K21,0)),IF(OR(P$7="Anytime",P$7="Peak",P$7="Off-peak",P$7="Shoulder",P$7="Block"),INDEX('Stakeholder report data'!$G736:$M736,1,MATCH(IF(P$7="Block","Anytime",P$7),'Stakeholder report data'!$G$724:$M$724,0)),INDEX($W736:$AD736,1,MATCH(P$5,$W$724:$AD$724,0)))))
*P1036*P$8,0)</f>
        <v>0</v>
      </c>
      <c r="Q436" s="212">
        <f>_xlfn.IFNA(IF(Q$7="Fixed",1,IF(AND($D436="yes",Q$7="Block"),INDEX($O736:$Q736,1,MATCH(Q$5,$I21:$K21,0)),IF(OR(Q$7="Anytime",Q$7="Peak",Q$7="Off-peak",Q$7="Shoulder",Q$7="Block"),INDEX('Stakeholder report data'!$G736:$M736,1,MATCH(IF(Q$7="Block","Anytime",Q$7),'Stakeholder report data'!$G$724:$M$724,0)),INDEX($W736:$AD736,1,MATCH(Q$5,$W$724:$AD$724,0)))))
*Q1036*Q$8,0)</f>
        <v>0</v>
      </c>
      <c r="R436" s="212">
        <f>_xlfn.IFNA(IF(R$7="Fixed",1,IF(AND($D436="yes",R$7="Block"),INDEX($O736:$Q736,1,MATCH(R$5,$I21:$K21,0)),IF(OR(R$7="Anytime",R$7="Peak",R$7="Off-peak",R$7="Shoulder",R$7="Block"),INDEX('Stakeholder report data'!$G736:$M736,1,MATCH(IF(R$7="Block","Anytime",R$7),'Stakeholder report data'!$G$724:$M$724,0)),INDEX($W736:$AD736,1,MATCH(R$5,$W$724:$AD$724,0)))))
*R1036*R$8,0)</f>
        <v>0</v>
      </c>
      <c r="S436" s="212">
        <f>_xlfn.IFNA(IF(S$7="Fixed",1,IF(AND($D436="yes",S$7="Block"),INDEX($O736:$Q736,1,MATCH(S$5,$I21:$K21,0)),IF(OR(S$7="Anytime",S$7="Peak",S$7="Off-peak",S$7="Shoulder",S$7="Block"),INDEX('Stakeholder report data'!$G736:$M736,1,MATCH(IF(S$7="Block","Anytime",S$7),'Stakeholder report data'!$G$724:$M$724,0)),INDEX($W736:$AD736,1,MATCH(S$5,$W$724:$AD$724,0)))))
*S1036*S$8,0)</f>
        <v>0</v>
      </c>
      <c r="T436" s="212">
        <f>_xlfn.IFNA(IF(T$7="Fixed",1,IF(AND($D436="yes",T$7="Block"),INDEX($O736:$Q736,1,MATCH(T$5,$I21:$K21,0)),IF(OR(T$7="Anytime",T$7="Peak",T$7="Off-peak",T$7="Shoulder",T$7="Block"),INDEX('Stakeholder report data'!$G736:$M736,1,MATCH(IF(T$7="Block","Anytime",T$7),'Stakeholder report data'!$G$724:$M$724,0)),INDEX($W736:$AD736,1,MATCH(T$5,$W$724:$AD$724,0)))))
*T1036*T$8,0)</f>
        <v>0</v>
      </c>
      <c r="U436" s="212">
        <f>_xlfn.IFNA(IF(U$7="Fixed",1,IF(AND($D436="yes",U$7="Block"),INDEX($O736:$Q736,1,MATCH(U$5,$I21:$K21,0)),IF(OR(U$7="Anytime",U$7="Peak",U$7="Off-peak",U$7="Shoulder",U$7="Block"),INDEX('Stakeholder report data'!$G736:$M736,1,MATCH(IF(U$7="Block","Anytime",U$7),'Stakeholder report data'!$G$724:$M$724,0)),INDEX($W736:$AD736,1,MATCH(U$5,$W$724:$AD$724,0)))))
*U1036*U$8,0)</f>
        <v>0</v>
      </c>
      <c r="V436" s="212">
        <f>_xlfn.IFNA(IF(V$7="Fixed",1,IF(AND($D436="yes",V$7="Block"),INDEX($O736:$Q736,1,MATCH(V$5,$I21:$K21,0)),IF(OR(V$7="Anytime",V$7="Peak",V$7="Off-peak",V$7="Shoulder",V$7="Block"),INDEX('Stakeholder report data'!$G736:$M736,1,MATCH(IF(V$7="Block","Anytime",V$7),'Stakeholder report data'!$G$724:$M$724,0)),INDEX($W736:$AD736,1,MATCH(V$5,$W$724:$AD$724,0)))))
*V1036*V$8,0)</f>
        <v>0</v>
      </c>
      <c r="W436" s="212">
        <f>_xlfn.IFNA(IF(W$7="Fixed",1,IF(AND($D436="yes",W$7="Block"),INDEX($O736:$Q736,1,MATCH(W$5,$I21:$K21,0)),IF(OR(W$7="Anytime",W$7="Peak",W$7="Off-peak",W$7="Shoulder",W$7="Block"),INDEX('Stakeholder report data'!$G736:$M736,1,MATCH(IF(W$7="Block","Anytime",W$7),'Stakeholder report data'!$G$724:$M$724,0)),INDEX($W736:$AD736,1,MATCH(W$5,$W$724:$AD$724,0)))))
*W1036*W$8,0)</f>
        <v>0</v>
      </c>
      <c r="X436" s="212">
        <f>_xlfn.IFNA(IF(X$7="Fixed",1,IF(AND($D436="yes",X$7="Block"),INDEX($O736:$Q736,1,MATCH(X$5,$I21:$K21,0)),IF(OR(X$7="Anytime",X$7="Peak",X$7="Off-peak",X$7="Shoulder",X$7="Block"),INDEX('Stakeholder report data'!$G736:$M736,1,MATCH(IF(X$7="Block","Anytime",X$7),'Stakeholder report data'!$G$724:$M$724,0)),INDEX($W736:$AD736,1,MATCH(X$5,$W$724:$AD$724,0)))))
*X1036*X$8,0)</f>
        <v>0</v>
      </c>
      <c r="Y436" s="212">
        <f>_xlfn.IFNA(IF(Y$7="Fixed",1,IF(AND($D436="yes",Y$7="Block"),INDEX($O736:$Q736,1,MATCH(Y$5,$I21:$K21,0)),IF(OR(Y$7="Anytime",Y$7="Peak",Y$7="Off-peak",Y$7="Shoulder",Y$7="Block"),INDEX('Stakeholder report data'!$G736:$M736,1,MATCH(IF(Y$7="Block","Anytime",Y$7),'Stakeholder report data'!$G$724:$M$724,0)),INDEX($W736:$AD736,1,MATCH(Y$5,$W$724:$AD$724,0)))))
*Y1036*Y$8,0)</f>
        <v>0</v>
      </c>
      <c r="Z436" s="212">
        <f>_xlfn.IFNA(IF(Z$7="Fixed",1,IF(AND($D436="yes",Z$7="Block"),INDEX($O736:$Q736,1,MATCH(Z$5,$I21:$K21,0)),IF(OR(Z$7="Anytime",Z$7="Peak",Z$7="Off-peak",Z$7="Shoulder",Z$7="Block"),INDEX('Stakeholder report data'!$G736:$M736,1,MATCH(IF(Z$7="Block","Anytime",Z$7),'Stakeholder report data'!$G$724:$M$724,0)),INDEX($W736:$AD736,1,MATCH(Z$5,$W$724:$AD$724,0)))))
*Z1036*Z$8,0)</f>
        <v>0</v>
      </c>
      <c r="AA436" s="212">
        <f>_xlfn.IFNA(IF(AA$7="Fixed",1,IF(AND($D436="yes",AA$7="Block"),INDEX($O736:$Q736,1,MATCH(AA$5,$I21:$K21,0)),IF(OR(AA$7="Anytime",AA$7="Peak",AA$7="Off-peak",AA$7="Shoulder",AA$7="Block"),INDEX('Stakeholder report data'!$G736:$M736,1,MATCH(IF(AA$7="Block","Anytime",AA$7),'Stakeholder report data'!$G$724:$M$724,0)),INDEX($W736:$AD736,1,MATCH(AA$5,$W$724:$AD$724,0)))))
*AA1036*AA$8,0)</f>
        <v>0</v>
      </c>
      <c r="AB436" s="212">
        <f>_xlfn.IFNA(IF(AB$7="Fixed",1,IF(AND($D436="yes",AB$7="Block"),INDEX($O736:$Q736,1,MATCH(AB$5,$I21:$K21,0)),IF(OR(AB$7="Anytime",AB$7="Peak",AB$7="Off-peak",AB$7="Shoulder",AB$7="Block"),INDEX('Stakeholder report data'!$G736:$M736,1,MATCH(IF(AB$7="Block","Anytime",AB$7),'Stakeholder report data'!$G$724:$M$724,0)),INDEX($W736:$AD736,1,MATCH(AB$5,$W$724:$AD$724,0)))))
*AB1036*AB$8,0)</f>
        <v>0</v>
      </c>
      <c r="AC436" s="212">
        <f>_xlfn.IFNA(IF(AC$7="Fixed",1,IF(AND($D436="yes",AC$7="Block"),INDEX($O736:$Q736,1,MATCH(AC$5,$I21:$K21,0)),IF(OR(AC$7="Anytime",AC$7="Peak",AC$7="Off-peak",AC$7="Shoulder",AC$7="Block"),INDEX('Stakeholder report data'!$G736:$M736,1,MATCH(IF(AC$7="Block","Anytime",AC$7),'Stakeholder report data'!$G$724:$M$724,0)),INDEX($W736:$AD736,1,MATCH(AC$5,$W$724:$AD$724,0)))))
*AC1036*AC$8,0)</f>
        <v>0</v>
      </c>
      <c r="AD436" s="212">
        <f>_xlfn.IFNA(IF(AD$7="Fixed",1,IF(AND($D436="yes",AD$7="Block"),INDEX($O736:$Q736,1,MATCH(AD$5,$I21:$K21,0)),IF(OR(AD$7="Anytime",AD$7="Peak",AD$7="Off-peak",AD$7="Shoulder",AD$7="Block"),INDEX('Stakeholder report data'!$G736:$M736,1,MATCH(IF(AD$7="Block","Anytime",AD$7),'Stakeholder report data'!$G$724:$M$724,0)),INDEX($W736:$AD736,1,MATCH(AD$5,$W$724:$AD$724,0)))))
*AD1036*AD$8,0)</f>
        <v>0</v>
      </c>
      <c r="AE436" s="55"/>
      <c r="AF436" s="34"/>
      <c r="AG436" s="34"/>
      <c r="AH436" s="34"/>
    </row>
    <row r="437" spans="1:34" ht="11.25" outlineLevel="2" x14ac:dyDescent="0.2">
      <c r="A437" s="34"/>
      <c r="B437" s="251">
        <v>11</v>
      </c>
      <c r="C437" s="48">
        <v>0</v>
      </c>
      <c r="D437" s="49">
        <f t="shared" si="43"/>
        <v>0</v>
      </c>
      <c r="E437" s="49">
        <f t="shared" si="43"/>
        <v>0</v>
      </c>
      <c r="F437" s="56"/>
      <c r="G437" s="262">
        <f t="shared" si="44"/>
        <v>0</v>
      </c>
      <c r="H437" s="56"/>
      <c r="I437" s="212">
        <f>_xlfn.IFNA(IF(I$7="Fixed",1,IF(AND($D437="yes",I$7="Block"),INDEX($O737:$Q737,1,MATCH(I$5,$I22:$K22,0)),IF(OR(I$7="Anytime",I$7="Peak",I$7="Off-peak",I$7="Shoulder",I$7="Block"),INDEX('Stakeholder report data'!$G737:$M737,1,MATCH(IF(I$7="Block","Anytime",I$7),'Stakeholder report data'!$G$724:$M$724,0)),INDEX($W737:$AD737,1,MATCH(I$5,$W$724:$AD$724,0)))))
*I1037*I$8,0)</f>
        <v>0</v>
      </c>
      <c r="J437" s="212">
        <f>_xlfn.IFNA(IF(J$7="Fixed",1,IF(AND($D437="yes",J$7="Block"),INDEX($O737:$Q737,1,MATCH(J$5,$I22:$K22,0)),IF(OR(J$7="Anytime",J$7="Peak",J$7="Off-peak",J$7="Shoulder",J$7="Block"),INDEX('Stakeholder report data'!$G737:$M737,1,MATCH(IF(J$7="Block","Anytime",J$7),'Stakeholder report data'!$G$724:$M$724,0)),INDEX($W737:$AD737,1,MATCH(J$5,$W$724:$AD$724,0)))))
*J1037*J$8,0)</f>
        <v>0</v>
      </c>
      <c r="K437" s="212">
        <f>_xlfn.IFNA(IF(K$7="Fixed",1,IF(AND($D437="yes",K$7="Block"),INDEX($O737:$Q737,1,MATCH(K$5,$I22:$K22,0)),IF(OR(K$7="Anytime",K$7="Peak",K$7="Off-peak",K$7="Shoulder",K$7="Block"),INDEX('Stakeholder report data'!$G737:$M737,1,MATCH(IF(K$7="Block","Anytime",K$7),'Stakeholder report data'!$G$724:$M$724,0)),INDEX($W737:$AD737,1,MATCH(K$5,$W$724:$AD$724,0)))))
*K1037*K$8,0)</f>
        <v>0</v>
      </c>
      <c r="L437" s="212">
        <f>_xlfn.IFNA(IF(L$7="Fixed",1,IF(AND($D437="yes",L$7="Block"),INDEX($O737:$Q737,1,MATCH(L$5,$I22:$K22,0)),IF(OR(L$7="Anytime",L$7="Peak",L$7="Off-peak",L$7="Shoulder",L$7="Block"),INDEX('Stakeholder report data'!$G737:$M737,1,MATCH(IF(L$7="Block","Anytime",L$7),'Stakeholder report data'!$G$724:$M$724,0)),INDEX($W737:$AD737,1,MATCH(L$5,$W$724:$AD$724,0)))))
*L1037*L$8,0)</f>
        <v>0</v>
      </c>
      <c r="M437" s="212">
        <f>_xlfn.IFNA(IF(M$7="Fixed",1,IF(AND($D437="yes",M$7="Block"),INDEX($O737:$Q737,1,MATCH(M$5,$I22:$K22,0)),IF(OR(M$7="Anytime",M$7="Peak",M$7="Off-peak",M$7="Shoulder",M$7="Block"),INDEX('Stakeholder report data'!$G737:$M737,1,MATCH(IF(M$7="Block","Anytime",M$7),'Stakeholder report data'!$G$724:$M$724,0)),INDEX($W737:$AD737,1,MATCH(M$5,$W$724:$AD$724,0)))))
*M1037*M$8,0)</f>
        <v>0</v>
      </c>
      <c r="N437" s="212">
        <f>_xlfn.IFNA(IF(N$7="Fixed",1,IF(AND($D437="yes",N$7="Block"),INDEX($O737:$Q737,1,MATCH(N$5,$I22:$K22,0)),IF(OR(N$7="Anytime",N$7="Peak",N$7="Off-peak",N$7="Shoulder",N$7="Block"),INDEX('Stakeholder report data'!$G737:$M737,1,MATCH(IF(N$7="Block","Anytime",N$7),'Stakeholder report data'!$G$724:$M$724,0)),INDEX($W737:$AD737,1,MATCH(N$5,$W$724:$AD$724,0)))))
*N1037*N$8,0)</f>
        <v>0</v>
      </c>
      <c r="O437" s="212">
        <f>_xlfn.IFNA(IF(O$7="Fixed",1,IF(AND($D437="yes",O$7="Block"),INDEX($O737:$Q737,1,MATCH(O$5,$I22:$K22,0)),IF(OR(O$7="Anytime",O$7="Peak",O$7="Off-peak",O$7="Shoulder",O$7="Block"),INDEX('Stakeholder report data'!$G737:$M737,1,MATCH(IF(O$7="Block","Anytime",O$7),'Stakeholder report data'!$G$724:$M$724,0)),INDEX($W737:$AD737,1,MATCH(O$5,$W$724:$AD$724,0)))))
*O1037*O$8,0)</f>
        <v>0</v>
      </c>
      <c r="P437" s="212">
        <f>_xlfn.IFNA(IF(P$7="Fixed",1,IF(AND($D437="yes",P$7="Block"),INDEX($O737:$Q737,1,MATCH(P$5,$I22:$K22,0)),IF(OR(P$7="Anytime",P$7="Peak",P$7="Off-peak",P$7="Shoulder",P$7="Block"),INDEX('Stakeholder report data'!$G737:$M737,1,MATCH(IF(P$7="Block","Anytime",P$7),'Stakeholder report data'!$G$724:$M$724,0)),INDEX($W737:$AD737,1,MATCH(P$5,$W$724:$AD$724,0)))))
*P1037*P$8,0)</f>
        <v>0</v>
      </c>
      <c r="Q437" s="212">
        <f>_xlfn.IFNA(IF(Q$7="Fixed",1,IF(AND($D437="yes",Q$7="Block"),INDEX($O737:$Q737,1,MATCH(Q$5,$I22:$K22,0)),IF(OR(Q$7="Anytime",Q$7="Peak",Q$7="Off-peak",Q$7="Shoulder",Q$7="Block"),INDEX('Stakeholder report data'!$G737:$M737,1,MATCH(IF(Q$7="Block","Anytime",Q$7),'Stakeholder report data'!$G$724:$M$724,0)),INDEX($W737:$AD737,1,MATCH(Q$5,$W$724:$AD$724,0)))))
*Q1037*Q$8,0)</f>
        <v>0</v>
      </c>
      <c r="R437" s="212">
        <f>_xlfn.IFNA(IF(R$7="Fixed",1,IF(AND($D437="yes",R$7="Block"),INDEX($O737:$Q737,1,MATCH(R$5,$I22:$K22,0)),IF(OR(R$7="Anytime",R$7="Peak",R$7="Off-peak",R$7="Shoulder",R$7="Block"),INDEX('Stakeholder report data'!$G737:$M737,1,MATCH(IF(R$7="Block","Anytime",R$7),'Stakeholder report data'!$G$724:$M$724,0)),INDEX($W737:$AD737,1,MATCH(R$5,$W$724:$AD$724,0)))))
*R1037*R$8,0)</f>
        <v>0</v>
      </c>
      <c r="S437" s="212">
        <f>_xlfn.IFNA(IF(S$7="Fixed",1,IF(AND($D437="yes",S$7="Block"),INDEX($O737:$Q737,1,MATCH(S$5,$I22:$K22,0)),IF(OR(S$7="Anytime",S$7="Peak",S$7="Off-peak",S$7="Shoulder",S$7="Block"),INDEX('Stakeholder report data'!$G737:$M737,1,MATCH(IF(S$7="Block","Anytime",S$7),'Stakeholder report data'!$G$724:$M$724,0)),INDEX($W737:$AD737,1,MATCH(S$5,$W$724:$AD$724,0)))))
*S1037*S$8,0)</f>
        <v>0</v>
      </c>
      <c r="T437" s="212">
        <f>_xlfn.IFNA(IF(T$7="Fixed",1,IF(AND($D437="yes",T$7="Block"),INDEX($O737:$Q737,1,MATCH(T$5,$I22:$K22,0)),IF(OR(T$7="Anytime",T$7="Peak",T$7="Off-peak",T$7="Shoulder",T$7="Block"),INDEX('Stakeholder report data'!$G737:$M737,1,MATCH(IF(T$7="Block","Anytime",T$7),'Stakeholder report data'!$G$724:$M$724,0)),INDEX($W737:$AD737,1,MATCH(T$5,$W$724:$AD$724,0)))))
*T1037*T$8,0)</f>
        <v>0</v>
      </c>
      <c r="U437" s="212">
        <f>_xlfn.IFNA(IF(U$7="Fixed",1,IF(AND($D437="yes",U$7="Block"),INDEX($O737:$Q737,1,MATCH(U$5,$I22:$K22,0)),IF(OR(U$7="Anytime",U$7="Peak",U$7="Off-peak",U$7="Shoulder",U$7="Block"),INDEX('Stakeholder report data'!$G737:$M737,1,MATCH(IF(U$7="Block","Anytime",U$7),'Stakeholder report data'!$G$724:$M$724,0)),INDEX($W737:$AD737,1,MATCH(U$5,$W$724:$AD$724,0)))))
*U1037*U$8,0)</f>
        <v>0</v>
      </c>
      <c r="V437" s="212">
        <f>_xlfn.IFNA(IF(V$7="Fixed",1,IF(AND($D437="yes",V$7="Block"),INDEX($O737:$Q737,1,MATCH(V$5,$I22:$K22,0)),IF(OR(V$7="Anytime",V$7="Peak",V$7="Off-peak",V$7="Shoulder",V$7="Block"),INDEX('Stakeholder report data'!$G737:$M737,1,MATCH(IF(V$7="Block","Anytime",V$7),'Stakeholder report data'!$G$724:$M$724,0)),INDEX($W737:$AD737,1,MATCH(V$5,$W$724:$AD$724,0)))))
*V1037*V$8,0)</f>
        <v>0</v>
      </c>
      <c r="W437" s="212">
        <f>_xlfn.IFNA(IF(W$7="Fixed",1,IF(AND($D437="yes",W$7="Block"),INDEX($O737:$Q737,1,MATCH(W$5,$I22:$K22,0)),IF(OR(W$7="Anytime",W$7="Peak",W$7="Off-peak",W$7="Shoulder",W$7="Block"),INDEX('Stakeholder report data'!$G737:$M737,1,MATCH(IF(W$7="Block","Anytime",W$7),'Stakeholder report data'!$G$724:$M$724,0)),INDEX($W737:$AD737,1,MATCH(W$5,$W$724:$AD$724,0)))))
*W1037*W$8,0)</f>
        <v>0</v>
      </c>
      <c r="X437" s="212">
        <f>_xlfn.IFNA(IF(X$7="Fixed",1,IF(AND($D437="yes",X$7="Block"),INDEX($O737:$Q737,1,MATCH(X$5,$I22:$K22,0)),IF(OR(X$7="Anytime",X$7="Peak",X$7="Off-peak",X$7="Shoulder",X$7="Block"),INDEX('Stakeholder report data'!$G737:$M737,1,MATCH(IF(X$7="Block","Anytime",X$7),'Stakeholder report data'!$G$724:$M$724,0)),INDEX($W737:$AD737,1,MATCH(X$5,$W$724:$AD$724,0)))))
*X1037*X$8,0)</f>
        <v>0</v>
      </c>
      <c r="Y437" s="212">
        <f>_xlfn.IFNA(IF(Y$7="Fixed",1,IF(AND($D437="yes",Y$7="Block"),INDEX($O737:$Q737,1,MATCH(Y$5,$I22:$K22,0)),IF(OR(Y$7="Anytime",Y$7="Peak",Y$7="Off-peak",Y$7="Shoulder",Y$7="Block"),INDEX('Stakeholder report data'!$G737:$M737,1,MATCH(IF(Y$7="Block","Anytime",Y$7),'Stakeholder report data'!$G$724:$M$724,0)),INDEX($W737:$AD737,1,MATCH(Y$5,$W$724:$AD$724,0)))))
*Y1037*Y$8,0)</f>
        <v>0</v>
      </c>
      <c r="Z437" s="212">
        <f>_xlfn.IFNA(IF(Z$7="Fixed",1,IF(AND($D437="yes",Z$7="Block"),INDEX($O737:$Q737,1,MATCH(Z$5,$I22:$K22,0)),IF(OR(Z$7="Anytime",Z$7="Peak",Z$7="Off-peak",Z$7="Shoulder",Z$7="Block"),INDEX('Stakeholder report data'!$G737:$M737,1,MATCH(IF(Z$7="Block","Anytime",Z$7),'Stakeholder report data'!$G$724:$M$724,0)),INDEX($W737:$AD737,1,MATCH(Z$5,$W$724:$AD$724,0)))))
*Z1037*Z$8,0)</f>
        <v>0</v>
      </c>
      <c r="AA437" s="212">
        <f>_xlfn.IFNA(IF(AA$7="Fixed",1,IF(AND($D437="yes",AA$7="Block"),INDEX($O737:$Q737,1,MATCH(AA$5,$I22:$K22,0)),IF(OR(AA$7="Anytime",AA$7="Peak",AA$7="Off-peak",AA$7="Shoulder",AA$7="Block"),INDEX('Stakeholder report data'!$G737:$M737,1,MATCH(IF(AA$7="Block","Anytime",AA$7),'Stakeholder report data'!$G$724:$M$724,0)),INDEX($W737:$AD737,1,MATCH(AA$5,$W$724:$AD$724,0)))))
*AA1037*AA$8,0)</f>
        <v>0</v>
      </c>
      <c r="AB437" s="212">
        <f>_xlfn.IFNA(IF(AB$7="Fixed",1,IF(AND($D437="yes",AB$7="Block"),INDEX($O737:$Q737,1,MATCH(AB$5,$I22:$K22,0)),IF(OR(AB$7="Anytime",AB$7="Peak",AB$7="Off-peak",AB$7="Shoulder",AB$7="Block"),INDEX('Stakeholder report data'!$G737:$M737,1,MATCH(IF(AB$7="Block","Anytime",AB$7),'Stakeholder report data'!$G$724:$M$724,0)),INDEX($W737:$AD737,1,MATCH(AB$5,$W$724:$AD$724,0)))))
*AB1037*AB$8,0)</f>
        <v>0</v>
      </c>
      <c r="AC437" s="212">
        <f>_xlfn.IFNA(IF(AC$7="Fixed",1,IF(AND($D437="yes",AC$7="Block"),INDEX($O737:$Q737,1,MATCH(AC$5,$I22:$K22,0)),IF(OR(AC$7="Anytime",AC$7="Peak",AC$7="Off-peak",AC$7="Shoulder",AC$7="Block"),INDEX('Stakeholder report data'!$G737:$M737,1,MATCH(IF(AC$7="Block","Anytime",AC$7),'Stakeholder report data'!$G$724:$M$724,0)),INDEX($W737:$AD737,1,MATCH(AC$5,$W$724:$AD$724,0)))))
*AC1037*AC$8,0)</f>
        <v>0</v>
      </c>
      <c r="AD437" s="212">
        <f>_xlfn.IFNA(IF(AD$7="Fixed",1,IF(AND($D437="yes",AD$7="Block"),INDEX($O737:$Q737,1,MATCH(AD$5,$I22:$K22,0)),IF(OR(AD$7="Anytime",AD$7="Peak",AD$7="Off-peak",AD$7="Shoulder",AD$7="Block"),INDEX('Stakeholder report data'!$G737:$M737,1,MATCH(IF(AD$7="Block","Anytime",AD$7),'Stakeholder report data'!$G$724:$M$724,0)),INDEX($W737:$AD737,1,MATCH(AD$5,$W$724:$AD$724,0)))))
*AD1037*AD$8,0)</f>
        <v>0</v>
      </c>
      <c r="AE437" s="55"/>
      <c r="AF437" s="34"/>
      <c r="AG437" s="34"/>
      <c r="AH437" s="34"/>
    </row>
    <row r="438" spans="1:34" ht="11.25" outlineLevel="2" x14ac:dyDescent="0.2">
      <c r="A438" s="34"/>
      <c r="B438" s="251">
        <v>12</v>
      </c>
      <c r="C438" s="48">
        <v>0</v>
      </c>
      <c r="D438" s="49">
        <f t="shared" si="43"/>
        <v>0</v>
      </c>
      <c r="E438" s="49">
        <f t="shared" si="43"/>
        <v>0</v>
      </c>
      <c r="F438" s="56"/>
      <c r="G438" s="262">
        <f t="shared" si="44"/>
        <v>0</v>
      </c>
      <c r="H438" s="56"/>
      <c r="I438" s="212">
        <f>_xlfn.IFNA(IF(I$7="Fixed",1,IF(AND($D438="yes",I$7="Block"),INDEX($O738:$Q738,1,MATCH(I$5,$I23:$K23,0)),IF(OR(I$7="Anytime",I$7="Peak",I$7="Off-peak",I$7="Shoulder",I$7="Block"),INDEX('Stakeholder report data'!$G738:$M738,1,MATCH(IF(I$7="Block","Anytime",I$7),'Stakeholder report data'!$G$724:$M$724,0)),INDEX($W738:$AD738,1,MATCH(I$5,$W$724:$AD$724,0)))))
*I1038*I$8,0)</f>
        <v>0</v>
      </c>
      <c r="J438" s="212">
        <f>_xlfn.IFNA(IF(J$7="Fixed",1,IF(AND($D438="yes",J$7="Block"),INDEX($O738:$Q738,1,MATCH(J$5,$I23:$K23,0)),IF(OR(J$7="Anytime",J$7="Peak",J$7="Off-peak",J$7="Shoulder",J$7="Block"),INDEX('Stakeholder report data'!$G738:$M738,1,MATCH(IF(J$7="Block","Anytime",J$7),'Stakeholder report data'!$G$724:$M$724,0)),INDEX($W738:$AD738,1,MATCH(J$5,$W$724:$AD$724,0)))))
*J1038*J$8,0)</f>
        <v>0</v>
      </c>
      <c r="K438" s="212">
        <f>_xlfn.IFNA(IF(K$7="Fixed",1,IF(AND($D438="yes",K$7="Block"),INDEX($O738:$Q738,1,MATCH(K$5,$I23:$K23,0)),IF(OR(K$7="Anytime",K$7="Peak",K$7="Off-peak",K$7="Shoulder",K$7="Block"),INDEX('Stakeholder report data'!$G738:$M738,1,MATCH(IF(K$7="Block","Anytime",K$7),'Stakeholder report data'!$G$724:$M$724,0)),INDEX($W738:$AD738,1,MATCH(K$5,$W$724:$AD$724,0)))))
*K1038*K$8,0)</f>
        <v>0</v>
      </c>
      <c r="L438" s="212">
        <f>_xlfn.IFNA(IF(L$7="Fixed",1,IF(AND($D438="yes",L$7="Block"),INDEX($O738:$Q738,1,MATCH(L$5,$I23:$K23,0)),IF(OR(L$7="Anytime",L$7="Peak",L$7="Off-peak",L$7="Shoulder",L$7="Block"),INDEX('Stakeholder report data'!$G738:$M738,1,MATCH(IF(L$7="Block","Anytime",L$7),'Stakeholder report data'!$G$724:$M$724,0)),INDEX($W738:$AD738,1,MATCH(L$5,$W$724:$AD$724,0)))))
*L1038*L$8,0)</f>
        <v>0</v>
      </c>
      <c r="M438" s="212">
        <f>_xlfn.IFNA(IF(M$7="Fixed",1,IF(AND($D438="yes",M$7="Block"),INDEX($O738:$Q738,1,MATCH(M$5,$I23:$K23,0)),IF(OR(M$7="Anytime",M$7="Peak",M$7="Off-peak",M$7="Shoulder",M$7="Block"),INDEX('Stakeholder report data'!$G738:$M738,1,MATCH(IF(M$7="Block","Anytime",M$7),'Stakeholder report data'!$G$724:$M$724,0)),INDEX($W738:$AD738,1,MATCH(M$5,$W$724:$AD$724,0)))))
*M1038*M$8,0)</f>
        <v>0</v>
      </c>
      <c r="N438" s="212">
        <f>_xlfn.IFNA(IF(N$7="Fixed",1,IF(AND($D438="yes",N$7="Block"),INDEX($O738:$Q738,1,MATCH(N$5,$I23:$K23,0)),IF(OR(N$7="Anytime",N$7="Peak",N$7="Off-peak",N$7="Shoulder",N$7="Block"),INDEX('Stakeholder report data'!$G738:$M738,1,MATCH(IF(N$7="Block","Anytime",N$7),'Stakeholder report data'!$G$724:$M$724,0)),INDEX($W738:$AD738,1,MATCH(N$5,$W$724:$AD$724,0)))))
*N1038*N$8,0)</f>
        <v>0</v>
      </c>
      <c r="O438" s="212">
        <f>_xlfn.IFNA(IF(O$7="Fixed",1,IF(AND($D438="yes",O$7="Block"),INDEX($O738:$Q738,1,MATCH(O$5,$I23:$K23,0)),IF(OR(O$7="Anytime",O$7="Peak",O$7="Off-peak",O$7="Shoulder",O$7="Block"),INDEX('Stakeholder report data'!$G738:$M738,1,MATCH(IF(O$7="Block","Anytime",O$7),'Stakeholder report data'!$G$724:$M$724,0)),INDEX($W738:$AD738,1,MATCH(O$5,$W$724:$AD$724,0)))))
*O1038*O$8,0)</f>
        <v>0</v>
      </c>
      <c r="P438" s="212">
        <f>_xlfn.IFNA(IF(P$7="Fixed",1,IF(AND($D438="yes",P$7="Block"),INDEX($O738:$Q738,1,MATCH(P$5,$I23:$K23,0)),IF(OR(P$7="Anytime",P$7="Peak",P$7="Off-peak",P$7="Shoulder",P$7="Block"),INDEX('Stakeholder report data'!$G738:$M738,1,MATCH(IF(P$7="Block","Anytime",P$7),'Stakeholder report data'!$G$724:$M$724,0)),INDEX($W738:$AD738,1,MATCH(P$5,$W$724:$AD$724,0)))))
*P1038*P$8,0)</f>
        <v>0</v>
      </c>
      <c r="Q438" s="212">
        <f>_xlfn.IFNA(IF(Q$7="Fixed",1,IF(AND($D438="yes",Q$7="Block"),INDEX($O738:$Q738,1,MATCH(Q$5,$I23:$K23,0)),IF(OR(Q$7="Anytime",Q$7="Peak",Q$7="Off-peak",Q$7="Shoulder",Q$7="Block"),INDEX('Stakeholder report data'!$G738:$M738,1,MATCH(IF(Q$7="Block","Anytime",Q$7),'Stakeholder report data'!$G$724:$M$724,0)),INDEX($W738:$AD738,1,MATCH(Q$5,$W$724:$AD$724,0)))))
*Q1038*Q$8,0)</f>
        <v>0</v>
      </c>
      <c r="R438" s="212">
        <f>_xlfn.IFNA(IF(R$7="Fixed",1,IF(AND($D438="yes",R$7="Block"),INDEX($O738:$Q738,1,MATCH(R$5,$I23:$K23,0)),IF(OR(R$7="Anytime",R$7="Peak",R$7="Off-peak",R$7="Shoulder",R$7="Block"),INDEX('Stakeholder report data'!$G738:$M738,1,MATCH(IF(R$7="Block","Anytime",R$7),'Stakeholder report data'!$G$724:$M$724,0)),INDEX($W738:$AD738,1,MATCH(R$5,$W$724:$AD$724,0)))))
*R1038*R$8,0)</f>
        <v>0</v>
      </c>
      <c r="S438" s="212">
        <f>_xlfn.IFNA(IF(S$7="Fixed",1,IF(AND($D438="yes",S$7="Block"),INDEX($O738:$Q738,1,MATCH(S$5,$I23:$K23,0)),IF(OR(S$7="Anytime",S$7="Peak",S$7="Off-peak",S$7="Shoulder",S$7="Block"),INDEX('Stakeholder report data'!$G738:$M738,1,MATCH(IF(S$7="Block","Anytime",S$7),'Stakeholder report data'!$G$724:$M$724,0)),INDEX($W738:$AD738,1,MATCH(S$5,$W$724:$AD$724,0)))))
*S1038*S$8,0)</f>
        <v>0</v>
      </c>
      <c r="T438" s="212">
        <f>_xlfn.IFNA(IF(T$7="Fixed",1,IF(AND($D438="yes",T$7="Block"),INDEX($O738:$Q738,1,MATCH(T$5,$I23:$K23,0)),IF(OR(T$7="Anytime",T$7="Peak",T$7="Off-peak",T$7="Shoulder",T$7="Block"),INDEX('Stakeholder report data'!$G738:$M738,1,MATCH(IF(T$7="Block","Anytime",T$7),'Stakeholder report data'!$G$724:$M$724,0)),INDEX($W738:$AD738,1,MATCH(T$5,$W$724:$AD$724,0)))))
*T1038*T$8,0)</f>
        <v>0</v>
      </c>
      <c r="U438" s="212">
        <f>_xlfn.IFNA(IF(U$7="Fixed",1,IF(AND($D438="yes",U$7="Block"),INDEX($O738:$Q738,1,MATCH(U$5,$I23:$K23,0)),IF(OR(U$7="Anytime",U$7="Peak",U$7="Off-peak",U$7="Shoulder",U$7="Block"),INDEX('Stakeholder report data'!$G738:$M738,1,MATCH(IF(U$7="Block","Anytime",U$7),'Stakeholder report data'!$G$724:$M$724,0)),INDEX($W738:$AD738,1,MATCH(U$5,$W$724:$AD$724,0)))))
*U1038*U$8,0)</f>
        <v>0</v>
      </c>
      <c r="V438" s="212">
        <f>_xlfn.IFNA(IF(V$7="Fixed",1,IF(AND($D438="yes",V$7="Block"),INDEX($O738:$Q738,1,MATCH(V$5,$I23:$K23,0)),IF(OR(V$7="Anytime",V$7="Peak",V$7="Off-peak",V$7="Shoulder",V$7="Block"),INDEX('Stakeholder report data'!$G738:$M738,1,MATCH(IF(V$7="Block","Anytime",V$7),'Stakeholder report data'!$G$724:$M$724,0)),INDEX($W738:$AD738,1,MATCH(V$5,$W$724:$AD$724,0)))))
*V1038*V$8,0)</f>
        <v>0</v>
      </c>
      <c r="W438" s="212">
        <f>_xlfn.IFNA(IF(W$7="Fixed",1,IF(AND($D438="yes",W$7="Block"),INDEX($O738:$Q738,1,MATCH(W$5,$I23:$K23,0)),IF(OR(W$7="Anytime",W$7="Peak",W$7="Off-peak",W$7="Shoulder",W$7="Block"),INDEX('Stakeholder report data'!$G738:$M738,1,MATCH(IF(W$7="Block","Anytime",W$7),'Stakeholder report data'!$G$724:$M$724,0)),INDEX($W738:$AD738,1,MATCH(W$5,$W$724:$AD$724,0)))))
*W1038*W$8,0)</f>
        <v>0</v>
      </c>
      <c r="X438" s="212">
        <f>_xlfn.IFNA(IF(X$7="Fixed",1,IF(AND($D438="yes",X$7="Block"),INDEX($O738:$Q738,1,MATCH(X$5,$I23:$K23,0)),IF(OR(X$7="Anytime",X$7="Peak",X$7="Off-peak",X$7="Shoulder",X$7="Block"),INDEX('Stakeholder report data'!$G738:$M738,1,MATCH(IF(X$7="Block","Anytime",X$7),'Stakeholder report data'!$G$724:$M$724,0)),INDEX($W738:$AD738,1,MATCH(X$5,$W$724:$AD$724,0)))))
*X1038*X$8,0)</f>
        <v>0</v>
      </c>
      <c r="Y438" s="212">
        <f>_xlfn.IFNA(IF(Y$7="Fixed",1,IF(AND($D438="yes",Y$7="Block"),INDEX($O738:$Q738,1,MATCH(Y$5,$I23:$K23,0)),IF(OR(Y$7="Anytime",Y$7="Peak",Y$7="Off-peak",Y$7="Shoulder",Y$7="Block"),INDEX('Stakeholder report data'!$G738:$M738,1,MATCH(IF(Y$7="Block","Anytime",Y$7),'Stakeholder report data'!$G$724:$M$724,0)),INDEX($W738:$AD738,1,MATCH(Y$5,$W$724:$AD$724,0)))))
*Y1038*Y$8,0)</f>
        <v>0</v>
      </c>
      <c r="Z438" s="212">
        <f>_xlfn.IFNA(IF(Z$7="Fixed",1,IF(AND($D438="yes",Z$7="Block"),INDEX($O738:$Q738,1,MATCH(Z$5,$I23:$K23,0)),IF(OR(Z$7="Anytime",Z$7="Peak",Z$7="Off-peak",Z$7="Shoulder",Z$7="Block"),INDEX('Stakeholder report data'!$G738:$M738,1,MATCH(IF(Z$7="Block","Anytime",Z$7),'Stakeholder report data'!$G$724:$M$724,0)),INDEX($W738:$AD738,1,MATCH(Z$5,$W$724:$AD$724,0)))))
*Z1038*Z$8,0)</f>
        <v>0</v>
      </c>
      <c r="AA438" s="212">
        <f>_xlfn.IFNA(IF(AA$7="Fixed",1,IF(AND($D438="yes",AA$7="Block"),INDEX($O738:$Q738,1,MATCH(AA$5,$I23:$K23,0)),IF(OR(AA$7="Anytime",AA$7="Peak",AA$7="Off-peak",AA$7="Shoulder",AA$7="Block"),INDEX('Stakeholder report data'!$G738:$M738,1,MATCH(IF(AA$7="Block","Anytime",AA$7),'Stakeholder report data'!$G$724:$M$724,0)),INDEX($W738:$AD738,1,MATCH(AA$5,$W$724:$AD$724,0)))))
*AA1038*AA$8,0)</f>
        <v>0</v>
      </c>
      <c r="AB438" s="212">
        <f>_xlfn.IFNA(IF(AB$7="Fixed",1,IF(AND($D438="yes",AB$7="Block"),INDEX($O738:$Q738,1,MATCH(AB$5,$I23:$K23,0)),IF(OR(AB$7="Anytime",AB$7="Peak",AB$7="Off-peak",AB$7="Shoulder",AB$7="Block"),INDEX('Stakeholder report data'!$G738:$M738,1,MATCH(IF(AB$7="Block","Anytime",AB$7),'Stakeholder report data'!$G$724:$M$724,0)),INDEX($W738:$AD738,1,MATCH(AB$5,$W$724:$AD$724,0)))))
*AB1038*AB$8,0)</f>
        <v>0</v>
      </c>
      <c r="AC438" s="212">
        <f>_xlfn.IFNA(IF(AC$7="Fixed",1,IF(AND($D438="yes",AC$7="Block"),INDEX($O738:$Q738,1,MATCH(AC$5,$I23:$K23,0)),IF(OR(AC$7="Anytime",AC$7="Peak",AC$7="Off-peak",AC$7="Shoulder",AC$7="Block"),INDEX('Stakeholder report data'!$G738:$M738,1,MATCH(IF(AC$7="Block","Anytime",AC$7),'Stakeholder report data'!$G$724:$M$724,0)),INDEX($W738:$AD738,1,MATCH(AC$5,$W$724:$AD$724,0)))))
*AC1038*AC$8,0)</f>
        <v>0</v>
      </c>
      <c r="AD438" s="212">
        <f>_xlfn.IFNA(IF(AD$7="Fixed",1,IF(AND($D438="yes",AD$7="Block"),INDEX($O738:$Q738,1,MATCH(AD$5,$I23:$K23,0)),IF(OR(AD$7="Anytime",AD$7="Peak",AD$7="Off-peak",AD$7="Shoulder",AD$7="Block"),INDEX('Stakeholder report data'!$G738:$M738,1,MATCH(IF(AD$7="Block","Anytime",AD$7),'Stakeholder report data'!$G$724:$M$724,0)),INDEX($W738:$AD738,1,MATCH(AD$5,$W$724:$AD$724,0)))))
*AD1038*AD$8,0)</f>
        <v>0</v>
      </c>
      <c r="AE438" s="55"/>
      <c r="AF438" s="34"/>
      <c r="AG438" s="34"/>
      <c r="AH438" s="34"/>
    </row>
    <row r="439" spans="1:34" ht="11.25" hidden="1" outlineLevel="3" x14ac:dyDescent="0.2">
      <c r="A439" s="34"/>
      <c r="B439" s="251">
        <v>13</v>
      </c>
      <c r="C439" s="48">
        <v>0</v>
      </c>
      <c r="D439" s="49">
        <f t="shared" si="43"/>
        <v>0</v>
      </c>
      <c r="E439" s="49">
        <f t="shared" si="43"/>
        <v>0</v>
      </c>
      <c r="F439" s="56"/>
      <c r="G439" s="262">
        <f t="shared" si="44"/>
        <v>0</v>
      </c>
      <c r="H439" s="56"/>
      <c r="I439" s="212">
        <f>_xlfn.IFNA(IF(I$7="Fixed",1,IF(AND($D439="yes",I$7="Block"),INDEX($O739:$Q739,1,MATCH(I$5,$I24:$K24,0)),IF(OR(I$7="Anytime",I$7="Peak",I$7="Off-peak",I$7="Shoulder",I$7="Block"),INDEX('Stakeholder report data'!$G739:$M739,1,MATCH(IF(I$7="Block","Anytime",I$7),'Stakeholder report data'!$G$724:$M$724,0)),INDEX($W739:$AD739,1,MATCH(I$5,$W$724:$AD$724,0)))))
*I1039*I$8,0)</f>
        <v>0</v>
      </c>
      <c r="J439" s="212">
        <f>_xlfn.IFNA(IF(J$7="Fixed",1,IF(AND($D439="yes",J$7="Block"),INDEX($O739:$Q739,1,MATCH(J$5,$I24:$K24,0)),IF(OR(J$7="Anytime",J$7="Peak",J$7="Off-peak",J$7="Shoulder",J$7="Block"),INDEX('Stakeholder report data'!$G739:$M739,1,MATCH(IF(J$7="Block","Anytime",J$7),'Stakeholder report data'!$G$724:$M$724,0)),INDEX($W739:$AD739,1,MATCH(J$5,$W$724:$AD$724,0)))))
*J1039*J$8,0)</f>
        <v>0</v>
      </c>
      <c r="K439" s="212">
        <f>_xlfn.IFNA(IF(K$7="Fixed",1,IF(AND($D439="yes",K$7="Block"),INDEX($O739:$Q739,1,MATCH(K$5,$I24:$K24,0)),IF(OR(K$7="Anytime",K$7="Peak",K$7="Off-peak",K$7="Shoulder",K$7="Block"),INDEX('Stakeholder report data'!$G739:$M739,1,MATCH(IF(K$7="Block","Anytime",K$7),'Stakeholder report data'!$G$724:$M$724,0)),INDEX($W739:$AD739,1,MATCH(K$5,$W$724:$AD$724,0)))))
*K1039*K$8,0)</f>
        <v>0</v>
      </c>
      <c r="L439" s="212">
        <f>_xlfn.IFNA(IF(L$7="Fixed",1,IF(AND($D439="yes",L$7="Block"),INDEX($O739:$Q739,1,MATCH(L$5,$I24:$K24,0)),IF(OR(L$7="Anytime",L$7="Peak",L$7="Off-peak",L$7="Shoulder",L$7="Block"),INDEX('Stakeholder report data'!$G739:$M739,1,MATCH(IF(L$7="Block","Anytime",L$7),'Stakeholder report data'!$G$724:$M$724,0)),INDEX($W739:$AD739,1,MATCH(L$5,$W$724:$AD$724,0)))))
*L1039*L$8,0)</f>
        <v>0</v>
      </c>
      <c r="M439" s="212">
        <f>_xlfn.IFNA(IF(M$7="Fixed",1,IF(AND($D439="yes",M$7="Block"),INDEX($O739:$Q739,1,MATCH(M$5,$I24:$K24,0)),IF(OR(M$7="Anytime",M$7="Peak",M$7="Off-peak",M$7="Shoulder",M$7="Block"),INDEX('Stakeholder report data'!$G739:$M739,1,MATCH(IF(M$7="Block","Anytime",M$7),'Stakeholder report data'!$G$724:$M$724,0)),INDEX($W739:$AD739,1,MATCH(M$5,$W$724:$AD$724,0)))))
*M1039*M$8,0)</f>
        <v>0</v>
      </c>
      <c r="N439" s="212">
        <f>_xlfn.IFNA(IF(N$7="Fixed",1,IF(AND($D439="yes",N$7="Block"),INDEX($O739:$Q739,1,MATCH(N$5,$I24:$K24,0)),IF(OR(N$7="Anytime",N$7="Peak",N$7="Off-peak",N$7="Shoulder",N$7="Block"),INDEX('Stakeholder report data'!$G739:$M739,1,MATCH(IF(N$7="Block","Anytime",N$7),'Stakeholder report data'!$G$724:$M$724,0)),INDEX($W739:$AD739,1,MATCH(N$5,$W$724:$AD$724,0)))))
*N1039*N$8,0)</f>
        <v>0</v>
      </c>
      <c r="O439" s="212">
        <f>_xlfn.IFNA(IF(O$7="Fixed",1,IF(AND($D439="yes",O$7="Block"),INDEX($O739:$Q739,1,MATCH(O$5,$I24:$K24,0)),IF(OR(O$7="Anytime",O$7="Peak",O$7="Off-peak",O$7="Shoulder",O$7="Block"),INDEX('Stakeholder report data'!$G739:$M739,1,MATCH(IF(O$7="Block","Anytime",O$7),'Stakeholder report data'!$G$724:$M$724,0)),INDEX($W739:$AD739,1,MATCH(O$5,$W$724:$AD$724,0)))))
*O1039*O$8,0)</f>
        <v>0</v>
      </c>
      <c r="P439" s="212">
        <f>_xlfn.IFNA(IF(P$7="Fixed",1,IF(AND($D439="yes",P$7="Block"),INDEX($O739:$Q739,1,MATCH(P$5,$I24:$K24,0)),IF(OR(P$7="Anytime",P$7="Peak",P$7="Off-peak",P$7="Shoulder",P$7="Block"),INDEX('Stakeholder report data'!$G739:$M739,1,MATCH(IF(P$7="Block","Anytime",P$7),'Stakeholder report data'!$G$724:$M$724,0)),INDEX($W739:$AD739,1,MATCH(P$5,$W$724:$AD$724,0)))))
*P1039*P$8,0)</f>
        <v>0</v>
      </c>
      <c r="Q439" s="212">
        <f>_xlfn.IFNA(IF(Q$7="Fixed",1,IF(AND($D439="yes",Q$7="Block"),INDEX($O739:$Q739,1,MATCH(Q$5,$I24:$K24,0)),IF(OR(Q$7="Anytime",Q$7="Peak",Q$7="Off-peak",Q$7="Shoulder",Q$7="Block"),INDEX('Stakeholder report data'!$G739:$M739,1,MATCH(IF(Q$7="Block","Anytime",Q$7),'Stakeholder report data'!$G$724:$M$724,0)),INDEX($W739:$AD739,1,MATCH(Q$5,$W$724:$AD$724,0)))))
*Q1039*Q$8,0)</f>
        <v>0</v>
      </c>
      <c r="R439" s="212">
        <f>_xlfn.IFNA(IF(R$7="Fixed",1,IF(AND($D439="yes",R$7="Block"),INDEX($O739:$Q739,1,MATCH(R$5,$I24:$K24,0)),IF(OR(R$7="Anytime",R$7="Peak",R$7="Off-peak",R$7="Shoulder",R$7="Block"),INDEX('Stakeholder report data'!$G739:$M739,1,MATCH(IF(R$7="Block","Anytime",R$7),'Stakeholder report data'!$G$724:$M$724,0)),INDEX($W739:$AD739,1,MATCH(R$5,$W$724:$AD$724,0)))))
*R1039*R$8,0)</f>
        <v>0</v>
      </c>
      <c r="S439" s="212">
        <f>_xlfn.IFNA(IF(S$7="Fixed",1,IF(AND($D439="yes",S$7="Block"),INDEX($O739:$Q739,1,MATCH(S$5,$I24:$K24,0)),IF(OR(S$7="Anytime",S$7="Peak",S$7="Off-peak",S$7="Shoulder",S$7="Block"),INDEX('Stakeholder report data'!$G739:$M739,1,MATCH(IF(S$7="Block","Anytime",S$7),'Stakeholder report data'!$G$724:$M$724,0)),INDEX($W739:$AD739,1,MATCH(S$5,$W$724:$AD$724,0)))))
*S1039*S$8,0)</f>
        <v>0</v>
      </c>
      <c r="T439" s="212">
        <f>_xlfn.IFNA(IF(T$7="Fixed",1,IF(AND($D439="yes",T$7="Block"),INDEX($O739:$Q739,1,MATCH(T$5,$I24:$K24,0)),IF(OR(T$7="Anytime",T$7="Peak",T$7="Off-peak",T$7="Shoulder",T$7="Block"),INDEX('Stakeholder report data'!$G739:$M739,1,MATCH(IF(T$7="Block","Anytime",T$7),'Stakeholder report data'!$G$724:$M$724,0)),INDEX($W739:$AD739,1,MATCH(T$5,$W$724:$AD$724,0)))))
*T1039*T$8,0)</f>
        <v>0</v>
      </c>
      <c r="U439" s="212">
        <f>_xlfn.IFNA(IF(U$7="Fixed",1,IF(AND($D439="yes",U$7="Block"),INDEX($O739:$Q739,1,MATCH(U$5,$I24:$K24,0)),IF(OR(U$7="Anytime",U$7="Peak",U$7="Off-peak",U$7="Shoulder",U$7="Block"),INDEX('Stakeholder report data'!$G739:$M739,1,MATCH(IF(U$7="Block","Anytime",U$7),'Stakeholder report data'!$G$724:$M$724,0)),INDEX($W739:$AD739,1,MATCH(U$5,$W$724:$AD$724,0)))))
*U1039*U$8,0)</f>
        <v>0</v>
      </c>
      <c r="V439" s="212">
        <f>_xlfn.IFNA(IF(V$7="Fixed",1,IF(AND($D439="yes",V$7="Block"),INDEX($O739:$Q739,1,MATCH(V$5,$I24:$K24,0)),IF(OR(V$7="Anytime",V$7="Peak",V$7="Off-peak",V$7="Shoulder",V$7="Block"),INDEX('Stakeholder report data'!$G739:$M739,1,MATCH(IF(V$7="Block","Anytime",V$7),'Stakeholder report data'!$G$724:$M$724,0)),INDEX($W739:$AD739,1,MATCH(V$5,$W$724:$AD$724,0)))))
*V1039*V$8,0)</f>
        <v>0</v>
      </c>
      <c r="W439" s="212">
        <f>_xlfn.IFNA(IF(W$7="Fixed",1,IF(AND($D439="yes",W$7="Block"),INDEX($O739:$Q739,1,MATCH(W$5,$I24:$K24,0)),IF(OR(W$7="Anytime",W$7="Peak",W$7="Off-peak",W$7="Shoulder",W$7="Block"),INDEX('Stakeholder report data'!$G739:$M739,1,MATCH(IF(W$7="Block","Anytime",W$7),'Stakeholder report data'!$G$724:$M$724,0)),INDEX($W739:$AD739,1,MATCH(W$5,$W$724:$AD$724,0)))))
*W1039*W$8,0)</f>
        <v>0</v>
      </c>
      <c r="X439" s="212">
        <f>_xlfn.IFNA(IF(X$7="Fixed",1,IF(AND($D439="yes",X$7="Block"),INDEX($O739:$Q739,1,MATCH(X$5,$I24:$K24,0)),IF(OR(X$7="Anytime",X$7="Peak",X$7="Off-peak",X$7="Shoulder",X$7="Block"),INDEX('Stakeholder report data'!$G739:$M739,1,MATCH(IF(X$7="Block","Anytime",X$7),'Stakeholder report data'!$G$724:$M$724,0)),INDEX($W739:$AD739,1,MATCH(X$5,$W$724:$AD$724,0)))))
*X1039*X$8,0)</f>
        <v>0</v>
      </c>
      <c r="Y439" s="212">
        <f>_xlfn.IFNA(IF(Y$7="Fixed",1,IF(AND($D439="yes",Y$7="Block"),INDEX($O739:$Q739,1,MATCH(Y$5,$I24:$K24,0)),IF(OR(Y$7="Anytime",Y$7="Peak",Y$7="Off-peak",Y$7="Shoulder",Y$7="Block"),INDEX('Stakeholder report data'!$G739:$M739,1,MATCH(IF(Y$7="Block","Anytime",Y$7),'Stakeholder report data'!$G$724:$M$724,0)),INDEX($W739:$AD739,1,MATCH(Y$5,$W$724:$AD$724,0)))))
*Y1039*Y$8,0)</f>
        <v>0</v>
      </c>
      <c r="Z439" s="212">
        <f>_xlfn.IFNA(IF(Z$7="Fixed",1,IF(AND($D439="yes",Z$7="Block"),INDEX($O739:$Q739,1,MATCH(Z$5,$I24:$K24,0)),IF(OR(Z$7="Anytime",Z$7="Peak",Z$7="Off-peak",Z$7="Shoulder",Z$7="Block"),INDEX('Stakeholder report data'!$G739:$M739,1,MATCH(IF(Z$7="Block","Anytime",Z$7),'Stakeholder report data'!$G$724:$M$724,0)),INDEX($W739:$AD739,1,MATCH(Z$5,$W$724:$AD$724,0)))))
*Z1039*Z$8,0)</f>
        <v>0</v>
      </c>
      <c r="AA439" s="212">
        <f>_xlfn.IFNA(IF(AA$7="Fixed",1,IF(AND($D439="yes",AA$7="Block"),INDEX($O739:$Q739,1,MATCH(AA$5,$I24:$K24,0)),IF(OR(AA$7="Anytime",AA$7="Peak",AA$7="Off-peak",AA$7="Shoulder",AA$7="Block"),INDEX('Stakeholder report data'!$G739:$M739,1,MATCH(IF(AA$7="Block","Anytime",AA$7),'Stakeholder report data'!$G$724:$M$724,0)),INDEX($W739:$AD739,1,MATCH(AA$5,$W$724:$AD$724,0)))))
*AA1039*AA$8,0)</f>
        <v>0</v>
      </c>
      <c r="AB439" s="212">
        <f>_xlfn.IFNA(IF(AB$7="Fixed",1,IF(AND($D439="yes",AB$7="Block"),INDEX($O739:$Q739,1,MATCH(AB$5,$I24:$K24,0)),IF(OR(AB$7="Anytime",AB$7="Peak",AB$7="Off-peak",AB$7="Shoulder",AB$7="Block"),INDEX('Stakeholder report data'!$G739:$M739,1,MATCH(IF(AB$7="Block","Anytime",AB$7),'Stakeholder report data'!$G$724:$M$724,0)),INDEX($W739:$AD739,1,MATCH(AB$5,$W$724:$AD$724,0)))))
*AB1039*AB$8,0)</f>
        <v>0</v>
      </c>
      <c r="AC439" s="212">
        <f>_xlfn.IFNA(IF(AC$7="Fixed",1,IF(AND($D439="yes",AC$7="Block"),INDEX($O739:$Q739,1,MATCH(AC$5,$I24:$K24,0)),IF(OR(AC$7="Anytime",AC$7="Peak",AC$7="Off-peak",AC$7="Shoulder",AC$7="Block"),INDEX('Stakeholder report data'!$G739:$M739,1,MATCH(IF(AC$7="Block","Anytime",AC$7),'Stakeholder report data'!$G$724:$M$724,0)),INDEX($W739:$AD739,1,MATCH(AC$5,$W$724:$AD$724,0)))))
*AC1039*AC$8,0)</f>
        <v>0</v>
      </c>
      <c r="AD439" s="212">
        <f>_xlfn.IFNA(IF(AD$7="Fixed",1,IF(AND($D439="yes",AD$7="Block"),INDEX($O739:$Q739,1,MATCH(AD$5,$I24:$K24,0)),IF(OR(AD$7="Anytime",AD$7="Peak",AD$7="Off-peak",AD$7="Shoulder",AD$7="Block"),INDEX('Stakeholder report data'!$G739:$M739,1,MATCH(IF(AD$7="Block","Anytime",AD$7),'Stakeholder report data'!$G$724:$M$724,0)),INDEX($W739:$AD739,1,MATCH(AD$5,$W$724:$AD$724,0)))))
*AD1039*AD$8,0)</f>
        <v>0</v>
      </c>
      <c r="AE439" s="55"/>
      <c r="AF439" s="34"/>
      <c r="AG439" s="34"/>
      <c r="AH439" s="34"/>
    </row>
    <row r="440" spans="1:34" ht="11.25" hidden="1" outlineLevel="3" x14ac:dyDescent="0.2">
      <c r="A440" s="34"/>
      <c r="B440" s="251">
        <v>14</v>
      </c>
      <c r="C440" s="48">
        <v>0</v>
      </c>
      <c r="D440" s="49">
        <f t="shared" si="43"/>
        <v>0</v>
      </c>
      <c r="E440" s="49">
        <f t="shared" si="43"/>
        <v>0</v>
      </c>
      <c r="F440" s="56"/>
      <c r="G440" s="262">
        <f t="shared" si="44"/>
        <v>0</v>
      </c>
      <c r="H440" s="56"/>
      <c r="I440" s="212">
        <f>_xlfn.IFNA(IF(I$7="Fixed",1,IF(AND($D440="yes",I$7="Block"),INDEX($O740:$Q740,1,MATCH(I$5,$I25:$K25,0)),IF(OR(I$7="Anytime",I$7="Peak",I$7="Off-peak",I$7="Shoulder",I$7="Block"),INDEX('Stakeholder report data'!$G740:$M740,1,MATCH(IF(I$7="Block","Anytime",I$7),'Stakeholder report data'!$G$724:$M$724,0)),INDEX($W740:$AD740,1,MATCH(I$5,$W$724:$AD$724,0)))))
*I1040*I$8,0)</f>
        <v>0</v>
      </c>
      <c r="J440" s="212">
        <f>_xlfn.IFNA(IF(J$7="Fixed",1,IF(AND($D440="yes",J$7="Block"),INDEX($O740:$Q740,1,MATCH(J$5,$I25:$K25,0)),IF(OR(J$7="Anytime",J$7="Peak",J$7="Off-peak",J$7="Shoulder",J$7="Block"),INDEX('Stakeholder report data'!$G740:$M740,1,MATCH(IF(J$7="Block","Anytime",J$7),'Stakeholder report data'!$G$724:$M$724,0)),INDEX($W740:$AD740,1,MATCH(J$5,$W$724:$AD$724,0)))))
*J1040*J$8,0)</f>
        <v>0</v>
      </c>
      <c r="K440" s="212">
        <f>_xlfn.IFNA(IF(K$7="Fixed",1,IF(AND($D440="yes",K$7="Block"),INDEX($O740:$Q740,1,MATCH(K$5,$I25:$K25,0)),IF(OR(K$7="Anytime",K$7="Peak",K$7="Off-peak",K$7="Shoulder",K$7="Block"),INDEX('Stakeholder report data'!$G740:$M740,1,MATCH(IF(K$7="Block","Anytime",K$7),'Stakeholder report data'!$G$724:$M$724,0)),INDEX($W740:$AD740,1,MATCH(K$5,$W$724:$AD$724,0)))))
*K1040*K$8,0)</f>
        <v>0</v>
      </c>
      <c r="L440" s="212">
        <f>_xlfn.IFNA(IF(L$7="Fixed",1,IF(AND($D440="yes",L$7="Block"),INDEX($O740:$Q740,1,MATCH(L$5,$I25:$K25,0)),IF(OR(L$7="Anytime",L$7="Peak",L$7="Off-peak",L$7="Shoulder",L$7="Block"),INDEX('Stakeholder report data'!$G740:$M740,1,MATCH(IF(L$7="Block","Anytime",L$7),'Stakeholder report data'!$G$724:$M$724,0)),INDEX($W740:$AD740,1,MATCH(L$5,$W$724:$AD$724,0)))))
*L1040*L$8,0)</f>
        <v>0</v>
      </c>
      <c r="M440" s="212">
        <f>_xlfn.IFNA(IF(M$7="Fixed",1,IF(AND($D440="yes",M$7="Block"),INDEX($O740:$Q740,1,MATCH(M$5,$I25:$K25,0)),IF(OR(M$7="Anytime",M$7="Peak",M$7="Off-peak",M$7="Shoulder",M$7="Block"),INDEX('Stakeholder report data'!$G740:$M740,1,MATCH(IF(M$7="Block","Anytime",M$7),'Stakeholder report data'!$G$724:$M$724,0)),INDEX($W740:$AD740,1,MATCH(M$5,$W$724:$AD$724,0)))))
*M1040*M$8,0)</f>
        <v>0</v>
      </c>
      <c r="N440" s="212">
        <f>_xlfn.IFNA(IF(N$7="Fixed",1,IF(AND($D440="yes",N$7="Block"),INDEX($O740:$Q740,1,MATCH(N$5,$I25:$K25,0)),IF(OR(N$7="Anytime",N$7="Peak",N$7="Off-peak",N$7="Shoulder",N$7="Block"),INDEX('Stakeholder report data'!$G740:$M740,1,MATCH(IF(N$7="Block","Anytime",N$7),'Stakeholder report data'!$G$724:$M$724,0)),INDEX($W740:$AD740,1,MATCH(N$5,$W$724:$AD$724,0)))))
*N1040*N$8,0)</f>
        <v>0</v>
      </c>
      <c r="O440" s="212">
        <f>_xlfn.IFNA(IF(O$7="Fixed",1,IF(AND($D440="yes",O$7="Block"),INDEX($O740:$Q740,1,MATCH(O$5,$I25:$K25,0)),IF(OR(O$7="Anytime",O$7="Peak",O$7="Off-peak",O$7="Shoulder",O$7="Block"),INDEX('Stakeholder report data'!$G740:$M740,1,MATCH(IF(O$7="Block","Anytime",O$7),'Stakeholder report data'!$G$724:$M$724,0)),INDEX($W740:$AD740,1,MATCH(O$5,$W$724:$AD$724,0)))))
*O1040*O$8,0)</f>
        <v>0</v>
      </c>
      <c r="P440" s="212">
        <f>_xlfn.IFNA(IF(P$7="Fixed",1,IF(AND($D440="yes",P$7="Block"),INDEX($O740:$Q740,1,MATCH(P$5,$I25:$K25,0)),IF(OR(P$7="Anytime",P$7="Peak",P$7="Off-peak",P$7="Shoulder",P$7="Block"),INDEX('Stakeholder report data'!$G740:$M740,1,MATCH(IF(P$7="Block","Anytime",P$7),'Stakeholder report data'!$G$724:$M$724,0)),INDEX($W740:$AD740,1,MATCH(P$5,$W$724:$AD$724,0)))))
*P1040*P$8,0)</f>
        <v>0</v>
      </c>
      <c r="Q440" s="212">
        <f>_xlfn.IFNA(IF(Q$7="Fixed",1,IF(AND($D440="yes",Q$7="Block"),INDEX($O740:$Q740,1,MATCH(Q$5,$I25:$K25,0)),IF(OR(Q$7="Anytime",Q$7="Peak",Q$7="Off-peak",Q$7="Shoulder",Q$7="Block"),INDEX('Stakeholder report data'!$G740:$M740,1,MATCH(IF(Q$7="Block","Anytime",Q$7),'Stakeholder report data'!$G$724:$M$724,0)),INDEX($W740:$AD740,1,MATCH(Q$5,$W$724:$AD$724,0)))))
*Q1040*Q$8,0)</f>
        <v>0</v>
      </c>
      <c r="R440" s="212">
        <f>_xlfn.IFNA(IF(R$7="Fixed",1,IF(AND($D440="yes",R$7="Block"),INDEX($O740:$Q740,1,MATCH(R$5,$I25:$K25,0)),IF(OR(R$7="Anytime",R$7="Peak",R$7="Off-peak",R$7="Shoulder",R$7="Block"),INDEX('Stakeholder report data'!$G740:$M740,1,MATCH(IF(R$7="Block","Anytime",R$7),'Stakeholder report data'!$G$724:$M$724,0)),INDEX($W740:$AD740,1,MATCH(R$5,$W$724:$AD$724,0)))))
*R1040*R$8,0)</f>
        <v>0</v>
      </c>
      <c r="S440" s="212">
        <f>_xlfn.IFNA(IF(S$7="Fixed",1,IF(AND($D440="yes",S$7="Block"),INDEX($O740:$Q740,1,MATCH(S$5,$I25:$K25,0)),IF(OR(S$7="Anytime",S$7="Peak",S$7="Off-peak",S$7="Shoulder",S$7="Block"),INDEX('Stakeholder report data'!$G740:$M740,1,MATCH(IF(S$7="Block","Anytime",S$7),'Stakeholder report data'!$G$724:$M$724,0)),INDEX($W740:$AD740,1,MATCH(S$5,$W$724:$AD$724,0)))))
*S1040*S$8,0)</f>
        <v>0</v>
      </c>
      <c r="T440" s="212">
        <f>_xlfn.IFNA(IF(T$7="Fixed",1,IF(AND($D440="yes",T$7="Block"),INDEX($O740:$Q740,1,MATCH(T$5,$I25:$K25,0)),IF(OR(T$7="Anytime",T$7="Peak",T$7="Off-peak",T$7="Shoulder",T$7="Block"),INDEX('Stakeholder report data'!$G740:$M740,1,MATCH(IF(T$7="Block","Anytime",T$7),'Stakeholder report data'!$G$724:$M$724,0)),INDEX($W740:$AD740,1,MATCH(T$5,$W$724:$AD$724,0)))))
*T1040*T$8,0)</f>
        <v>0</v>
      </c>
      <c r="U440" s="212">
        <f>_xlfn.IFNA(IF(U$7="Fixed",1,IF(AND($D440="yes",U$7="Block"),INDEX($O740:$Q740,1,MATCH(U$5,$I25:$K25,0)),IF(OR(U$7="Anytime",U$7="Peak",U$7="Off-peak",U$7="Shoulder",U$7="Block"),INDEX('Stakeholder report data'!$G740:$M740,1,MATCH(IF(U$7="Block","Anytime",U$7),'Stakeholder report data'!$G$724:$M$724,0)),INDEX($W740:$AD740,1,MATCH(U$5,$W$724:$AD$724,0)))))
*U1040*U$8,0)</f>
        <v>0</v>
      </c>
      <c r="V440" s="212">
        <f>_xlfn.IFNA(IF(V$7="Fixed",1,IF(AND($D440="yes",V$7="Block"),INDEX($O740:$Q740,1,MATCH(V$5,$I25:$K25,0)),IF(OR(V$7="Anytime",V$7="Peak",V$7="Off-peak",V$7="Shoulder",V$7="Block"),INDEX('Stakeholder report data'!$G740:$M740,1,MATCH(IF(V$7="Block","Anytime",V$7),'Stakeholder report data'!$G$724:$M$724,0)),INDEX($W740:$AD740,1,MATCH(V$5,$W$724:$AD$724,0)))))
*V1040*V$8,0)</f>
        <v>0</v>
      </c>
      <c r="W440" s="212">
        <f>_xlfn.IFNA(IF(W$7="Fixed",1,IF(AND($D440="yes",W$7="Block"),INDEX($O740:$Q740,1,MATCH(W$5,$I25:$K25,0)),IF(OR(W$7="Anytime",W$7="Peak",W$7="Off-peak",W$7="Shoulder",W$7="Block"),INDEX('Stakeholder report data'!$G740:$M740,1,MATCH(IF(W$7="Block","Anytime",W$7),'Stakeholder report data'!$G$724:$M$724,0)),INDEX($W740:$AD740,1,MATCH(W$5,$W$724:$AD$724,0)))))
*W1040*W$8,0)</f>
        <v>0</v>
      </c>
      <c r="X440" s="212">
        <f>_xlfn.IFNA(IF(X$7="Fixed",1,IF(AND($D440="yes",X$7="Block"),INDEX($O740:$Q740,1,MATCH(X$5,$I25:$K25,0)),IF(OR(X$7="Anytime",X$7="Peak",X$7="Off-peak",X$7="Shoulder",X$7="Block"),INDEX('Stakeholder report data'!$G740:$M740,1,MATCH(IF(X$7="Block","Anytime",X$7),'Stakeholder report data'!$G$724:$M$724,0)),INDEX($W740:$AD740,1,MATCH(X$5,$W$724:$AD$724,0)))))
*X1040*X$8,0)</f>
        <v>0</v>
      </c>
      <c r="Y440" s="212">
        <f>_xlfn.IFNA(IF(Y$7="Fixed",1,IF(AND($D440="yes",Y$7="Block"),INDEX($O740:$Q740,1,MATCH(Y$5,$I25:$K25,0)),IF(OR(Y$7="Anytime",Y$7="Peak",Y$7="Off-peak",Y$7="Shoulder",Y$7="Block"),INDEX('Stakeholder report data'!$G740:$M740,1,MATCH(IF(Y$7="Block","Anytime",Y$7),'Stakeholder report data'!$G$724:$M$724,0)),INDEX($W740:$AD740,1,MATCH(Y$5,$W$724:$AD$724,0)))))
*Y1040*Y$8,0)</f>
        <v>0</v>
      </c>
      <c r="Z440" s="212">
        <f>_xlfn.IFNA(IF(Z$7="Fixed",1,IF(AND($D440="yes",Z$7="Block"),INDEX($O740:$Q740,1,MATCH(Z$5,$I25:$K25,0)),IF(OR(Z$7="Anytime",Z$7="Peak",Z$7="Off-peak",Z$7="Shoulder",Z$7="Block"),INDEX('Stakeholder report data'!$G740:$M740,1,MATCH(IF(Z$7="Block","Anytime",Z$7),'Stakeholder report data'!$G$724:$M$724,0)),INDEX($W740:$AD740,1,MATCH(Z$5,$W$724:$AD$724,0)))))
*Z1040*Z$8,0)</f>
        <v>0</v>
      </c>
      <c r="AA440" s="212">
        <f>_xlfn.IFNA(IF(AA$7="Fixed",1,IF(AND($D440="yes",AA$7="Block"),INDEX($O740:$Q740,1,MATCH(AA$5,$I25:$K25,0)),IF(OR(AA$7="Anytime",AA$7="Peak",AA$7="Off-peak",AA$7="Shoulder",AA$7="Block"),INDEX('Stakeholder report data'!$G740:$M740,1,MATCH(IF(AA$7="Block","Anytime",AA$7),'Stakeholder report data'!$G$724:$M$724,0)),INDEX($W740:$AD740,1,MATCH(AA$5,$W$724:$AD$724,0)))))
*AA1040*AA$8,0)</f>
        <v>0</v>
      </c>
      <c r="AB440" s="212">
        <f>_xlfn.IFNA(IF(AB$7="Fixed",1,IF(AND($D440="yes",AB$7="Block"),INDEX($O740:$Q740,1,MATCH(AB$5,$I25:$K25,0)),IF(OR(AB$7="Anytime",AB$7="Peak",AB$7="Off-peak",AB$7="Shoulder",AB$7="Block"),INDEX('Stakeholder report data'!$G740:$M740,1,MATCH(IF(AB$7="Block","Anytime",AB$7),'Stakeholder report data'!$G$724:$M$724,0)),INDEX($W740:$AD740,1,MATCH(AB$5,$W$724:$AD$724,0)))))
*AB1040*AB$8,0)</f>
        <v>0</v>
      </c>
      <c r="AC440" s="212">
        <f>_xlfn.IFNA(IF(AC$7="Fixed",1,IF(AND($D440="yes",AC$7="Block"),INDEX($O740:$Q740,1,MATCH(AC$5,$I25:$K25,0)),IF(OR(AC$7="Anytime",AC$7="Peak",AC$7="Off-peak",AC$7="Shoulder",AC$7="Block"),INDEX('Stakeholder report data'!$G740:$M740,1,MATCH(IF(AC$7="Block","Anytime",AC$7),'Stakeholder report data'!$G$724:$M$724,0)),INDEX($W740:$AD740,1,MATCH(AC$5,$W$724:$AD$724,0)))))
*AC1040*AC$8,0)</f>
        <v>0</v>
      </c>
      <c r="AD440" s="212">
        <f>_xlfn.IFNA(IF(AD$7="Fixed",1,IF(AND($D440="yes",AD$7="Block"),INDEX($O740:$Q740,1,MATCH(AD$5,$I25:$K25,0)),IF(OR(AD$7="Anytime",AD$7="Peak",AD$7="Off-peak",AD$7="Shoulder",AD$7="Block"),INDEX('Stakeholder report data'!$G740:$M740,1,MATCH(IF(AD$7="Block","Anytime",AD$7),'Stakeholder report data'!$G$724:$M$724,0)),INDEX($W740:$AD740,1,MATCH(AD$5,$W$724:$AD$724,0)))))
*AD1040*AD$8,0)</f>
        <v>0</v>
      </c>
      <c r="AE440" s="55"/>
      <c r="AF440" s="34"/>
      <c r="AG440" s="34"/>
      <c r="AH440" s="34"/>
    </row>
    <row r="441" spans="1:34" ht="11.25" hidden="1" outlineLevel="3" x14ac:dyDescent="0.2">
      <c r="A441" s="34"/>
      <c r="B441" s="251">
        <v>15</v>
      </c>
      <c r="C441" s="48">
        <v>0</v>
      </c>
      <c r="D441" s="49">
        <f t="shared" si="43"/>
        <v>0</v>
      </c>
      <c r="E441" s="49">
        <f t="shared" si="43"/>
        <v>0</v>
      </c>
      <c r="F441" s="56"/>
      <c r="G441" s="262">
        <f t="shared" si="44"/>
        <v>0</v>
      </c>
      <c r="H441" s="56"/>
      <c r="I441" s="212">
        <f>_xlfn.IFNA(IF(I$7="Fixed",1,IF(AND($D441="yes",I$7="Block"),INDEX($O741:$Q741,1,MATCH(I$5,$I26:$K26,0)),IF(OR(I$7="Anytime",I$7="Peak",I$7="Off-peak",I$7="Shoulder",I$7="Block"),INDEX('Stakeholder report data'!$G741:$M741,1,MATCH(IF(I$7="Block","Anytime",I$7),'Stakeholder report data'!$G$724:$M$724,0)),INDEX($W741:$AD741,1,MATCH(I$5,$W$724:$AD$724,0)))))
*I1041*I$8,0)</f>
        <v>0</v>
      </c>
      <c r="J441" s="212">
        <f>_xlfn.IFNA(IF(J$7="Fixed",1,IF(AND($D441="yes",J$7="Block"),INDEX($O741:$Q741,1,MATCH(J$5,$I26:$K26,0)),IF(OR(J$7="Anytime",J$7="Peak",J$7="Off-peak",J$7="Shoulder",J$7="Block"),INDEX('Stakeholder report data'!$G741:$M741,1,MATCH(IF(J$7="Block","Anytime",J$7),'Stakeholder report data'!$G$724:$M$724,0)),INDEX($W741:$AD741,1,MATCH(J$5,$W$724:$AD$724,0)))))
*J1041*J$8,0)</f>
        <v>0</v>
      </c>
      <c r="K441" s="212">
        <f>_xlfn.IFNA(IF(K$7="Fixed",1,IF(AND($D441="yes",K$7="Block"),INDEX($O741:$Q741,1,MATCH(K$5,$I26:$K26,0)),IF(OR(K$7="Anytime",K$7="Peak",K$7="Off-peak",K$7="Shoulder",K$7="Block"),INDEX('Stakeholder report data'!$G741:$M741,1,MATCH(IF(K$7="Block","Anytime",K$7),'Stakeholder report data'!$G$724:$M$724,0)),INDEX($W741:$AD741,1,MATCH(K$5,$W$724:$AD$724,0)))))
*K1041*K$8,0)</f>
        <v>0</v>
      </c>
      <c r="L441" s="212">
        <f>_xlfn.IFNA(IF(L$7="Fixed",1,IF(AND($D441="yes",L$7="Block"),INDEX($O741:$Q741,1,MATCH(L$5,$I26:$K26,0)),IF(OR(L$7="Anytime",L$7="Peak",L$7="Off-peak",L$7="Shoulder",L$7="Block"),INDEX('Stakeholder report data'!$G741:$M741,1,MATCH(IF(L$7="Block","Anytime",L$7),'Stakeholder report data'!$G$724:$M$724,0)),INDEX($W741:$AD741,1,MATCH(L$5,$W$724:$AD$724,0)))))
*L1041*L$8,0)</f>
        <v>0</v>
      </c>
      <c r="M441" s="212">
        <f>_xlfn.IFNA(IF(M$7="Fixed",1,IF(AND($D441="yes",M$7="Block"),INDEX($O741:$Q741,1,MATCH(M$5,$I26:$K26,0)),IF(OR(M$7="Anytime",M$7="Peak",M$7="Off-peak",M$7="Shoulder",M$7="Block"),INDEX('Stakeholder report data'!$G741:$M741,1,MATCH(IF(M$7="Block","Anytime",M$7),'Stakeholder report data'!$G$724:$M$724,0)),INDEX($W741:$AD741,1,MATCH(M$5,$W$724:$AD$724,0)))))
*M1041*M$8,0)</f>
        <v>0</v>
      </c>
      <c r="N441" s="212">
        <f>_xlfn.IFNA(IF(N$7="Fixed",1,IF(AND($D441="yes",N$7="Block"),INDEX($O741:$Q741,1,MATCH(N$5,$I26:$K26,0)),IF(OR(N$7="Anytime",N$7="Peak",N$7="Off-peak",N$7="Shoulder",N$7="Block"),INDEX('Stakeholder report data'!$G741:$M741,1,MATCH(IF(N$7="Block","Anytime",N$7),'Stakeholder report data'!$G$724:$M$724,0)),INDEX($W741:$AD741,1,MATCH(N$5,$W$724:$AD$724,0)))))
*N1041*N$8,0)</f>
        <v>0</v>
      </c>
      <c r="O441" s="212">
        <f>_xlfn.IFNA(IF(O$7="Fixed",1,IF(AND($D441="yes",O$7="Block"),INDEX($O741:$Q741,1,MATCH(O$5,$I26:$K26,0)),IF(OR(O$7="Anytime",O$7="Peak",O$7="Off-peak",O$7="Shoulder",O$7="Block"),INDEX('Stakeholder report data'!$G741:$M741,1,MATCH(IF(O$7="Block","Anytime",O$7),'Stakeholder report data'!$G$724:$M$724,0)),INDEX($W741:$AD741,1,MATCH(O$5,$W$724:$AD$724,0)))))
*O1041*O$8,0)</f>
        <v>0</v>
      </c>
      <c r="P441" s="212">
        <f>_xlfn.IFNA(IF(P$7="Fixed",1,IF(AND($D441="yes",P$7="Block"),INDEX($O741:$Q741,1,MATCH(P$5,$I26:$K26,0)),IF(OR(P$7="Anytime",P$7="Peak",P$7="Off-peak",P$7="Shoulder",P$7="Block"),INDEX('Stakeholder report data'!$G741:$M741,1,MATCH(IF(P$7="Block","Anytime",P$7),'Stakeholder report data'!$G$724:$M$724,0)),INDEX($W741:$AD741,1,MATCH(P$5,$W$724:$AD$724,0)))))
*P1041*P$8,0)</f>
        <v>0</v>
      </c>
      <c r="Q441" s="212">
        <f>_xlfn.IFNA(IF(Q$7="Fixed",1,IF(AND($D441="yes",Q$7="Block"),INDEX($O741:$Q741,1,MATCH(Q$5,$I26:$K26,0)),IF(OR(Q$7="Anytime",Q$7="Peak",Q$7="Off-peak",Q$7="Shoulder",Q$7="Block"),INDEX('Stakeholder report data'!$G741:$M741,1,MATCH(IF(Q$7="Block","Anytime",Q$7),'Stakeholder report data'!$G$724:$M$724,0)),INDEX($W741:$AD741,1,MATCH(Q$5,$W$724:$AD$724,0)))))
*Q1041*Q$8,0)</f>
        <v>0</v>
      </c>
      <c r="R441" s="212">
        <f>_xlfn.IFNA(IF(R$7="Fixed",1,IF(AND($D441="yes",R$7="Block"),INDEX($O741:$Q741,1,MATCH(R$5,$I26:$K26,0)),IF(OR(R$7="Anytime",R$7="Peak",R$7="Off-peak",R$7="Shoulder",R$7="Block"),INDEX('Stakeholder report data'!$G741:$M741,1,MATCH(IF(R$7="Block","Anytime",R$7),'Stakeholder report data'!$G$724:$M$724,0)),INDEX($W741:$AD741,1,MATCH(R$5,$W$724:$AD$724,0)))))
*R1041*R$8,0)</f>
        <v>0</v>
      </c>
      <c r="S441" s="212">
        <f>_xlfn.IFNA(IF(S$7="Fixed",1,IF(AND($D441="yes",S$7="Block"),INDEX($O741:$Q741,1,MATCH(S$5,$I26:$K26,0)),IF(OR(S$7="Anytime",S$7="Peak",S$7="Off-peak",S$7="Shoulder",S$7="Block"),INDEX('Stakeholder report data'!$G741:$M741,1,MATCH(IF(S$7="Block","Anytime",S$7),'Stakeholder report data'!$G$724:$M$724,0)),INDEX($W741:$AD741,1,MATCH(S$5,$W$724:$AD$724,0)))))
*S1041*S$8,0)</f>
        <v>0</v>
      </c>
      <c r="T441" s="212">
        <f>_xlfn.IFNA(IF(T$7="Fixed",1,IF(AND($D441="yes",T$7="Block"),INDEX($O741:$Q741,1,MATCH(T$5,$I26:$K26,0)),IF(OR(T$7="Anytime",T$7="Peak",T$7="Off-peak",T$7="Shoulder",T$7="Block"),INDEX('Stakeholder report data'!$G741:$M741,1,MATCH(IF(T$7="Block","Anytime",T$7),'Stakeholder report data'!$G$724:$M$724,0)),INDEX($W741:$AD741,1,MATCH(T$5,$W$724:$AD$724,0)))))
*T1041*T$8,0)</f>
        <v>0</v>
      </c>
      <c r="U441" s="212">
        <f>_xlfn.IFNA(IF(U$7="Fixed",1,IF(AND($D441="yes",U$7="Block"),INDEX($O741:$Q741,1,MATCH(U$5,$I26:$K26,0)),IF(OR(U$7="Anytime",U$7="Peak",U$7="Off-peak",U$7="Shoulder",U$7="Block"),INDEX('Stakeholder report data'!$G741:$M741,1,MATCH(IF(U$7="Block","Anytime",U$7),'Stakeholder report data'!$G$724:$M$724,0)),INDEX($W741:$AD741,1,MATCH(U$5,$W$724:$AD$724,0)))))
*U1041*U$8,0)</f>
        <v>0</v>
      </c>
      <c r="V441" s="212">
        <f>_xlfn.IFNA(IF(V$7="Fixed",1,IF(AND($D441="yes",V$7="Block"),INDEX($O741:$Q741,1,MATCH(V$5,$I26:$K26,0)),IF(OR(V$7="Anytime",V$7="Peak",V$7="Off-peak",V$7="Shoulder",V$7="Block"),INDEX('Stakeholder report data'!$G741:$M741,1,MATCH(IF(V$7="Block","Anytime",V$7),'Stakeholder report data'!$G$724:$M$724,0)),INDEX($W741:$AD741,1,MATCH(V$5,$W$724:$AD$724,0)))))
*V1041*V$8,0)</f>
        <v>0</v>
      </c>
      <c r="W441" s="212">
        <f>_xlfn.IFNA(IF(W$7="Fixed",1,IF(AND($D441="yes",W$7="Block"),INDEX($O741:$Q741,1,MATCH(W$5,$I26:$K26,0)),IF(OR(W$7="Anytime",W$7="Peak",W$7="Off-peak",W$7="Shoulder",W$7="Block"),INDEX('Stakeholder report data'!$G741:$M741,1,MATCH(IF(W$7="Block","Anytime",W$7),'Stakeholder report data'!$G$724:$M$724,0)),INDEX($W741:$AD741,1,MATCH(W$5,$W$724:$AD$724,0)))))
*W1041*W$8,0)</f>
        <v>0</v>
      </c>
      <c r="X441" s="212">
        <f>_xlfn.IFNA(IF(X$7="Fixed",1,IF(AND($D441="yes",X$7="Block"),INDEX($O741:$Q741,1,MATCH(X$5,$I26:$K26,0)),IF(OR(X$7="Anytime",X$7="Peak",X$7="Off-peak",X$7="Shoulder",X$7="Block"),INDEX('Stakeholder report data'!$G741:$M741,1,MATCH(IF(X$7="Block","Anytime",X$7),'Stakeholder report data'!$G$724:$M$724,0)),INDEX($W741:$AD741,1,MATCH(X$5,$W$724:$AD$724,0)))))
*X1041*X$8,0)</f>
        <v>0</v>
      </c>
      <c r="Y441" s="212">
        <f>_xlfn.IFNA(IF(Y$7="Fixed",1,IF(AND($D441="yes",Y$7="Block"),INDEX($O741:$Q741,1,MATCH(Y$5,$I26:$K26,0)),IF(OR(Y$7="Anytime",Y$7="Peak",Y$7="Off-peak",Y$7="Shoulder",Y$7="Block"),INDEX('Stakeholder report data'!$G741:$M741,1,MATCH(IF(Y$7="Block","Anytime",Y$7),'Stakeholder report data'!$G$724:$M$724,0)),INDEX($W741:$AD741,1,MATCH(Y$5,$W$724:$AD$724,0)))))
*Y1041*Y$8,0)</f>
        <v>0</v>
      </c>
      <c r="Z441" s="212">
        <f>_xlfn.IFNA(IF(Z$7="Fixed",1,IF(AND($D441="yes",Z$7="Block"),INDEX($O741:$Q741,1,MATCH(Z$5,$I26:$K26,0)),IF(OR(Z$7="Anytime",Z$7="Peak",Z$7="Off-peak",Z$7="Shoulder",Z$7="Block"),INDEX('Stakeholder report data'!$G741:$M741,1,MATCH(IF(Z$7="Block","Anytime",Z$7),'Stakeholder report data'!$G$724:$M$724,0)),INDEX($W741:$AD741,1,MATCH(Z$5,$W$724:$AD$724,0)))))
*Z1041*Z$8,0)</f>
        <v>0</v>
      </c>
      <c r="AA441" s="212">
        <f>_xlfn.IFNA(IF(AA$7="Fixed",1,IF(AND($D441="yes",AA$7="Block"),INDEX($O741:$Q741,1,MATCH(AA$5,$I26:$K26,0)),IF(OR(AA$7="Anytime",AA$7="Peak",AA$7="Off-peak",AA$7="Shoulder",AA$7="Block"),INDEX('Stakeholder report data'!$G741:$M741,1,MATCH(IF(AA$7="Block","Anytime",AA$7),'Stakeholder report data'!$G$724:$M$724,0)),INDEX($W741:$AD741,1,MATCH(AA$5,$W$724:$AD$724,0)))))
*AA1041*AA$8,0)</f>
        <v>0</v>
      </c>
      <c r="AB441" s="212">
        <f>_xlfn.IFNA(IF(AB$7="Fixed",1,IF(AND($D441="yes",AB$7="Block"),INDEX($O741:$Q741,1,MATCH(AB$5,$I26:$K26,0)),IF(OR(AB$7="Anytime",AB$7="Peak",AB$7="Off-peak",AB$7="Shoulder",AB$7="Block"),INDEX('Stakeholder report data'!$G741:$M741,1,MATCH(IF(AB$7="Block","Anytime",AB$7),'Stakeholder report data'!$G$724:$M$724,0)),INDEX($W741:$AD741,1,MATCH(AB$5,$W$724:$AD$724,0)))))
*AB1041*AB$8,0)</f>
        <v>0</v>
      </c>
      <c r="AC441" s="212">
        <f>_xlfn.IFNA(IF(AC$7="Fixed",1,IF(AND($D441="yes",AC$7="Block"),INDEX($O741:$Q741,1,MATCH(AC$5,$I26:$K26,0)),IF(OR(AC$7="Anytime",AC$7="Peak",AC$7="Off-peak",AC$7="Shoulder",AC$7="Block"),INDEX('Stakeholder report data'!$G741:$M741,1,MATCH(IF(AC$7="Block","Anytime",AC$7),'Stakeholder report data'!$G$724:$M$724,0)),INDEX($W741:$AD741,1,MATCH(AC$5,$W$724:$AD$724,0)))))
*AC1041*AC$8,0)</f>
        <v>0</v>
      </c>
      <c r="AD441" s="212">
        <f>_xlfn.IFNA(IF(AD$7="Fixed",1,IF(AND($D441="yes",AD$7="Block"),INDEX($O741:$Q741,1,MATCH(AD$5,$I26:$K26,0)),IF(OR(AD$7="Anytime",AD$7="Peak",AD$7="Off-peak",AD$7="Shoulder",AD$7="Block"),INDEX('Stakeholder report data'!$G741:$M741,1,MATCH(IF(AD$7="Block","Anytime",AD$7),'Stakeholder report data'!$G$724:$M$724,0)),INDEX($W741:$AD741,1,MATCH(AD$5,$W$724:$AD$724,0)))))
*AD1041*AD$8,0)</f>
        <v>0</v>
      </c>
      <c r="AE441" s="55"/>
      <c r="AF441" s="34"/>
      <c r="AG441" s="34"/>
      <c r="AH441" s="34"/>
    </row>
    <row r="442" spans="1:34" ht="11.25" hidden="1" outlineLevel="3" x14ac:dyDescent="0.2">
      <c r="A442" s="34"/>
      <c r="B442" s="258">
        <v>16</v>
      </c>
      <c r="C442" s="48">
        <v>0</v>
      </c>
      <c r="D442" s="49">
        <f t="shared" si="43"/>
        <v>0</v>
      </c>
      <c r="E442" s="49">
        <f t="shared" si="43"/>
        <v>0</v>
      </c>
      <c r="F442" s="56"/>
      <c r="G442" s="262">
        <f t="shared" si="44"/>
        <v>0</v>
      </c>
      <c r="H442" s="56"/>
      <c r="I442" s="212">
        <f>_xlfn.IFNA(IF(I$7="Fixed",1,IF(AND($D442="yes",I$7="Block"),INDEX($O742:$Q742,1,MATCH(I$5,$I27:$K27,0)),IF(OR(I$7="Anytime",I$7="Peak",I$7="Off-peak",I$7="Shoulder",I$7="Block"),INDEX('Stakeholder report data'!$G742:$M742,1,MATCH(IF(I$7="Block","Anytime",I$7),'Stakeholder report data'!$G$724:$M$724,0)),INDEX($W742:$AD742,1,MATCH(I$5,$W$724:$AD$724,0)))))
*I1042*I$8,0)</f>
        <v>0</v>
      </c>
      <c r="J442" s="212">
        <f>_xlfn.IFNA(IF(J$7="Fixed",1,IF(AND($D442="yes",J$7="Block"),INDEX($O742:$Q742,1,MATCH(J$5,$I27:$K27,0)),IF(OR(J$7="Anytime",J$7="Peak",J$7="Off-peak",J$7="Shoulder",J$7="Block"),INDEX('Stakeholder report data'!$G742:$M742,1,MATCH(IF(J$7="Block","Anytime",J$7),'Stakeholder report data'!$G$724:$M$724,0)),INDEX($W742:$AD742,1,MATCH(J$5,$W$724:$AD$724,0)))))
*J1042*J$8,0)</f>
        <v>0</v>
      </c>
      <c r="K442" s="212">
        <f>_xlfn.IFNA(IF(K$7="Fixed",1,IF(AND($D442="yes",K$7="Block"),INDEX($O742:$Q742,1,MATCH(K$5,$I27:$K27,0)),IF(OR(K$7="Anytime",K$7="Peak",K$7="Off-peak",K$7="Shoulder",K$7="Block"),INDEX('Stakeholder report data'!$G742:$M742,1,MATCH(IF(K$7="Block","Anytime",K$7),'Stakeholder report data'!$G$724:$M$724,0)),INDEX($W742:$AD742,1,MATCH(K$5,$W$724:$AD$724,0)))))
*K1042*K$8,0)</f>
        <v>0</v>
      </c>
      <c r="L442" s="212">
        <f>_xlfn.IFNA(IF(L$7="Fixed",1,IF(AND($D442="yes",L$7="Block"),INDEX($O742:$Q742,1,MATCH(L$5,$I27:$K27,0)),IF(OR(L$7="Anytime",L$7="Peak",L$7="Off-peak",L$7="Shoulder",L$7="Block"),INDEX('Stakeholder report data'!$G742:$M742,1,MATCH(IF(L$7="Block","Anytime",L$7),'Stakeholder report data'!$G$724:$M$724,0)),INDEX($W742:$AD742,1,MATCH(L$5,$W$724:$AD$724,0)))))
*L1042*L$8,0)</f>
        <v>0</v>
      </c>
      <c r="M442" s="212">
        <f>_xlfn.IFNA(IF(M$7="Fixed",1,IF(AND($D442="yes",M$7="Block"),INDEX($O742:$Q742,1,MATCH(M$5,$I27:$K27,0)),IF(OR(M$7="Anytime",M$7="Peak",M$7="Off-peak",M$7="Shoulder",M$7="Block"),INDEX('Stakeholder report data'!$G742:$M742,1,MATCH(IF(M$7="Block","Anytime",M$7),'Stakeholder report data'!$G$724:$M$724,0)),INDEX($W742:$AD742,1,MATCH(M$5,$W$724:$AD$724,0)))))
*M1042*M$8,0)</f>
        <v>0</v>
      </c>
      <c r="N442" s="212">
        <f>_xlfn.IFNA(IF(N$7="Fixed",1,IF(AND($D442="yes",N$7="Block"),INDEX($O742:$Q742,1,MATCH(N$5,$I27:$K27,0)),IF(OR(N$7="Anytime",N$7="Peak",N$7="Off-peak",N$7="Shoulder",N$7="Block"),INDEX('Stakeholder report data'!$G742:$M742,1,MATCH(IF(N$7="Block","Anytime",N$7),'Stakeholder report data'!$G$724:$M$724,0)),INDEX($W742:$AD742,1,MATCH(N$5,$W$724:$AD$724,0)))))
*N1042*N$8,0)</f>
        <v>0</v>
      </c>
      <c r="O442" s="212">
        <f>_xlfn.IFNA(IF(O$7="Fixed",1,IF(AND($D442="yes",O$7="Block"),INDEX($O742:$Q742,1,MATCH(O$5,$I27:$K27,0)),IF(OR(O$7="Anytime",O$7="Peak",O$7="Off-peak",O$7="Shoulder",O$7="Block"),INDEX('Stakeholder report data'!$G742:$M742,1,MATCH(IF(O$7="Block","Anytime",O$7),'Stakeholder report data'!$G$724:$M$724,0)),INDEX($W742:$AD742,1,MATCH(O$5,$W$724:$AD$724,0)))))
*O1042*O$8,0)</f>
        <v>0</v>
      </c>
      <c r="P442" s="212">
        <f>_xlfn.IFNA(IF(P$7="Fixed",1,IF(AND($D442="yes",P$7="Block"),INDEX($O742:$Q742,1,MATCH(P$5,$I27:$K27,0)),IF(OR(P$7="Anytime",P$7="Peak",P$7="Off-peak",P$7="Shoulder",P$7="Block"),INDEX('Stakeholder report data'!$G742:$M742,1,MATCH(IF(P$7="Block","Anytime",P$7),'Stakeholder report data'!$G$724:$M$724,0)),INDEX($W742:$AD742,1,MATCH(P$5,$W$724:$AD$724,0)))))
*P1042*P$8,0)</f>
        <v>0</v>
      </c>
      <c r="Q442" s="212">
        <f>_xlfn.IFNA(IF(Q$7="Fixed",1,IF(AND($D442="yes",Q$7="Block"),INDEX($O742:$Q742,1,MATCH(Q$5,$I27:$K27,0)),IF(OR(Q$7="Anytime",Q$7="Peak",Q$7="Off-peak",Q$7="Shoulder",Q$7="Block"),INDEX('Stakeholder report data'!$G742:$M742,1,MATCH(IF(Q$7="Block","Anytime",Q$7),'Stakeholder report data'!$G$724:$M$724,0)),INDEX($W742:$AD742,1,MATCH(Q$5,$W$724:$AD$724,0)))))
*Q1042*Q$8,0)</f>
        <v>0</v>
      </c>
      <c r="R442" s="212">
        <f>_xlfn.IFNA(IF(R$7="Fixed",1,IF(AND($D442="yes",R$7="Block"),INDEX($O742:$Q742,1,MATCH(R$5,$I27:$K27,0)),IF(OR(R$7="Anytime",R$7="Peak",R$7="Off-peak",R$7="Shoulder",R$7="Block"),INDEX('Stakeholder report data'!$G742:$M742,1,MATCH(IF(R$7="Block","Anytime",R$7),'Stakeholder report data'!$G$724:$M$724,0)),INDEX($W742:$AD742,1,MATCH(R$5,$W$724:$AD$724,0)))))
*R1042*R$8,0)</f>
        <v>0</v>
      </c>
      <c r="S442" s="212">
        <f>_xlfn.IFNA(IF(S$7="Fixed",1,IF(AND($D442="yes",S$7="Block"),INDEX($O742:$Q742,1,MATCH(S$5,$I27:$K27,0)),IF(OR(S$7="Anytime",S$7="Peak",S$7="Off-peak",S$7="Shoulder",S$7="Block"),INDEX('Stakeholder report data'!$G742:$M742,1,MATCH(IF(S$7="Block","Anytime",S$7),'Stakeholder report data'!$G$724:$M$724,0)),INDEX($W742:$AD742,1,MATCH(S$5,$W$724:$AD$724,0)))))
*S1042*S$8,0)</f>
        <v>0</v>
      </c>
      <c r="T442" s="212">
        <f>_xlfn.IFNA(IF(T$7="Fixed",1,IF(AND($D442="yes",T$7="Block"),INDEX($O742:$Q742,1,MATCH(T$5,$I27:$K27,0)),IF(OR(T$7="Anytime",T$7="Peak",T$7="Off-peak",T$7="Shoulder",T$7="Block"),INDEX('Stakeholder report data'!$G742:$M742,1,MATCH(IF(T$7="Block","Anytime",T$7),'Stakeholder report data'!$G$724:$M$724,0)),INDEX($W742:$AD742,1,MATCH(T$5,$W$724:$AD$724,0)))))
*T1042*T$8,0)</f>
        <v>0</v>
      </c>
      <c r="U442" s="212">
        <f>_xlfn.IFNA(IF(U$7="Fixed",1,IF(AND($D442="yes",U$7="Block"),INDEX($O742:$Q742,1,MATCH(U$5,$I27:$K27,0)),IF(OR(U$7="Anytime",U$7="Peak",U$7="Off-peak",U$7="Shoulder",U$7="Block"),INDEX('Stakeholder report data'!$G742:$M742,1,MATCH(IF(U$7="Block","Anytime",U$7),'Stakeholder report data'!$G$724:$M$724,0)),INDEX($W742:$AD742,1,MATCH(U$5,$W$724:$AD$724,0)))))
*U1042*U$8,0)</f>
        <v>0</v>
      </c>
      <c r="V442" s="212">
        <f>_xlfn.IFNA(IF(V$7="Fixed",1,IF(AND($D442="yes",V$7="Block"),INDEX($O742:$Q742,1,MATCH(V$5,$I27:$K27,0)),IF(OR(V$7="Anytime",V$7="Peak",V$7="Off-peak",V$7="Shoulder",V$7="Block"),INDEX('Stakeholder report data'!$G742:$M742,1,MATCH(IF(V$7="Block","Anytime",V$7),'Stakeholder report data'!$G$724:$M$724,0)),INDEX($W742:$AD742,1,MATCH(V$5,$W$724:$AD$724,0)))))
*V1042*V$8,0)</f>
        <v>0</v>
      </c>
      <c r="W442" s="212">
        <f>_xlfn.IFNA(IF(W$7="Fixed",1,IF(AND($D442="yes",W$7="Block"),INDEX($O742:$Q742,1,MATCH(W$5,$I27:$K27,0)),IF(OR(W$7="Anytime",W$7="Peak",W$7="Off-peak",W$7="Shoulder",W$7="Block"),INDEX('Stakeholder report data'!$G742:$M742,1,MATCH(IF(W$7="Block","Anytime",W$7),'Stakeholder report data'!$G$724:$M$724,0)),INDEX($W742:$AD742,1,MATCH(W$5,$W$724:$AD$724,0)))))
*W1042*W$8,0)</f>
        <v>0</v>
      </c>
      <c r="X442" s="212">
        <f>_xlfn.IFNA(IF(X$7="Fixed",1,IF(AND($D442="yes",X$7="Block"),INDEX($O742:$Q742,1,MATCH(X$5,$I27:$K27,0)),IF(OR(X$7="Anytime",X$7="Peak",X$7="Off-peak",X$7="Shoulder",X$7="Block"),INDEX('Stakeholder report data'!$G742:$M742,1,MATCH(IF(X$7="Block","Anytime",X$7),'Stakeholder report data'!$G$724:$M$724,0)),INDEX($W742:$AD742,1,MATCH(X$5,$W$724:$AD$724,0)))))
*X1042*X$8,0)</f>
        <v>0</v>
      </c>
      <c r="Y442" s="212">
        <f>_xlfn.IFNA(IF(Y$7="Fixed",1,IF(AND($D442="yes",Y$7="Block"),INDEX($O742:$Q742,1,MATCH(Y$5,$I27:$K27,0)),IF(OR(Y$7="Anytime",Y$7="Peak",Y$7="Off-peak",Y$7="Shoulder",Y$7="Block"),INDEX('Stakeholder report data'!$G742:$M742,1,MATCH(IF(Y$7="Block","Anytime",Y$7),'Stakeholder report data'!$G$724:$M$724,0)),INDEX($W742:$AD742,1,MATCH(Y$5,$W$724:$AD$724,0)))))
*Y1042*Y$8,0)</f>
        <v>0</v>
      </c>
      <c r="Z442" s="212">
        <f>_xlfn.IFNA(IF(Z$7="Fixed",1,IF(AND($D442="yes",Z$7="Block"),INDEX($O742:$Q742,1,MATCH(Z$5,$I27:$K27,0)),IF(OR(Z$7="Anytime",Z$7="Peak",Z$7="Off-peak",Z$7="Shoulder",Z$7="Block"),INDEX('Stakeholder report data'!$G742:$M742,1,MATCH(IF(Z$7="Block","Anytime",Z$7),'Stakeholder report data'!$G$724:$M$724,0)),INDEX($W742:$AD742,1,MATCH(Z$5,$W$724:$AD$724,0)))))
*Z1042*Z$8,0)</f>
        <v>0</v>
      </c>
      <c r="AA442" s="212">
        <f>_xlfn.IFNA(IF(AA$7="Fixed",1,IF(AND($D442="yes",AA$7="Block"),INDEX($O742:$Q742,1,MATCH(AA$5,$I27:$K27,0)),IF(OR(AA$7="Anytime",AA$7="Peak",AA$7="Off-peak",AA$7="Shoulder",AA$7="Block"),INDEX('Stakeholder report data'!$G742:$M742,1,MATCH(IF(AA$7="Block","Anytime",AA$7),'Stakeholder report data'!$G$724:$M$724,0)),INDEX($W742:$AD742,1,MATCH(AA$5,$W$724:$AD$724,0)))))
*AA1042*AA$8,0)</f>
        <v>0</v>
      </c>
      <c r="AB442" s="212">
        <f>_xlfn.IFNA(IF(AB$7="Fixed",1,IF(AND($D442="yes",AB$7="Block"),INDEX($O742:$Q742,1,MATCH(AB$5,$I27:$K27,0)),IF(OR(AB$7="Anytime",AB$7="Peak",AB$7="Off-peak",AB$7="Shoulder",AB$7="Block"),INDEX('Stakeholder report data'!$G742:$M742,1,MATCH(IF(AB$7="Block","Anytime",AB$7),'Stakeholder report data'!$G$724:$M$724,0)),INDEX($W742:$AD742,1,MATCH(AB$5,$W$724:$AD$724,0)))))
*AB1042*AB$8,0)</f>
        <v>0</v>
      </c>
      <c r="AC442" s="212">
        <f>_xlfn.IFNA(IF(AC$7="Fixed",1,IF(AND($D442="yes",AC$7="Block"),INDEX($O742:$Q742,1,MATCH(AC$5,$I27:$K27,0)),IF(OR(AC$7="Anytime",AC$7="Peak",AC$7="Off-peak",AC$7="Shoulder",AC$7="Block"),INDEX('Stakeholder report data'!$G742:$M742,1,MATCH(IF(AC$7="Block","Anytime",AC$7),'Stakeholder report data'!$G$724:$M$724,0)),INDEX($W742:$AD742,1,MATCH(AC$5,$W$724:$AD$724,0)))))
*AC1042*AC$8,0)</f>
        <v>0</v>
      </c>
      <c r="AD442" s="212">
        <f>_xlfn.IFNA(IF(AD$7="Fixed",1,IF(AND($D442="yes",AD$7="Block"),INDEX($O742:$Q742,1,MATCH(AD$5,$I27:$K27,0)),IF(OR(AD$7="Anytime",AD$7="Peak",AD$7="Off-peak",AD$7="Shoulder",AD$7="Block"),INDEX('Stakeholder report data'!$G742:$M742,1,MATCH(IF(AD$7="Block","Anytime",AD$7),'Stakeholder report data'!$G$724:$M$724,0)),INDEX($W742:$AD742,1,MATCH(AD$5,$W$724:$AD$724,0)))))
*AD1042*AD$8,0)</f>
        <v>0</v>
      </c>
      <c r="AE442" s="55"/>
      <c r="AF442" s="34"/>
      <c r="AG442" s="34"/>
      <c r="AH442" s="34"/>
    </row>
    <row r="443" spans="1:34" ht="11.25" hidden="1" outlineLevel="3" x14ac:dyDescent="0.2">
      <c r="A443" s="34"/>
      <c r="B443" s="251">
        <v>17</v>
      </c>
      <c r="C443" s="48">
        <v>0</v>
      </c>
      <c r="D443" s="49">
        <f t="shared" ref="D443:E458" si="45">D293</f>
        <v>0</v>
      </c>
      <c r="E443" s="49">
        <f t="shared" si="45"/>
        <v>0</v>
      </c>
      <c r="F443" s="56"/>
      <c r="G443" s="262">
        <f t="shared" si="44"/>
        <v>0</v>
      </c>
      <c r="H443" s="56"/>
      <c r="I443" s="212">
        <f>_xlfn.IFNA(IF(I$7="Fixed",1,IF(AND($D443="yes",I$7="Block"),INDEX($O743:$Q743,1,MATCH(I$5,$I28:$K28,0)),IF(OR(I$7="Anytime",I$7="Peak",I$7="Off-peak",I$7="Shoulder",I$7="Block"),INDEX('Stakeholder report data'!$G743:$M743,1,MATCH(IF(I$7="Block","Anytime",I$7),'Stakeholder report data'!$G$724:$M$724,0)),INDEX($W743:$AD743,1,MATCH(I$5,$W$724:$AD$724,0)))))
*I1043*I$8,0)</f>
        <v>0</v>
      </c>
      <c r="J443" s="212">
        <f>_xlfn.IFNA(IF(J$7="Fixed",1,IF(AND($D443="yes",J$7="Block"),INDEX($O743:$Q743,1,MATCH(J$5,$I28:$K28,0)),IF(OR(J$7="Anytime",J$7="Peak",J$7="Off-peak",J$7="Shoulder",J$7="Block"),INDEX('Stakeholder report data'!$G743:$M743,1,MATCH(IF(J$7="Block","Anytime",J$7),'Stakeholder report data'!$G$724:$M$724,0)),INDEX($W743:$AD743,1,MATCH(J$5,$W$724:$AD$724,0)))))
*J1043*J$8,0)</f>
        <v>0</v>
      </c>
      <c r="K443" s="212">
        <f>_xlfn.IFNA(IF(K$7="Fixed",1,IF(AND($D443="yes",K$7="Block"),INDEX($O743:$Q743,1,MATCH(K$5,$I28:$K28,0)),IF(OR(K$7="Anytime",K$7="Peak",K$7="Off-peak",K$7="Shoulder",K$7="Block"),INDEX('Stakeholder report data'!$G743:$M743,1,MATCH(IF(K$7="Block","Anytime",K$7),'Stakeholder report data'!$G$724:$M$724,0)),INDEX($W743:$AD743,1,MATCH(K$5,$W$724:$AD$724,0)))))
*K1043*K$8,0)</f>
        <v>0</v>
      </c>
      <c r="L443" s="212">
        <f>_xlfn.IFNA(IF(L$7="Fixed",1,IF(AND($D443="yes",L$7="Block"),INDEX($O743:$Q743,1,MATCH(L$5,$I28:$K28,0)),IF(OR(L$7="Anytime",L$7="Peak",L$7="Off-peak",L$7="Shoulder",L$7="Block"),INDEX('Stakeholder report data'!$G743:$M743,1,MATCH(IF(L$7="Block","Anytime",L$7),'Stakeholder report data'!$G$724:$M$724,0)),INDEX($W743:$AD743,1,MATCH(L$5,$W$724:$AD$724,0)))))
*L1043*L$8,0)</f>
        <v>0</v>
      </c>
      <c r="M443" s="212">
        <f>_xlfn.IFNA(IF(M$7="Fixed",1,IF(AND($D443="yes",M$7="Block"),INDEX($O743:$Q743,1,MATCH(M$5,$I28:$K28,0)),IF(OR(M$7="Anytime",M$7="Peak",M$7="Off-peak",M$7="Shoulder",M$7="Block"),INDEX('Stakeholder report data'!$G743:$M743,1,MATCH(IF(M$7="Block","Anytime",M$7),'Stakeholder report data'!$G$724:$M$724,0)),INDEX($W743:$AD743,1,MATCH(M$5,$W$724:$AD$724,0)))))
*M1043*M$8,0)</f>
        <v>0</v>
      </c>
      <c r="N443" s="212">
        <f>_xlfn.IFNA(IF(N$7="Fixed",1,IF(AND($D443="yes",N$7="Block"),INDEX($O743:$Q743,1,MATCH(N$5,$I28:$K28,0)),IF(OR(N$7="Anytime",N$7="Peak",N$7="Off-peak",N$7="Shoulder",N$7="Block"),INDEX('Stakeholder report data'!$G743:$M743,1,MATCH(IF(N$7="Block","Anytime",N$7),'Stakeholder report data'!$G$724:$M$724,0)),INDEX($W743:$AD743,1,MATCH(N$5,$W$724:$AD$724,0)))))
*N1043*N$8,0)</f>
        <v>0</v>
      </c>
      <c r="O443" s="212">
        <f>_xlfn.IFNA(IF(O$7="Fixed",1,IF(AND($D443="yes",O$7="Block"),INDEX($O743:$Q743,1,MATCH(O$5,$I28:$K28,0)),IF(OR(O$7="Anytime",O$7="Peak",O$7="Off-peak",O$7="Shoulder",O$7="Block"),INDEX('Stakeholder report data'!$G743:$M743,1,MATCH(IF(O$7="Block","Anytime",O$7),'Stakeholder report data'!$G$724:$M$724,0)),INDEX($W743:$AD743,1,MATCH(O$5,$W$724:$AD$724,0)))))
*O1043*O$8,0)</f>
        <v>0</v>
      </c>
      <c r="P443" s="212">
        <f>_xlfn.IFNA(IF(P$7="Fixed",1,IF(AND($D443="yes",P$7="Block"),INDEX($O743:$Q743,1,MATCH(P$5,$I28:$K28,0)),IF(OR(P$7="Anytime",P$7="Peak",P$7="Off-peak",P$7="Shoulder",P$7="Block"),INDEX('Stakeholder report data'!$G743:$M743,1,MATCH(IF(P$7="Block","Anytime",P$7),'Stakeholder report data'!$G$724:$M$724,0)),INDEX($W743:$AD743,1,MATCH(P$5,$W$724:$AD$724,0)))))
*P1043*P$8,0)</f>
        <v>0</v>
      </c>
      <c r="Q443" s="212">
        <f>_xlfn.IFNA(IF(Q$7="Fixed",1,IF(AND($D443="yes",Q$7="Block"),INDEX($O743:$Q743,1,MATCH(Q$5,$I28:$K28,0)),IF(OR(Q$7="Anytime",Q$7="Peak",Q$7="Off-peak",Q$7="Shoulder",Q$7="Block"),INDEX('Stakeholder report data'!$G743:$M743,1,MATCH(IF(Q$7="Block","Anytime",Q$7),'Stakeholder report data'!$G$724:$M$724,0)),INDEX($W743:$AD743,1,MATCH(Q$5,$W$724:$AD$724,0)))))
*Q1043*Q$8,0)</f>
        <v>0</v>
      </c>
      <c r="R443" s="212">
        <f>_xlfn.IFNA(IF(R$7="Fixed",1,IF(AND($D443="yes",R$7="Block"),INDEX($O743:$Q743,1,MATCH(R$5,$I28:$K28,0)),IF(OR(R$7="Anytime",R$7="Peak",R$7="Off-peak",R$7="Shoulder",R$7="Block"),INDEX('Stakeholder report data'!$G743:$M743,1,MATCH(IF(R$7="Block","Anytime",R$7),'Stakeholder report data'!$G$724:$M$724,0)),INDEX($W743:$AD743,1,MATCH(R$5,$W$724:$AD$724,0)))))
*R1043*R$8,0)</f>
        <v>0</v>
      </c>
      <c r="S443" s="212">
        <f>_xlfn.IFNA(IF(S$7="Fixed",1,IF(AND($D443="yes",S$7="Block"),INDEX($O743:$Q743,1,MATCH(S$5,$I28:$K28,0)),IF(OR(S$7="Anytime",S$7="Peak",S$7="Off-peak",S$7="Shoulder",S$7="Block"),INDEX('Stakeholder report data'!$G743:$M743,1,MATCH(IF(S$7="Block","Anytime",S$7),'Stakeholder report data'!$G$724:$M$724,0)),INDEX($W743:$AD743,1,MATCH(S$5,$W$724:$AD$724,0)))))
*S1043*S$8,0)</f>
        <v>0</v>
      </c>
      <c r="T443" s="212">
        <f>_xlfn.IFNA(IF(T$7="Fixed",1,IF(AND($D443="yes",T$7="Block"),INDEX($O743:$Q743,1,MATCH(T$5,$I28:$K28,0)),IF(OR(T$7="Anytime",T$7="Peak",T$7="Off-peak",T$7="Shoulder",T$7="Block"),INDEX('Stakeholder report data'!$G743:$M743,1,MATCH(IF(T$7="Block","Anytime",T$7),'Stakeholder report data'!$G$724:$M$724,0)),INDEX($W743:$AD743,1,MATCH(T$5,$W$724:$AD$724,0)))))
*T1043*T$8,0)</f>
        <v>0</v>
      </c>
      <c r="U443" s="212">
        <f>_xlfn.IFNA(IF(U$7="Fixed",1,IF(AND($D443="yes",U$7="Block"),INDEX($O743:$Q743,1,MATCH(U$5,$I28:$K28,0)),IF(OR(U$7="Anytime",U$7="Peak",U$7="Off-peak",U$7="Shoulder",U$7="Block"),INDEX('Stakeholder report data'!$G743:$M743,1,MATCH(IF(U$7="Block","Anytime",U$7),'Stakeholder report data'!$G$724:$M$724,0)),INDEX($W743:$AD743,1,MATCH(U$5,$W$724:$AD$724,0)))))
*U1043*U$8,0)</f>
        <v>0</v>
      </c>
      <c r="V443" s="212">
        <f>_xlfn.IFNA(IF(V$7="Fixed",1,IF(AND($D443="yes",V$7="Block"),INDEX($O743:$Q743,1,MATCH(V$5,$I28:$K28,0)),IF(OR(V$7="Anytime",V$7="Peak",V$7="Off-peak",V$7="Shoulder",V$7="Block"),INDEX('Stakeholder report data'!$G743:$M743,1,MATCH(IF(V$7="Block","Anytime",V$7),'Stakeholder report data'!$G$724:$M$724,0)),INDEX($W743:$AD743,1,MATCH(V$5,$W$724:$AD$724,0)))))
*V1043*V$8,0)</f>
        <v>0</v>
      </c>
      <c r="W443" s="212">
        <f>_xlfn.IFNA(IF(W$7="Fixed",1,IF(AND($D443="yes",W$7="Block"),INDEX($O743:$Q743,1,MATCH(W$5,$I28:$K28,0)),IF(OR(W$7="Anytime",W$7="Peak",W$7="Off-peak",W$7="Shoulder",W$7="Block"),INDEX('Stakeholder report data'!$G743:$M743,1,MATCH(IF(W$7="Block","Anytime",W$7),'Stakeholder report data'!$G$724:$M$724,0)),INDEX($W743:$AD743,1,MATCH(W$5,$W$724:$AD$724,0)))))
*W1043*W$8,0)</f>
        <v>0</v>
      </c>
      <c r="X443" s="212">
        <f>_xlfn.IFNA(IF(X$7="Fixed",1,IF(AND($D443="yes",X$7="Block"),INDEX($O743:$Q743,1,MATCH(X$5,$I28:$K28,0)),IF(OR(X$7="Anytime",X$7="Peak",X$7="Off-peak",X$7="Shoulder",X$7="Block"),INDEX('Stakeholder report data'!$G743:$M743,1,MATCH(IF(X$7="Block","Anytime",X$7),'Stakeholder report data'!$G$724:$M$724,0)),INDEX($W743:$AD743,1,MATCH(X$5,$W$724:$AD$724,0)))))
*X1043*X$8,0)</f>
        <v>0</v>
      </c>
      <c r="Y443" s="212">
        <f>_xlfn.IFNA(IF(Y$7="Fixed",1,IF(AND($D443="yes",Y$7="Block"),INDEX($O743:$Q743,1,MATCH(Y$5,$I28:$K28,0)),IF(OR(Y$7="Anytime",Y$7="Peak",Y$7="Off-peak",Y$7="Shoulder",Y$7="Block"),INDEX('Stakeholder report data'!$G743:$M743,1,MATCH(IF(Y$7="Block","Anytime",Y$7),'Stakeholder report data'!$G$724:$M$724,0)),INDEX($W743:$AD743,1,MATCH(Y$5,$W$724:$AD$724,0)))))
*Y1043*Y$8,0)</f>
        <v>0</v>
      </c>
      <c r="Z443" s="212">
        <f>_xlfn.IFNA(IF(Z$7="Fixed",1,IF(AND($D443="yes",Z$7="Block"),INDEX($O743:$Q743,1,MATCH(Z$5,$I28:$K28,0)),IF(OR(Z$7="Anytime",Z$7="Peak",Z$7="Off-peak",Z$7="Shoulder",Z$7="Block"),INDEX('Stakeholder report data'!$G743:$M743,1,MATCH(IF(Z$7="Block","Anytime",Z$7),'Stakeholder report data'!$G$724:$M$724,0)),INDEX($W743:$AD743,1,MATCH(Z$5,$W$724:$AD$724,0)))))
*Z1043*Z$8,0)</f>
        <v>0</v>
      </c>
      <c r="AA443" s="212">
        <f>_xlfn.IFNA(IF(AA$7="Fixed",1,IF(AND($D443="yes",AA$7="Block"),INDEX($O743:$Q743,1,MATCH(AA$5,$I28:$K28,0)),IF(OR(AA$7="Anytime",AA$7="Peak",AA$7="Off-peak",AA$7="Shoulder",AA$7="Block"),INDEX('Stakeholder report data'!$G743:$M743,1,MATCH(IF(AA$7="Block","Anytime",AA$7),'Stakeholder report data'!$G$724:$M$724,0)),INDEX($W743:$AD743,1,MATCH(AA$5,$W$724:$AD$724,0)))))
*AA1043*AA$8,0)</f>
        <v>0</v>
      </c>
      <c r="AB443" s="212">
        <f>_xlfn.IFNA(IF(AB$7="Fixed",1,IF(AND($D443="yes",AB$7="Block"),INDEX($O743:$Q743,1,MATCH(AB$5,$I28:$K28,0)),IF(OR(AB$7="Anytime",AB$7="Peak",AB$7="Off-peak",AB$7="Shoulder",AB$7="Block"),INDEX('Stakeholder report data'!$G743:$M743,1,MATCH(IF(AB$7="Block","Anytime",AB$7),'Stakeholder report data'!$G$724:$M$724,0)),INDEX($W743:$AD743,1,MATCH(AB$5,$W$724:$AD$724,0)))))
*AB1043*AB$8,0)</f>
        <v>0</v>
      </c>
      <c r="AC443" s="212">
        <f>_xlfn.IFNA(IF(AC$7="Fixed",1,IF(AND($D443="yes",AC$7="Block"),INDEX($O743:$Q743,1,MATCH(AC$5,$I28:$K28,0)),IF(OR(AC$7="Anytime",AC$7="Peak",AC$7="Off-peak",AC$7="Shoulder",AC$7="Block"),INDEX('Stakeholder report data'!$G743:$M743,1,MATCH(IF(AC$7="Block","Anytime",AC$7),'Stakeholder report data'!$G$724:$M$724,0)),INDEX($W743:$AD743,1,MATCH(AC$5,$W$724:$AD$724,0)))))
*AC1043*AC$8,0)</f>
        <v>0</v>
      </c>
      <c r="AD443" s="212">
        <f>_xlfn.IFNA(IF(AD$7="Fixed",1,IF(AND($D443="yes",AD$7="Block"),INDEX($O743:$Q743,1,MATCH(AD$5,$I28:$K28,0)),IF(OR(AD$7="Anytime",AD$7="Peak",AD$7="Off-peak",AD$7="Shoulder",AD$7="Block"),INDEX('Stakeholder report data'!$G743:$M743,1,MATCH(IF(AD$7="Block","Anytime",AD$7),'Stakeholder report data'!$G$724:$M$724,0)),INDEX($W743:$AD743,1,MATCH(AD$5,$W$724:$AD$724,0)))))
*AD1043*AD$8,0)</f>
        <v>0</v>
      </c>
      <c r="AE443" s="55"/>
      <c r="AF443" s="34"/>
      <c r="AG443" s="34"/>
      <c r="AH443" s="34"/>
    </row>
    <row r="444" spans="1:34" ht="11.25" hidden="1" outlineLevel="3" x14ac:dyDescent="0.2">
      <c r="A444" s="34"/>
      <c r="B444" s="251">
        <v>18</v>
      </c>
      <c r="C444" s="48">
        <v>0</v>
      </c>
      <c r="D444" s="49">
        <f t="shared" si="45"/>
        <v>0</v>
      </c>
      <c r="E444" s="49">
        <f t="shared" si="45"/>
        <v>0</v>
      </c>
      <c r="F444" s="56"/>
      <c r="G444" s="262">
        <f t="shared" si="44"/>
        <v>0</v>
      </c>
      <c r="H444" s="56"/>
      <c r="I444" s="212">
        <f>_xlfn.IFNA(IF(I$7="Fixed",1,IF(AND($D444="yes",I$7="Block"),INDEX($O744:$Q744,1,MATCH(I$5,$I29:$K29,0)),IF(OR(I$7="Anytime",I$7="Peak",I$7="Off-peak",I$7="Shoulder",I$7="Block"),INDEX('Stakeholder report data'!$G744:$M744,1,MATCH(IF(I$7="Block","Anytime",I$7),'Stakeholder report data'!$G$724:$M$724,0)),INDEX($W744:$AD744,1,MATCH(I$5,$W$724:$AD$724,0)))))
*I1044*I$8,0)</f>
        <v>0</v>
      </c>
      <c r="J444" s="212">
        <f>_xlfn.IFNA(IF(J$7="Fixed",1,IF(AND($D444="yes",J$7="Block"),INDEX($O744:$Q744,1,MATCH(J$5,$I29:$K29,0)),IF(OR(J$7="Anytime",J$7="Peak",J$7="Off-peak",J$7="Shoulder",J$7="Block"),INDEX('Stakeholder report data'!$G744:$M744,1,MATCH(IF(J$7="Block","Anytime",J$7),'Stakeholder report data'!$G$724:$M$724,0)),INDEX($W744:$AD744,1,MATCH(J$5,$W$724:$AD$724,0)))))
*J1044*J$8,0)</f>
        <v>0</v>
      </c>
      <c r="K444" s="212">
        <f>_xlfn.IFNA(IF(K$7="Fixed",1,IF(AND($D444="yes",K$7="Block"),INDEX($O744:$Q744,1,MATCH(K$5,$I29:$K29,0)),IF(OR(K$7="Anytime",K$7="Peak",K$7="Off-peak",K$7="Shoulder",K$7="Block"),INDEX('Stakeholder report data'!$G744:$M744,1,MATCH(IF(K$7="Block","Anytime",K$7),'Stakeholder report data'!$G$724:$M$724,0)),INDEX($W744:$AD744,1,MATCH(K$5,$W$724:$AD$724,0)))))
*K1044*K$8,0)</f>
        <v>0</v>
      </c>
      <c r="L444" s="212">
        <f>_xlfn.IFNA(IF(L$7="Fixed",1,IF(AND($D444="yes",L$7="Block"),INDEX($O744:$Q744,1,MATCH(L$5,$I29:$K29,0)),IF(OR(L$7="Anytime",L$7="Peak",L$7="Off-peak",L$7="Shoulder",L$7="Block"),INDEX('Stakeholder report data'!$G744:$M744,1,MATCH(IF(L$7="Block","Anytime",L$7),'Stakeholder report data'!$G$724:$M$724,0)),INDEX($W744:$AD744,1,MATCH(L$5,$W$724:$AD$724,0)))))
*L1044*L$8,0)</f>
        <v>0</v>
      </c>
      <c r="M444" s="212">
        <f>_xlfn.IFNA(IF(M$7="Fixed",1,IF(AND($D444="yes",M$7="Block"),INDEX($O744:$Q744,1,MATCH(M$5,$I29:$K29,0)),IF(OR(M$7="Anytime",M$7="Peak",M$7="Off-peak",M$7="Shoulder",M$7="Block"),INDEX('Stakeholder report data'!$G744:$M744,1,MATCH(IF(M$7="Block","Anytime",M$7),'Stakeholder report data'!$G$724:$M$724,0)),INDEX($W744:$AD744,1,MATCH(M$5,$W$724:$AD$724,0)))))
*M1044*M$8,0)</f>
        <v>0</v>
      </c>
      <c r="N444" s="212">
        <f>_xlfn.IFNA(IF(N$7="Fixed",1,IF(AND($D444="yes",N$7="Block"),INDEX($O744:$Q744,1,MATCH(N$5,$I29:$K29,0)),IF(OR(N$7="Anytime",N$7="Peak",N$7="Off-peak",N$7="Shoulder",N$7="Block"),INDEX('Stakeholder report data'!$G744:$M744,1,MATCH(IF(N$7="Block","Anytime",N$7),'Stakeholder report data'!$G$724:$M$724,0)),INDEX($W744:$AD744,1,MATCH(N$5,$W$724:$AD$724,0)))))
*N1044*N$8,0)</f>
        <v>0</v>
      </c>
      <c r="O444" s="212">
        <f>_xlfn.IFNA(IF(O$7="Fixed",1,IF(AND($D444="yes",O$7="Block"),INDEX($O744:$Q744,1,MATCH(O$5,$I29:$K29,0)),IF(OR(O$7="Anytime",O$7="Peak",O$7="Off-peak",O$7="Shoulder",O$7="Block"),INDEX('Stakeholder report data'!$G744:$M744,1,MATCH(IF(O$7="Block","Anytime",O$7),'Stakeholder report data'!$G$724:$M$724,0)),INDEX($W744:$AD744,1,MATCH(O$5,$W$724:$AD$724,0)))))
*O1044*O$8,0)</f>
        <v>0</v>
      </c>
      <c r="P444" s="212">
        <f>_xlfn.IFNA(IF(P$7="Fixed",1,IF(AND($D444="yes",P$7="Block"),INDEX($O744:$Q744,1,MATCH(P$5,$I29:$K29,0)),IF(OR(P$7="Anytime",P$7="Peak",P$7="Off-peak",P$7="Shoulder",P$7="Block"),INDEX('Stakeholder report data'!$G744:$M744,1,MATCH(IF(P$7="Block","Anytime",P$7),'Stakeholder report data'!$G$724:$M$724,0)),INDEX($W744:$AD744,1,MATCH(P$5,$W$724:$AD$724,0)))))
*P1044*P$8,0)</f>
        <v>0</v>
      </c>
      <c r="Q444" s="212">
        <f>_xlfn.IFNA(IF(Q$7="Fixed",1,IF(AND($D444="yes",Q$7="Block"),INDEX($O744:$Q744,1,MATCH(Q$5,$I29:$K29,0)),IF(OR(Q$7="Anytime",Q$7="Peak",Q$7="Off-peak",Q$7="Shoulder",Q$7="Block"),INDEX('Stakeholder report data'!$G744:$M744,1,MATCH(IF(Q$7="Block","Anytime",Q$7),'Stakeholder report data'!$G$724:$M$724,0)),INDEX($W744:$AD744,1,MATCH(Q$5,$W$724:$AD$724,0)))))
*Q1044*Q$8,0)</f>
        <v>0</v>
      </c>
      <c r="R444" s="212">
        <f>_xlfn.IFNA(IF(R$7="Fixed",1,IF(AND($D444="yes",R$7="Block"),INDEX($O744:$Q744,1,MATCH(R$5,$I29:$K29,0)),IF(OR(R$7="Anytime",R$7="Peak",R$7="Off-peak",R$7="Shoulder",R$7="Block"),INDEX('Stakeholder report data'!$G744:$M744,1,MATCH(IF(R$7="Block","Anytime",R$7),'Stakeholder report data'!$G$724:$M$724,0)),INDEX($W744:$AD744,1,MATCH(R$5,$W$724:$AD$724,0)))))
*R1044*R$8,0)</f>
        <v>0</v>
      </c>
      <c r="S444" s="212">
        <f>_xlfn.IFNA(IF(S$7="Fixed",1,IF(AND($D444="yes",S$7="Block"),INDEX($O744:$Q744,1,MATCH(S$5,$I29:$K29,0)),IF(OR(S$7="Anytime",S$7="Peak",S$7="Off-peak",S$7="Shoulder",S$7="Block"),INDEX('Stakeholder report data'!$G744:$M744,1,MATCH(IF(S$7="Block","Anytime",S$7),'Stakeholder report data'!$G$724:$M$724,0)),INDEX($W744:$AD744,1,MATCH(S$5,$W$724:$AD$724,0)))))
*S1044*S$8,0)</f>
        <v>0</v>
      </c>
      <c r="T444" s="212">
        <f>_xlfn.IFNA(IF(T$7="Fixed",1,IF(AND($D444="yes",T$7="Block"),INDEX($O744:$Q744,1,MATCH(T$5,$I29:$K29,0)),IF(OR(T$7="Anytime",T$7="Peak",T$7="Off-peak",T$7="Shoulder",T$7="Block"),INDEX('Stakeholder report data'!$G744:$M744,1,MATCH(IF(T$7="Block","Anytime",T$7),'Stakeholder report data'!$G$724:$M$724,0)),INDEX($W744:$AD744,1,MATCH(T$5,$W$724:$AD$724,0)))))
*T1044*T$8,0)</f>
        <v>0</v>
      </c>
      <c r="U444" s="212">
        <f>_xlfn.IFNA(IF(U$7="Fixed",1,IF(AND($D444="yes",U$7="Block"),INDEX($O744:$Q744,1,MATCH(U$5,$I29:$K29,0)),IF(OR(U$7="Anytime",U$7="Peak",U$7="Off-peak",U$7="Shoulder",U$7="Block"),INDEX('Stakeholder report data'!$G744:$M744,1,MATCH(IF(U$7="Block","Anytime",U$7),'Stakeholder report data'!$G$724:$M$724,0)),INDEX($W744:$AD744,1,MATCH(U$5,$W$724:$AD$724,0)))))
*U1044*U$8,0)</f>
        <v>0</v>
      </c>
      <c r="V444" s="212">
        <f>_xlfn.IFNA(IF(V$7="Fixed",1,IF(AND($D444="yes",V$7="Block"),INDEX($O744:$Q744,1,MATCH(V$5,$I29:$K29,0)),IF(OR(V$7="Anytime",V$7="Peak",V$7="Off-peak",V$7="Shoulder",V$7="Block"),INDEX('Stakeholder report data'!$G744:$M744,1,MATCH(IF(V$7="Block","Anytime",V$7),'Stakeholder report data'!$G$724:$M$724,0)),INDEX($W744:$AD744,1,MATCH(V$5,$W$724:$AD$724,0)))))
*V1044*V$8,0)</f>
        <v>0</v>
      </c>
      <c r="W444" s="212">
        <f>_xlfn.IFNA(IF(W$7="Fixed",1,IF(AND($D444="yes",W$7="Block"),INDEX($O744:$Q744,1,MATCH(W$5,$I29:$K29,0)),IF(OR(W$7="Anytime",W$7="Peak",W$7="Off-peak",W$7="Shoulder",W$7="Block"),INDEX('Stakeholder report data'!$G744:$M744,1,MATCH(IF(W$7="Block","Anytime",W$7),'Stakeholder report data'!$G$724:$M$724,0)),INDEX($W744:$AD744,1,MATCH(W$5,$W$724:$AD$724,0)))))
*W1044*W$8,0)</f>
        <v>0</v>
      </c>
      <c r="X444" s="212">
        <f>_xlfn.IFNA(IF(X$7="Fixed",1,IF(AND($D444="yes",X$7="Block"),INDEX($O744:$Q744,1,MATCH(X$5,$I29:$K29,0)),IF(OR(X$7="Anytime",X$7="Peak",X$7="Off-peak",X$7="Shoulder",X$7="Block"),INDEX('Stakeholder report data'!$G744:$M744,1,MATCH(IF(X$7="Block","Anytime",X$7),'Stakeholder report data'!$G$724:$M$724,0)),INDEX($W744:$AD744,1,MATCH(X$5,$W$724:$AD$724,0)))))
*X1044*X$8,0)</f>
        <v>0</v>
      </c>
      <c r="Y444" s="212">
        <f>_xlfn.IFNA(IF(Y$7="Fixed",1,IF(AND($D444="yes",Y$7="Block"),INDEX($O744:$Q744,1,MATCH(Y$5,$I29:$K29,0)),IF(OR(Y$7="Anytime",Y$7="Peak",Y$7="Off-peak",Y$7="Shoulder",Y$7="Block"),INDEX('Stakeholder report data'!$G744:$M744,1,MATCH(IF(Y$7="Block","Anytime",Y$7),'Stakeholder report data'!$G$724:$M$724,0)),INDEX($W744:$AD744,1,MATCH(Y$5,$W$724:$AD$724,0)))))
*Y1044*Y$8,0)</f>
        <v>0</v>
      </c>
      <c r="Z444" s="212">
        <f>_xlfn.IFNA(IF(Z$7="Fixed",1,IF(AND($D444="yes",Z$7="Block"),INDEX($O744:$Q744,1,MATCH(Z$5,$I29:$K29,0)),IF(OR(Z$7="Anytime",Z$7="Peak",Z$7="Off-peak",Z$7="Shoulder",Z$7="Block"),INDEX('Stakeholder report data'!$G744:$M744,1,MATCH(IF(Z$7="Block","Anytime",Z$7),'Stakeholder report data'!$G$724:$M$724,0)),INDEX($W744:$AD744,1,MATCH(Z$5,$W$724:$AD$724,0)))))
*Z1044*Z$8,0)</f>
        <v>0</v>
      </c>
      <c r="AA444" s="212">
        <f>_xlfn.IFNA(IF(AA$7="Fixed",1,IF(AND($D444="yes",AA$7="Block"),INDEX($O744:$Q744,1,MATCH(AA$5,$I29:$K29,0)),IF(OR(AA$7="Anytime",AA$7="Peak",AA$7="Off-peak",AA$7="Shoulder",AA$7="Block"),INDEX('Stakeholder report data'!$G744:$M744,1,MATCH(IF(AA$7="Block","Anytime",AA$7),'Stakeholder report data'!$G$724:$M$724,0)),INDEX($W744:$AD744,1,MATCH(AA$5,$W$724:$AD$724,0)))))
*AA1044*AA$8,0)</f>
        <v>0</v>
      </c>
      <c r="AB444" s="212">
        <f>_xlfn.IFNA(IF(AB$7="Fixed",1,IF(AND($D444="yes",AB$7="Block"),INDEX($O744:$Q744,1,MATCH(AB$5,$I29:$K29,0)),IF(OR(AB$7="Anytime",AB$7="Peak",AB$7="Off-peak",AB$7="Shoulder",AB$7="Block"),INDEX('Stakeholder report data'!$G744:$M744,1,MATCH(IF(AB$7="Block","Anytime",AB$7),'Stakeholder report data'!$G$724:$M$724,0)),INDEX($W744:$AD744,1,MATCH(AB$5,$W$724:$AD$724,0)))))
*AB1044*AB$8,0)</f>
        <v>0</v>
      </c>
      <c r="AC444" s="212">
        <f>_xlfn.IFNA(IF(AC$7="Fixed",1,IF(AND($D444="yes",AC$7="Block"),INDEX($O744:$Q744,1,MATCH(AC$5,$I29:$K29,0)),IF(OR(AC$7="Anytime",AC$7="Peak",AC$7="Off-peak",AC$7="Shoulder",AC$7="Block"),INDEX('Stakeholder report data'!$G744:$M744,1,MATCH(IF(AC$7="Block","Anytime",AC$7),'Stakeholder report data'!$G$724:$M$724,0)),INDEX($W744:$AD744,1,MATCH(AC$5,$W$724:$AD$724,0)))))
*AC1044*AC$8,0)</f>
        <v>0</v>
      </c>
      <c r="AD444" s="212">
        <f>_xlfn.IFNA(IF(AD$7="Fixed",1,IF(AND($D444="yes",AD$7="Block"),INDEX($O744:$Q744,1,MATCH(AD$5,$I29:$K29,0)),IF(OR(AD$7="Anytime",AD$7="Peak",AD$7="Off-peak",AD$7="Shoulder",AD$7="Block"),INDEX('Stakeholder report data'!$G744:$M744,1,MATCH(IF(AD$7="Block","Anytime",AD$7),'Stakeholder report data'!$G$724:$M$724,0)),INDEX($W744:$AD744,1,MATCH(AD$5,$W$724:$AD$724,0)))))
*AD1044*AD$8,0)</f>
        <v>0</v>
      </c>
      <c r="AE444" s="55"/>
      <c r="AF444" s="34"/>
      <c r="AG444" s="34"/>
      <c r="AH444" s="34"/>
    </row>
    <row r="445" spans="1:34" ht="11.25" hidden="1" outlineLevel="3" x14ac:dyDescent="0.2">
      <c r="A445" s="34"/>
      <c r="B445" s="251">
        <v>19</v>
      </c>
      <c r="C445" s="48">
        <v>0</v>
      </c>
      <c r="D445" s="49">
        <f t="shared" si="45"/>
        <v>0</v>
      </c>
      <c r="E445" s="49">
        <f t="shared" si="45"/>
        <v>0</v>
      </c>
      <c r="F445" s="56"/>
      <c r="G445" s="262">
        <f t="shared" si="44"/>
        <v>0</v>
      </c>
      <c r="H445" s="56"/>
      <c r="I445" s="212">
        <f>_xlfn.IFNA(IF(I$7="Fixed",1,IF(AND($D445="yes",I$7="Block"),INDEX($O745:$Q745,1,MATCH(I$5,$I30:$K30,0)),IF(OR(I$7="Anytime",I$7="Peak",I$7="Off-peak",I$7="Shoulder",I$7="Block"),INDEX('Stakeholder report data'!$G745:$M745,1,MATCH(IF(I$7="Block","Anytime",I$7),'Stakeholder report data'!$G$724:$M$724,0)),INDEX($W745:$AD745,1,MATCH(I$5,$W$724:$AD$724,0)))))
*I1045*I$8,0)</f>
        <v>0</v>
      </c>
      <c r="J445" s="212">
        <f>_xlfn.IFNA(IF(J$7="Fixed",1,IF(AND($D445="yes",J$7="Block"),INDEX($O745:$Q745,1,MATCH(J$5,$I30:$K30,0)),IF(OR(J$7="Anytime",J$7="Peak",J$7="Off-peak",J$7="Shoulder",J$7="Block"),INDEX('Stakeholder report data'!$G745:$M745,1,MATCH(IF(J$7="Block","Anytime",J$7),'Stakeholder report data'!$G$724:$M$724,0)),INDEX($W745:$AD745,1,MATCH(J$5,$W$724:$AD$724,0)))))
*J1045*J$8,0)</f>
        <v>0</v>
      </c>
      <c r="K445" s="212">
        <f>_xlfn.IFNA(IF(K$7="Fixed",1,IF(AND($D445="yes",K$7="Block"),INDEX($O745:$Q745,1,MATCH(K$5,$I30:$K30,0)),IF(OR(K$7="Anytime",K$7="Peak",K$7="Off-peak",K$7="Shoulder",K$7="Block"),INDEX('Stakeholder report data'!$G745:$M745,1,MATCH(IF(K$7="Block","Anytime",K$7),'Stakeholder report data'!$G$724:$M$724,0)),INDEX($W745:$AD745,1,MATCH(K$5,$W$724:$AD$724,0)))))
*K1045*K$8,0)</f>
        <v>0</v>
      </c>
      <c r="L445" s="212">
        <f>_xlfn.IFNA(IF(L$7="Fixed",1,IF(AND($D445="yes",L$7="Block"),INDEX($O745:$Q745,1,MATCH(L$5,$I30:$K30,0)),IF(OR(L$7="Anytime",L$7="Peak",L$7="Off-peak",L$7="Shoulder",L$7="Block"),INDEX('Stakeholder report data'!$G745:$M745,1,MATCH(IF(L$7="Block","Anytime",L$7),'Stakeholder report data'!$G$724:$M$724,0)),INDEX($W745:$AD745,1,MATCH(L$5,$W$724:$AD$724,0)))))
*L1045*L$8,0)</f>
        <v>0</v>
      </c>
      <c r="M445" s="212">
        <f>_xlfn.IFNA(IF(M$7="Fixed",1,IF(AND($D445="yes",M$7="Block"),INDEX($O745:$Q745,1,MATCH(M$5,$I30:$K30,0)),IF(OR(M$7="Anytime",M$7="Peak",M$7="Off-peak",M$7="Shoulder",M$7="Block"),INDEX('Stakeholder report data'!$G745:$M745,1,MATCH(IF(M$7="Block","Anytime",M$7),'Stakeholder report data'!$G$724:$M$724,0)),INDEX($W745:$AD745,1,MATCH(M$5,$W$724:$AD$724,0)))))
*M1045*M$8,0)</f>
        <v>0</v>
      </c>
      <c r="N445" s="212">
        <f>_xlfn.IFNA(IF(N$7="Fixed",1,IF(AND($D445="yes",N$7="Block"),INDEX($O745:$Q745,1,MATCH(N$5,$I30:$K30,0)),IF(OR(N$7="Anytime",N$7="Peak",N$7="Off-peak",N$7="Shoulder",N$7="Block"),INDEX('Stakeholder report data'!$G745:$M745,1,MATCH(IF(N$7="Block","Anytime",N$7),'Stakeholder report data'!$G$724:$M$724,0)),INDEX($W745:$AD745,1,MATCH(N$5,$W$724:$AD$724,0)))))
*N1045*N$8,0)</f>
        <v>0</v>
      </c>
      <c r="O445" s="212">
        <f>_xlfn.IFNA(IF(O$7="Fixed",1,IF(AND($D445="yes",O$7="Block"),INDEX($O745:$Q745,1,MATCH(O$5,$I30:$K30,0)),IF(OR(O$7="Anytime",O$7="Peak",O$7="Off-peak",O$7="Shoulder",O$7="Block"),INDEX('Stakeholder report data'!$G745:$M745,1,MATCH(IF(O$7="Block","Anytime",O$7),'Stakeholder report data'!$G$724:$M$724,0)),INDEX($W745:$AD745,1,MATCH(O$5,$W$724:$AD$724,0)))))
*O1045*O$8,0)</f>
        <v>0</v>
      </c>
      <c r="P445" s="212">
        <f>_xlfn.IFNA(IF(P$7="Fixed",1,IF(AND($D445="yes",P$7="Block"),INDEX($O745:$Q745,1,MATCH(P$5,$I30:$K30,0)),IF(OR(P$7="Anytime",P$7="Peak",P$7="Off-peak",P$7="Shoulder",P$7="Block"),INDEX('Stakeholder report data'!$G745:$M745,1,MATCH(IF(P$7="Block","Anytime",P$7),'Stakeholder report data'!$G$724:$M$724,0)),INDEX($W745:$AD745,1,MATCH(P$5,$W$724:$AD$724,0)))))
*P1045*P$8,0)</f>
        <v>0</v>
      </c>
      <c r="Q445" s="212">
        <f>_xlfn.IFNA(IF(Q$7="Fixed",1,IF(AND($D445="yes",Q$7="Block"),INDEX($O745:$Q745,1,MATCH(Q$5,$I30:$K30,0)),IF(OR(Q$7="Anytime",Q$7="Peak",Q$7="Off-peak",Q$7="Shoulder",Q$7="Block"),INDEX('Stakeholder report data'!$G745:$M745,1,MATCH(IF(Q$7="Block","Anytime",Q$7),'Stakeholder report data'!$G$724:$M$724,0)),INDEX($W745:$AD745,1,MATCH(Q$5,$W$724:$AD$724,0)))))
*Q1045*Q$8,0)</f>
        <v>0</v>
      </c>
      <c r="R445" s="212">
        <f>_xlfn.IFNA(IF(R$7="Fixed",1,IF(AND($D445="yes",R$7="Block"),INDEX($O745:$Q745,1,MATCH(R$5,$I30:$K30,0)),IF(OR(R$7="Anytime",R$7="Peak",R$7="Off-peak",R$7="Shoulder",R$7="Block"),INDEX('Stakeholder report data'!$G745:$M745,1,MATCH(IF(R$7="Block","Anytime",R$7),'Stakeholder report data'!$G$724:$M$724,0)),INDEX($W745:$AD745,1,MATCH(R$5,$W$724:$AD$724,0)))))
*R1045*R$8,0)</f>
        <v>0</v>
      </c>
      <c r="S445" s="212">
        <f>_xlfn.IFNA(IF(S$7="Fixed",1,IF(AND($D445="yes",S$7="Block"),INDEX($O745:$Q745,1,MATCH(S$5,$I30:$K30,0)),IF(OR(S$7="Anytime",S$7="Peak",S$7="Off-peak",S$7="Shoulder",S$7="Block"),INDEX('Stakeholder report data'!$G745:$M745,1,MATCH(IF(S$7="Block","Anytime",S$7),'Stakeholder report data'!$G$724:$M$724,0)),INDEX($W745:$AD745,1,MATCH(S$5,$W$724:$AD$724,0)))))
*S1045*S$8,0)</f>
        <v>0</v>
      </c>
      <c r="T445" s="212">
        <f>_xlfn.IFNA(IF(T$7="Fixed",1,IF(AND($D445="yes",T$7="Block"),INDEX($O745:$Q745,1,MATCH(T$5,$I30:$K30,0)),IF(OR(T$7="Anytime",T$7="Peak",T$7="Off-peak",T$7="Shoulder",T$7="Block"),INDEX('Stakeholder report data'!$G745:$M745,1,MATCH(IF(T$7="Block","Anytime",T$7),'Stakeholder report data'!$G$724:$M$724,0)),INDEX($W745:$AD745,1,MATCH(T$5,$W$724:$AD$724,0)))))
*T1045*T$8,0)</f>
        <v>0</v>
      </c>
      <c r="U445" s="212">
        <f>_xlfn.IFNA(IF(U$7="Fixed",1,IF(AND($D445="yes",U$7="Block"),INDEX($O745:$Q745,1,MATCH(U$5,$I30:$K30,0)),IF(OR(U$7="Anytime",U$7="Peak",U$7="Off-peak",U$7="Shoulder",U$7="Block"),INDEX('Stakeholder report data'!$G745:$M745,1,MATCH(IF(U$7="Block","Anytime",U$7),'Stakeholder report data'!$G$724:$M$724,0)),INDEX($W745:$AD745,1,MATCH(U$5,$W$724:$AD$724,0)))))
*U1045*U$8,0)</f>
        <v>0</v>
      </c>
      <c r="V445" s="212">
        <f>_xlfn.IFNA(IF(V$7="Fixed",1,IF(AND($D445="yes",V$7="Block"),INDEX($O745:$Q745,1,MATCH(V$5,$I30:$K30,0)),IF(OR(V$7="Anytime",V$7="Peak",V$7="Off-peak",V$7="Shoulder",V$7="Block"),INDEX('Stakeholder report data'!$G745:$M745,1,MATCH(IF(V$7="Block","Anytime",V$7),'Stakeholder report data'!$G$724:$M$724,0)),INDEX($W745:$AD745,1,MATCH(V$5,$W$724:$AD$724,0)))))
*V1045*V$8,0)</f>
        <v>0</v>
      </c>
      <c r="W445" s="212">
        <f>_xlfn.IFNA(IF(W$7="Fixed",1,IF(AND($D445="yes",W$7="Block"),INDEX($O745:$Q745,1,MATCH(W$5,$I30:$K30,0)),IF(OR(W$7="Anytime",W$7="Peak",W$7="Off-peak",W$7="Shoulder",W$7="Block"),INDEX('Stakeholder report data'!$G745:$M745,1,MATCH(IF(W$7="Block","Anytime",W$7),'Stakeholder report data'!$G$724:$M$724,0)),INDEX($W745:$AD745,1,MATCH(W$5,$W$724:$AD$724,0)))))
*W1045*W$8,0)</f>
        <v>0</v>
      </c>
      <c r="X445" s="212">
        <f>_xlfn.IFNA(IF(X$7="Fixed",1,IF(AND($D445="yes",X$7="Block"),INDEX($O745:$Q745,1,MATCH(X$5,$I30:$K30,0)),IF(OR(X$7="Anytime",X$7="Peak",X$7="Off-peak",X$7="Shoulder",X$7="Block"),INDEX('Stakeholder report data'!$G745:$M745,1,MATCH(IF(X$7="Block","Anytime",X$7),'Stakeholder report data'!$G$724:$M$724,0)),INDEX($W745:$AD745,1,MATCH(X$5,$W$724:$AD$724,0)))))
*X1045*X$8,0)</f>
        <v>0</v>
      </c>
      <c r="Y445" s="212">
        <f>_xlfn.IFNA(IF(Y$7="Fixed",1,IF(AND($D445="yes",Y$7="Block"),INDEX($O745:$Q745,1,MATCH(Y$5,$I30:$K30,0)),IF(OR(Y$7="Anytime",Y$7="Peak",Y$7="Off-peak",Y$7="Shoulder",Y$7="Block"),INDEX('Stakeholder report data'!$G745:$M745,1,MATCH(IF(Y$7="Block","Anytime",Y$7),'Stakeholder report data'!$G$724:$M$724,0)),INDEX($W745:$AD745,1,MATCH(Y$5,$W$724:$AD$724,0)))))
*Y1045*Y$8,0)</f>
        <v>0</v>
      </c>
      <c r="Z445" s="212">
        <f>_xlfn.IFNA(IF(Z$7="Fixed",1,IF(AND($D445="yes",Z$7="Block"),INDEX($O745:$Q745,1,MATCH(Z$5,$I30:$K30,0)),IF(OR(Z$7="Anytime",Z$7="Peak",Z$7="Off-peak",Z$7="Shoulder",Z$7="Block"),INDEX('Stakeholder report data'!$G745:$M745,1,MATCH(IF(Z$7="Block","Anytime",Z$7),'Stakeholder report data'!$G$724:$M$724,0)),INDEX($W745:$AD745,1,MATCH(Z$5,$W$724:$AD$724,0)))))
*Z1045*Z$8,0)</f>
        <v>0</v>
      </c>
      <c r="AA445" s="212">
        <f>_xlfn.IFNA(IF(AA$7="Fixed",1,IF(AND($D445="yes",AA$7="Block"),INDEX($O745:$Q745,1,MATCH(AA$5,$I30:$K30,0)),IF(OR(AA$7="Anytime",AA$7="Peak",AA$7="Off-peak",AA$7="Shoulder",AA$7="Block"),INDEX('Stakeholder report data'!$G745:$M745,1,MATCH(IF(AA$7="Block","Anytime",AA$7),'Stakeholder report data'!$G$724:$M$724,0)),INDEX($W745:$AD745,1,MATCH(AA$5,$W$724:$AD$724,0)))))
*AA1045*AA$8,0)</f>
        <v>0</v>
      </c>
      <c r="AB445" s="212">
        <f>_xlfn.IFNA(IF(AB$7="Fixed",1,IF(AND($D445="yes",AB$7="Block"),INDEX($O745:$Q745,1,MATCH(AB$5,$I30:$K30,0)),IF(OR(AB$7="Anytime",AB$7="Peak",AB$7="Off-peak",AB$7="Shoulder",AB$7="Block"),INDEX('Stakeholder report data'!$G745:$M745,1,MATCH(IF(AB$7="Block","Anytime",AB$7),'Stakeholder report data'!$G$724:$M$724,0)),INDEX($W745:$AD745,1,MATCH(AB$5,$W$724:$AD$724,0)))))
*AB1045*AB$8,0)</f>
        <v>0</v>
      </c>
      <c r="AC445" s="212">
        <f>_xlfn.IFNA(IF(AC$7="Fixed",1,IF(AND($D445="yes",AC$7="Block"),INDEX($O745:$Q745,1,MATCH(AC$5,$I30:$K30,0)),IF(OR(AC$7="Anytime",AC$7="Peak",AC$7="Off-peak",AC$7="Shoulder",AC$7="Block"),INDEX('Stakeholder report data'!$G745:$M745,1,MATCH(IF(AC$7="Block","Anytime",AC$7),'Stakeholder report data'!$G$724:$M$724,0)),INDEX($W745:$AD745,1,MATCH(AC$5,$W$724:$AD$724,0)))))
*AC1045*AC$8,0)</f>
        <v>0</v>
      </c>
      <c r="AD445" s="212">
        <f>_xlfn.IFNA(IF(AD$7="Fixed",1,IF(AND($D445="yes",AD$7="Block"),INDEX($O745:$Q745,1,MATCH(AD$5,$I30:$K30,0)),IF(OR(AD$7="Anytime",AD$7="Peak",AD$7="Off-peak",AD$7="Shoulder",AD$7="Block"),INDEX('Stakeholder report data'!$G745:$M745,1,MATCH(IF(AD$7="Block","Anytime",AD$7),'Stakeholder report data'!$G$724:$M$724,0)),INDEX($W745:$AD745,1,MATCH(AD$5,$W$724:$AD$724,0)))))
*AD1045*AD$8,0)</f>
        <v>0</v>
      </c>
      <c r="AE445" s="55"/>
      <c r="AF445" s="34"/>
      <c r="AG445" s="34"/>
      <c r="AH445" s="34"/>
    </row>
    <row r="446" spans="1:34" ht="11.25" hidden="1" outlineLevel="3" x14ac:dyDescent="0.2">
      <c r="A446" s="34"/>
      <c r="B446" s="251">
        <v>20</v>
      </c>
      <c r="C446" s="48">
        <v>0</v>
      </c>
      <c r="D446" s="49">
        <f t="shared" si="45"/>
        <v>0</v>
      </c>
      <c r="E446" s="49">
        <f t="shared" si="45"/>
        <v>0</v>
      </c>
      <c r="F446" s="56"/>
      <c r="G446" s="262">
        <f t="shared" si="44"/>
        <v>0</v>
      </c>
      <c r="H446" s="56"/>
      <c r="I446" s="212">
        <f>_xlfn.IFNA(IF(I$7="Fixed",1,IF(AND($D446="yes",I$7="Block"),INDEX($O746:$Q746,1,MATCH(I$5,$I31:$K31,0)),IF(OR(I$7="Anytime",I$7="Peak",I$7="Off-peak",I$7="Shoulder",I$7="Block"),INDEX('Stakeholder report data'!$G746:$M746,1,MATCH(IF(I$7="Block","Anytime",I$7),'Stakeholder report data'!$G$724:$M$724,0)),INDEX($W746:$AD746,1,MATCH(I$5,$W$724:$AD$724,0)))))
*I1046*I$8,0)</f>
        <v>0</v>
      </c>
      <c r="J446" s="212">
        <f>_xlfn.IFNA(IF(J$7="Fixed",1,IF(AND($D446="yes",J$7="Block"),INDEX($O746:$Q746,1,MATCH(J$5,$I31:$K31,0)),IF(OR(J$7="Anytime",J$7="Peak",J$7="Off-peak",J$7="Shoulder",J$7="Block"),INDEX('Stakeholder report data'!$G746:$M746,1,MATCH(IF(J$7="Block","Anytime",J$7),'Stakeholder report data'!$G$724:$M$724,0)),INDEX($W746:$AD746,1,MATCH(J$5,$W$724:$AD$724,0)))))
*J1046*J$8,0)</f>
        <v>0</v>
      </c>
      <c r="K446" s="212">
        <f>_xlfn.IFNA(IF(K$7="Fixed",1,IF(AND($D446="yes",K$7="Block"),INDEX($O746:$Q746,1,MATCH(K$5,$I31:$K31,0)),IF(OR(K$7="Anytime",K$7="Peak",K$7="Off-peak",K$7="Shoulder",K$7="Block"),INDEX('Stakeholder report data'!$G746:$M746,1,MATCH(IF(K$7="Block","Anytime",K$7),'Stakeholder report data'!$G$724:$M$724,0)),INDEX($W746:$AD746,1,MATCH(K$5,$W$724:$AD$724,0)))))
*K1046*K$8,0)</f>
        <v>0</v>
      </c>
      <c r="L446" s="212">
        <f>_xlfn.IFNA(IF(L$7="Fixed",1,IF(AND($D446="yes",L$7="Block"),INDEX($O746:$Q746,1,MATCH(L$5,$I31:$K31,0)),IF(OR(L$7="Anytime",L$7="Peak",L$7="Off-peak",L$7="Shoulder",L$7="Block"),INDEX('Stakeholder report data'!$G746:$M746,1,MATCH(IF(L$7="Block","Anytime",L$7),'Stakeholder report data'!$G$724:$M$724,0)),INDEX($W746:$AD746,1,MATCH(L$5,$W$724:$AD$724,0)))))
*L1046*L$8,0)</f>
        <v>0</v>
      </c>
      <c r="M446" s="212">
        <f>_xlfn.IFNA(IF(M$7="Fixed",1,IF(AND($D446="yes",M$7="Block"),INDEX($O746:$Q746,1,MATCH(M$5,$I31:$K31,0)),IF(OR(M$7="Anytime",M$7="Peak",M$7="Off-peak",M$7="Shoulder",M$7="Block"),INDEX('Stakeholder report data'!$G746:$M746,1,MATCH(IF(M$7="Block","Anytime",M$7),'Stakeholder report data'!$G$724:$M$724,0)),INDEX($W746:$AD746,1,MATCH(M$5,$W$724:$AD$724,0)))))
*M1046*M$8,0)</f>
        <v>0</v>
      </c>
      <c r="N446" s="212">
        <f>_xlfn.IFNA(IF(N$7="Fixed",1,IF(AND($D446="yes",N$7="Block"),INDEX($O746:$Q746,1,MATCH(N$5,$I31:$K31,0)),IF(OR(N$7="Anytime",N$7="Peak",N$7="Off-peak",N$7="Shoulder",N$7="Block"),INDEX('Stakeholder report data'!$G746:$M746,1,MATCH(IF(N$7="Block","Anytime",N$7),'Stakeholder report data'!$G$724:$M$724,0)),INDEX($W746:$AD746,1,MATCH(N$5,$W$724:$AD$724,0)))))
*N1046*N$8,0)</f>
        <v>0</v>
      </c>
      <c r="O446" s="212">
        <f>_xlfn.IFNA(IF(O$7="Fixed",1,IF(AND($D446="yes",O$7="Block"),INDEX($O746:$Q746,1,MATCH(O$5,$I31:$K31,0)),IF(OR(O$7="Anytime",O$7="Peak",O$7="Off-peak",O$7="Shoulder",O$7="Block"),INDEX('Stakeholder report data'!$G746:$M746,1,MATCH(IF(O$7="Block","Anytime",O$7),'Stakeholder report data'!$G$724:$M$724,0)),INDEX($W746:$AD746,1,MATCH(O$5,$W$724:$AD$724,0)))))
*O1046*O$8,0)</f>
        <v>0</v>
      </c>
      <c r="P446" s="212">
        <f>_xlfn.IFNA(IF(P$7="Fixed",1,IF(AND($D446="yes",P$7="Block"),INDEX($O746:$Q746,1,MATCH(P$5,$I31:$K31,0)),IF(OR(P$7="Anytime",P$7="Peak",P$7="Off-peak",P$7="Shoulder",P$7="Block"),INDEX('Stakeholder report data'!$G746:$M746,1,MATCH(IF(P$7="Block","Anytime",P$7),'Stakeholder report data'!$G$724:$M$724,0)),INDEX($W746:$AD746,1,MATCH(P$5,$W$724:$AD$724,0)))))
*P1046*P$8,0)</f>
        <v>0</v>
      </c>
      <c r="Q446" s="212">
        <f>_xlfn.IFNA(IF(Q$7="Fixed",1,IF(AND($D446="yes",Q$7="Block"),INDEX($O746:$Q746,1,MATCH(Q$5,$I31:$K31,0)),IF(OR(Q$7="Anytime",Q$7="Peak",Q$7="Off-peak",Q$7="Shoulder",Q$7="Block"),INDEX('Stakeholder report data'!$G746:$M746,1,MATCH(IF(Q$7="Block","Anytime",Q$7),'Stakeholder report data'!$G$724:$M$724,0)),INDEX($W746:$AD746,1,MATCH(Q$5,$W$724:$AD$724,0)))))
*Q1046*Q$8,0)</f>
        <v>0</v>
      </c>
      <c r="R446" s="212">
        <f>_xlfn.IFNA(IF(R$7="Fixed",1,IF(AND($D446="yes",R$7="Block"),INDEX($O746:$Q746,1,MATCH(R$5,$I31:$K31,0)),IF(OR(R$7="Anytime",R$7="Peak",R$7="Off-peak",R$7="Shoulder",R$7="Block"),INDEX('Stakeholder report data'!$G746:$M746,1,MATCH(IF(R$7="Block","Anytime",R$7),'Stakeholder report data'!$G$724:$M$724,0)),INDEX($W746:$AD746,1,MATCH(R$5,$W$724:$AD$724,0)))))
*R1046*R$8,0)</f>
        <v>0</v>
      </c>
      <c r="S446" s="212">
        <f>_xlfn.IFNA(IF(S$7="Fixed",1,IF(AND($D446="yes",S$7="Block"),INDEX($O746:$Q746,1,MATCH(S$5,$I31:$K31,0)),IF(OR(S$7="Anytime",S$7="Peak",S$7="Off-peak",S$7="Shoulder",S$7="Block"),INDEX('Stakeholder report data'!$G746:$M746,1,MATCH(IF(S$7="Block","Anytime",S$7),'Stakeholder report data'!$G$724:$M$724,0)),INDEX($W746:$AD746,1,MATCH(S$5,$W$724:$AD$724,0)))))
*S1046*S$8,0)</f>
        <v>0</v>
      </c>
      <c r="T446" s="212">
        <f>_xlfn.IFNA(IF(T$7="Fixed",1,IF(AND($D446="yes",T$7="Block"),INDEX($O746:$Q746,1,MATCH(T$5,$I31:$K31,0)),IF(OR(T$7="Anytime",T$7="Peak",T$7="Off-peak",T$7="Shoulder",T$7="Block"),INDEX('Stakeholder report data'!$G746:$M746,1,MATCH(IF(T$7="Block","Anytime",T$7),'Stakeholder report data'!$G$724:$M$724,0)),INDEX($W746:$AD746,1,MATCH(T$5,$W$724:$AD$724,0)))))
*T1046*T$8,0)</f>
        <v>0</v>
      </c>
      <c r="U446" s="212">
        <f>_xlfn.IFNA(IF(U$7="Fixed",1,IF(AND($D446="yes",U$7="Block"),INDEX($O746:$Q746,1,MATCH(U$5,$I31:$K31,0)),IF(OR(U$7="Anytime",U$7="Peak",U$7="Off-peak",U$7="Shoulder",U$7="Block"),INDEX('Stakeholder report data'!$G746:$M746,1,MATCH(IF(U$7="Block","Anytime",U$7),'Stakeholder report data'!$G$724:$M$724,0)),INDEX($W746:$AD746,1,MATCH(U$5,$W$724:$AD$724,0)))))
*U1046*U$8,0)</f>
        <v>0</v>
      </c>
      <c r="V446" s="212">
        <f>_xlfn.IFNA(IF(V$7="Fixed",1,IF(AND($D446="yes",V$7="Block"),INDEX($O746:$Q746,1,MATCH(V$5,$I31:$K31,0)),IF(OR(V$7="Anytime",V$7="Peak",V$7="Off-peak",V$7="Shoulder",V$7="Block"),INDEX('Stakeholder report data'!$G746:$M746,1,MATCH(IF(V$7="Block","Anytime",V$7),'Stakeholder report data'!$G$724:$M$724,0)),INDEX($W746:$AD746,1,MATCH(V$5,$W$724:$AD$724,0)))))
*V1046*V$8,0)</f>
        <v>0</v>
      </c>
      <c r="W446" s="212">
        <f>_xlfn.IFNA(IF(W$7="Fixed",1,IF(AND($D446="yes",W$7="Block"),INDEX($O746:$Q746,1,MATCH(W$5,$I31:$K31,0)),IF(OR(W$7="Anytime",W$7="Peak",W$7="Off-peak",W$7="Shoulder",W$7="Block"),INDEX('Stakeholder report data'!$G746:$M746,1,MATCH(IF(W$7="Block","Anytime",W$7),'Stakeholder report data'!$G$724:$M$724,0)),INDEX($W746:$AD746,1,MATCH(W$5,$W$724:$AD$724,0)))))
*W1046*W$8,0)</f>
        <v>0</v>
      </c>
      <c r="X446" s="212">
        <f>_xlfn.IFNA(IF(X$7="Fixed",1,IF(AND($D446="yes",X$7="Block"),INDEX($O746:$Q746,1,MATCH(X$5,$I31:$K31,0)),IF(OR(X$7="Anytime",X$7="Peak",X$7="Off-peak",X$7="Shoulder",X$7="Block"),INDEX('Stakeholder report data'!$G746:$M746,1,MATCH(IF(X$7="Block","Anytime",X$7),'Stakeholder report data'!$G$724:$M$724,0)),INDEX($W746:$AD746,1,MATCH(X$5,$W$724:$AD$724,0)))))
*X1046*X$8,0)</f>
        <v>0</v>
      </c>
      <c r="Y446" s="212">
        <f>_xlfn.IFNA(IF(Y$7="Fixed",1,IF(AND($D446="yes",Y$7="Block"),INDEX($O746:$Q746,1,MATCH(Y$5,$I31:$K31,0)),IF(OR(Y$7="Anytime",Y$7="Peak",Y$7="Off-peak",Y$7="Shoulder",Y$7="Block"),INDEX('Stakeholder report data'!$G746:$M746,1,MATCH(IF(Y$7="Block","Anytime",Y$7),'Stakeholder report data'!$G$724:$M$724,0)),INDEX($W746:$AD746,1,MATCH(Y$5,$W$724:$AD$724,0)))))
*Y1046*Y$8,0)</f>
        <v>0</v>
      </c>
      <c r="Z446" s="212">
        <f>_xlfn.IFNA(IF(Z$7="Fixed",1,IF(AND($D446="yes",Z$7="Block"),INDEX($O746:$Q746,1,MATCH(Z$5,$I31:$K31,0)),IF(OR(Z$7="Anytime",Z$7="Peak",Z$7="Off-peak",Z$7="Shoulder",Z$7="Block"),INDEX('Stakeholder report data'!$G746:$M746,1,MATCH(IF(Z$7="Block","Anytime",Z$7),'Stakeholder report data'!$G$724:$M$724,0)),INDEX($W746:$AD746,1,MATCH(Z$5,$W$724:$AD$724,0)))))
*Z1046*Z$8,0)</f>
        <v>0</v>
      </c>
      <c r="AA446" s="212">
        <f>_xlfn.IFNA(IF(AA$7="Fixed",1,IF(AND($D446="yes",AA$7="Block"),INDEX($O746:$Q746,1,MATCH(AA$5,$I31:$K31,0)),IF(OR(AA$7="Anytime",AA$7="Peak",AA$7="Off-peak",AA$7="Shoulder",AA$7="Block"),INDEX('Stakeholder report data'!$G746:$M746,1,MATCH(IF(AA$7="Block","Anytime",AA$7),'Stakeholder report data'!$G$724:$M$724,0)),INDEX($W746:$AD746,1,MATCH(AA$5,$W$724:$AD$724,0)))))
*AA1046*AA$8,0)</f>
        <v>0</v>
      </c>
      <c r="AB446" s="212">
        <f>_xlfn.IFNA(IF(AB$7="Fixed",1,IF(AND($D446="yes",AB$7="Block"),INDEX($O746:$Q746,1,MATCH(AB$5,$I31:$K31,0)),IF(OR(AB$7="Anytime",AB$7="Peak",AB$7="Off-peak",AB$7="Shoulder",AB$7="Block"),INDEX('Stakeholder report data'!$G746:$M746,1,MATCH(IF(AB$7="Block","Anytime",AB$7),'Stakeholder report data'!$G$724:$M$724,0)),INDEX($W746:$AD746,1,MATCH(AB$5,$W$724:$AD$724,0)))))
*AB1046*AB$8,0)</f>
        <v>0</v>
      </c>
      <c r="AC446" s="212">
        <f>_xlfn.IFNA(IF(AC$7="Fixed",1,IF(AND($D446="yes",AC$7="Block"),INDEX($O746:$Q746,1,MATCH(AC$5,$I31:$K31,0)),IF(OR(AC$7="Anytime",AC$7="Peak",AC$7="Off-peak",AC$7="Shoulder",AC$7="Block"),INDEX('Stakeholder report data'!$G746:$M746,1,MATCH(IF(AC$7="Block","Anytime",AC$7),'Stakeholder report data'!$G$724:$M$724,0)),INDEX($W746:$AD746,1,MATCH(AC$5,$W$724:$AD$724,0)))))
*AC1046*AC$8,0)</f>
        <v>0</v>
      </c>
      <c r="AD446" s="212">
        <f>_xlfn.IFNA(IF(AD$7="Fixed",1,IF(AND($D446="yes",AD$7="Block"),INDEX($O746:$Q746,1,MATCH(AD$5,$I31:$K31,0)),IF(OR(AD$7="Anytime",AD$7="Peak",AD$7="Off-peak",AD$7="Shoulder",AD$7="Block"),INDEX('Stakeholder report data'!$G746:$M746,1,MATCH(IF(AD$7="Block","Anytime",AD$7),'Stakeholder report data'!$G$724:$M$724,0)),INDEX($W746:$AD746,1,MATCH(AD$5,$W$724:$AD$724,0)))))
*AD1046*AD$8,0)</f>
        <v>0</v>
      </c>
      <c r="AE446" s="55"/>
      <c r="AF446" s="34"/>
      <c r="AG446" s="34"/>
      <c r="AH446" s="34"/>
    </row>
    <row r="447" spans="1:34" ht="11.25" hidden="1" outlineLevel="3" x14ac:dyDescent="0.2">
      <c r="A447" s="34"/>
      <c r="B447" s="251">
        <v>21</v>
      </c>
      <c r="C447" s="48">
        <v>0</v>
      </c>
      <c r="D447" s="49">
        <f t="shared" si="45"/>
        <v>0</v>
      </c>
      <c r="E447" s="49">
        <f t="shared" si="45"/>
        <v>0</v>
      </c>
      <c r="F447" s="56"/>
      <c r="G447" s="262">
        <f t="shared" si="44"/>
        <v>0</v>
      </c>
      <c r="H447" s="56"/>
      <c r="I447" s="212">
        <f>_xlfn.IFNA(IF(I$7="Fixed",1,IF(AND($D447="yes",I$7="Block"),INDEX($O747:$Q747,1,MATCH(I$5,$I32:$K32,0)),IF(OR(I$7="Anytime",I$7="Peak",I$7="Off-peak",I$7="Shoulder",I$7="Block"),INDEX('Stakeholder report data'!$G747:$M747,1,MATCH(IF(I$7="Block","Anytime",I$7),'Stakeholder report data'!$G$724:$M$724,0)),INDEX($W747:$AD747,1,MATCH(I$5,$W$724:$AD$724,0)))))
*I1047*I$8,0)</f>
        <v>0</v>
      </c>
      <c r="J447" s="212">
        <f>_xlfn.IFNA(IF(J$7="Fixed",1,IF(AND($D447="yes",J$7="Block"),INDEX($O747:$Q747,1,MATCH(J$5,$I32:$K32,0)),IF(OR(J$7="Anytime",J$7="Peak",J$7="Off-peak",J$7="Shoulder",J$7="Block"),INDEX('Stakeholder report data'!$G747:$M747,1,MATCH(IF(J$7="Block","Anytime",J$7),'Stakeholder report data'!$G$724:$M$724,0)),INDEX($W747:$AD747,1,MATCH(J$5,$W$724:$AD$724,0)))))
*J1047*J$8,0)</f>
        <v>0</v>
      </c>
      <c r="K447" s="212">
        <f>_xlfn.IFNA(IF(K$7="Fixed",1,IF(AND($D447="yes",K$7="Block"),INDEX($O747:$Q747,1,MATCH(K$5,$I32:$K32,0)),IF(OR(K$7="Anytime",K$7="Peak",K$7="Off-peak",K$7="Shoulder",K$7="Block"),INDEX('Stakeholder report data'!$G747:$M747,1,MATCH(IF(K$7="Block","Anytime",K$7),'Stakeholder report data'!$G$724:$M$724,0)),INDEX($W747:$AD747,1,MATCH(K$5,$W$724:$AD$724,0)))))
*K1047*K$8,0)</f>
        <v>0</v>
      </c>
      <c r="L447" s="212">
        <f>_xlfn.IFNA(IF(L$7="Fixed",1,IF(AND($D447="yes",L$7="Block"),INDEX($O747:$Q747,1,MATCH(L$5,$I32:$K32,0)),IF(OR(L$7="Anytime",L$7="Peak",L$7="Off-peak",L$7="Shoulder",L$7="Block"),INDEX('Stakeholder report data'!$G747:$M747,1,MATCH(IF(L$7="Block","Anytime",L$7),'Stakeholder report data'!$G$724:$M$724,0)),INDEX($W747:$AD747,1,MATCH(L$5,$W$724:$AD$724,0)))))
*L1047*L$8,0)</f>
        <v>0</v>
      </c>
      <c r="M447" s="212">
        <f>_xlfn.IFNA(IF(M$7="Fixed",1,IF(AND($D447="yes",M$7="Block"),INDEX($O747:$Q747,1,MATCH(M$5,$I32:$K32,0)),IF(OR(M$7="Anytime",M$7="Peak",M$7="Off-peak",M$7="Shoulder",M$7="Block"),INDEX('Stakeholder report data'!$G747:$M747,1,MATCH(IF(M$7="Block","Anytime",M$7),'Stakeholder report data'!$G$724:$M$724,0)),INDEX($W747:$AD747,1,MATCH(M$5,$W$724:$AD$724,0)))))
*M1047*M$8,0)</f>
        <v>0</v>
      </c>
      <c r="N447" s="212">
        <f>_xlfn.IFNA(IF(N$7="Fixed",1,IF(AND($D447="yes",N$7="Block"),INDEX($O747:$Q747,1,MATCH(N$5,$I32:$K32,0)),IF(OR(N$7="Anytime",N$7="Peak",N$7="Off-peak",N$7="Shoulder",N$7="Block"),INDEX('Stakeholder report data'!$G747:$M747,1,MATCH(IF(N$7="Block","Anytime",N$7),'Stakeholder report data'!$G$724:$M$724,0)),INDEX($W747:$AD747,1,MATCH(N$5,$W$724:$AD$724,0)))))
*N1047*N$8,0)</f>
        <v>0</v>
      </c>
      <c r="O447" s="212">
        <f>_xlfn.IFNA(IF(O$7="Fixed",1,IF(AND($D447="yes",O$7="Block"),INDEX($O747:$Q747,1,MATCH(O$5,$I32:$K32,0)),IF(OR(O$7="Anytime",O$7="Peak",O$7="Off-peak",O$7="Shoulder",O$7="Block"),INDEX('Stakeholder report data'!$G747:$M747,1,MATCH(IF(O$7="Block","Anytime",O$7),'Stakeholder report data'!$G$724:$M$724,0)),INDEX($W747:$AD747,1,MATCH(O$5,$W$724:$AD$724,0)))))
*O1047*O$8,0)</f>
        <v>0</v>
      </c>
      <c r="P447" s="212">
        <f>_xlfn.IFNA(IF(P$7="Fixed",1,IF(AND($D447="yes",P$7="Block"),INDEX($O747:$Q747,1,MATCH(P$5,$I32:$K32,0)),IF(OR(P$7="Anytime",P$7="Peak",P$7="Off-peak",P$7="Shoulder",P$7="Block"),INDEX('Stakeholder report data'!$G747:$M747,1,MATCH(IF(P$7="Block","Anytime",P$7),'Stakeholder report data'!$G$724:$M$724,0)),INDEX($W747:$AD747,1,MATCH(P$5,$W$724:$AD$724,0)))))
*P1047*P$8,0)</f>
        <v>0</v>
      </c>
      <c r="Q447" s="212">
        <f>_xlfn.IFNA(IF(Q$7="Fixed",1,IF(AND($D447="yes",Q$7="Block"),INDEX($O747:$Q747,1,MATCH(Q$5,$I32:$K32,0)),IF(OR(Q$7="Anytime",Q$7="Peak",Q$7="Off-peak",Q$7="Shoulder",Q$7="Block"),INDEX('Stakeholder report data'!$G747:$M747,1,MATCH(IF(Q$7="Block","Anytime",Q$7),'Stakeholder report data'!$G$724:$M$724,0)),INDEX($W747:$AD747,1,MATCH(Q$5,$W$724:$AD$724,0)))))
*Q1047*Q$8,0)</f>
        <v>0</v>
      </c>
      <c r="R447" s="212">
        <f>_xlfn.IFNA(IF(R$7="Fixed",1,IF(AND($D447="yes",R$7="Block"),INDEX($O747:$Q747,1,MATCH(R$5,$I32:$K32,0)),IF(OR(R$7="Anytime",R$7="Peak",R$7="Off-peak",R$7="Shoulder",R$7="Block"),INDEX('Stakeholder report data'!$G747:$M747,1,MATCH(IF(R$7="Block","Anytime",R$7),'Stakeholder report data'!$G$724:$M$724,0)),INDEX($W747:$AD747,1,MATCH(R$5,$W$724:$AD$724,0)))))
*R1047*R$8,0)</f>
        <v>0</v>
      </c>
      <c r="S447" s="212">
        <f>_xlfn.IFNA(IF(S$7="Fixed",1,IF(AND($D447="yes",S$7="Block"),INDEX($O747:$Q747,1,MATCH(S$5,$I32:$K32,0)),IF(OR(S$7="Anytime",S$7="Peak",S$7="Off-peak",S$7="Shoulder",S$7="Block"),INDEX('Stakeholder report data'!$G747:$M747,1,MATCH(IF(S$7="Block","Anytime",S$7),'Stakeholder report data'!$G$724:$M$724,0)),INDEX($W747:$AD747,1,MATCH(S$5,$W$724:$AD$724,0)))))
*S1047*S$8,0)</f>
        <v>0</v>
      </c>
      <c r="T447" s="212">
        <f>_xlfn.IFNA(IF(T$7="Fixed",1,IF(AND($D447="yes",T$7="Block"),INDEX($O747:$Q747,1,MATCH(T$5,$I32:$K32,0)),IF(OR(T$7="Anytime",T$7="Peak",T$7="Off-peak",T$7="Shoulder",T$7="Block"),INDEX('Stakeholder report data'!$G747:$M747,1,MATCH(IF(T$7="Block","Anytime",T$7),'Stakeholder report data'!$G$724:$M$724,0)),INDEX($W747:$AD747,1,MATCH(T$5,$W$724:$AD$724,0)))))
*T1047*T$8,0)</f>
        <v>0</v>
      </c>
      <c r="U447" s="212">
        <f>_xlfn.IFNA(IF(U$7="Fixed",1,IF(AND($D447="yes",U$7="Block"),INDEX($O747:$Q747,1,MATCH(U$5,$I32:$K32,0)),IF(OR(U$7="Anytime",U$7="Peak",U$7="Off-peak",U$7="Shoulder",U$7="Block"),INDEX('Stakeholder report data'!$G747:$M747,1,MATCH(IF(U$7="Block","Anytime",U$7),'Stakeholder report data'!$G$724:$M$724,0)),INDEX($W747:$AD747,1,MATCH(U$5,$W$724:$AD$724,0)))))
*U1047*U$8,0)</f>
        <v>0</v>
      </c>
      <c r="V447" s="212">
        <f>_xlfn.IFNA(IF(V$7="Fixed",1,IF(AND($D447="yes",V$7="Block"),INDEX($O747:$Q747,1,MATCH(V$5,$I32:$K32,0)),IF(OR(V$7="Anytime",V$7="Peak",V$7="Off-peak",V$7="Shoulder",V$7="Block"),INDEX('Stakeholder report data'!$G747:$M747,1,MATCH(IF(V$7="Block","Anytime",V$7),'Stakeholder report data'!$G$724:$M$724,0)),INDEX($W747:$AD747,1,MATCH(V$5,$W$724:$AD$724,0)))))
*V1047*V$8,0)</f>
        <v>0</v>
      </c>
      <c r="W447" s="212">
        <f>_xlfn.IFNA(IF(W$7="Fixed",1,IF(AND($D447="yes",W$7="Block"),INDEX($O747:$Q747,1,MATCH(W$5,$I32:$K32,0)),IF(OR(W$7="Anytime",W$7="Peak",W$7="Off-peak",W$7="Shoulder",W$7="Block"),INDEX('Stakeholder report data'!$G747:$M747,1,MATCH(IF(W$7="Block","Anytime",W$7),'Stakeholder report data'!$G$724:$M$724,0)),INDEX($W747:$AD747,1,MATCH(W$5,$W$724:$AD$724,0)))))
*W1047*W$8,0)</f>
        <v>0</v>
      </c>
      <c r="X447" s="212">
        <f>_xlfn.IFNA(IF(X$7="Fixed",1,IF(AND($D447="yes",X$7="Block"),INDEX($O747:$Q747,1,MATCH(X$5,$I32:$K32,0)),IF(OR(X$7="Anytime",X$7="Peak",X$7="Off-peak",X$7="Shoulder",X$7="Block"),INDEX('Stakeholder report data'!$G747:$M747,1,MATCH(IF(X$7="Block","Anytime",X$7),'Stakeholder report data'!$G$724:$M$724,0)),INDEX($W747:$AD747,1,MATCH(X$5,$W$724:$AD$724,0)))))
*X1047*X$8,0)</f>
        <v>0</v>
      </c>
      <c r="Y447" s="212">
        <f>_xlfn.IFNA(IF(Y$7="Fixed",1,IF(AND($D447="yes",Y$7="Block"),INDEX($O747:$Q747,1,MATCH(Y$5,$I32:$K32,0)),IF(OR(Y$7="Anytime",Y$7="Peak",Y$7="Off-peak",Y$7="Shoulder",Y$7="Block"),INDEX('Stakeholder report data'!$G747:$M747,1,MATCH(IF(Y$7="Block","Anytime",Y$7),'Stakeholder report data'!$G$724:$M$724,0)),INDEX($W747:$AD747,1,MATCH(Y$5,$W$724:$AD$724,0)))))
*Y1047*Y$8,0)</f>
        <v>0</v>
      </c>
      <c r="Z447" s="212">
        <f>_xlfn.IFNA(IF(Z$7="Fixed",1,IF(AND($D447="yes",Z$7="Block"),INDEX($O747:$Q747,1,MATCH(Z$5,$I32:$K32,0)),IF(OR(Z$7="Anytime",Z$7="Peak",Z$7="Off-peak",Z$7="Shoulder",Z$7="Block"),INDEX('Stakeholder report data'!$G747:$M747,1,MATCH(IF(Z$7="Block","Anytime",Z$7),'Stakeholder report data'!$G$724:$M$724,0)),INDEX($W747:$AD747,1,MATCH(Z$5,$W$724:$AD$724,0)))))
*Z1047*Z$8,0)</f>
        <v>0</v>
      </c>
      <c r="AA447" s="212">
        <f>_xlfn.IFNA(IF(AA$7="Fixed",1,IF(AND($D447="yes",AA$7="Block"),INDEX($O747:$Q747,1,MATCH(AA$5,$I32:$K32,0)),IF(OR(AA$7="Anytime",AA$7="Peak",AA$7="Off-peak",AA$7="Shoulder",AA$7="Block"),INDEX('Stakeholder report data'!$G747:$M747,1,MATCH(IF(AA$7="Block","Anytime",AA$7),'Stakeholder report data'!$G$724:$M$724,0)),INDEX($W747:$AD747,1,MATCH(AA$5,$W$724:$AD$724,0)))))
*AA1047*AA$8,0)</f>
        <v>0</v>
      </c>
      <c r="AB447" s="212">
        <f>_xlfn.IFNA(IF(AB$7="Fixed",1,IF(AND($D447="yes",AB$7="Block"),INDEX($O747:$Q747,1,MATCH(AB$5,$I32:$K32,0)),IF(OR(AB$7="Anytime",AB$7="Peak",AB$7="Off-peak",AB$7="Shoulder",AB$7="Block"),INDEX('Stakeholder report data'!$G747:$M747,1,MATCH(IF(AB$7="Block","Anytime",AB$7),'Stakeholder report data'!$G$724:$M$724,0)),INDEX($W747:$AD747,1,MATCH(AB$5,$W$724:$AD$724,0)))))
*AB1047*AB$8,0)</f>
        <v>0</v>
      </c>
      <c r="AC447" s="212">
        <f>_xlfn.IFNA(IF(AC$7="Fixed",1,IF(AND($D447="yes",AC$7="Block"),INDEX($O747:$Q747,1,MATCH(AC$5,$I32:$K32,0)),IF(OR(AC$7="Anytime",AC$7="Peak",AC$7="Off-peak",AC$7="Shoulder",AC$7="Block"),INDEX('Stakeholder report data'!$G747:$M747,1,MATCH(IF(AC$7="Block","Anytime",AC$7),'Stakeholder report data'!$G$724:$M$724,0)),INDEX($W747:$AD747,1,MATCH(AC$5,$W$724:$AD$724,0)))))
*AC1047*AC$8,0)</f>
        <v>0</v>
      </c>
      <c r="AD447" s="212">
        <f>_xlfn.IFNA(IF(AD$7="Fixed",1,IF(AND($D447="yes",AD$7="Block"),INDEX($O747:$Q747,1,MATCH(AD$5,$I32:$K32,0)),IF(OR(AD$7="Anytime",AD$7="Peak",AD$7="Off-peak",AD$7="Shoulder",AD$7="Block"),INDEX('Stakeholder report data'!$G747:$M747,1,MATCH(IF(AD$7="Block","Anytime",AD$7),'Stakeholder report data'!$G$724:$M$724,0)),INDEX($W747:$AD747,1,MATCH(AD$5,$W$724:$AD$724,0)))))
*AD1047*AD$8,0)</f>
        <v>0</v>
      </c>
      <c r="AE447" s="55"/>
      <c r="AF447" s="34"/>
      <c r="AG447" s="34"/>
      <c r="AH447" s="34"/>
    </row>
    <row r="448" spans="1:34" ht="11.25" hidden="1" outlineLevel="3" x14ac:dyDescent="0.2">
      <c r="A448" s="34"/>
      <c r="B448" s="251">
        <v>22</v>
      </c>
      <c r="C448" s="48">
        <v>0</v>
      </c>
      <c r="D448" s="49">
        <f t="shared" si="45"/>
        <v>0</v>
      </c>
      <c r="E448" s="49">
        <f t="shared" si="45"/>
        <v>0</v>
      </c>
      <c r="F448" s="56"/>
      <c r="G448" s="262">
        <f t="shared" si="44"/>
        <v>0</v>
      </c>
      <c r="H448" s="56"/>
      <c r="I448" s="212">
        <f>_xlfn.IFNA(IF(I$7="Fixed",1,IF(AND($D448="yes",I$7="Block"),INDEX($O748:$Q748,1,MATCH(I$5,$I33:$K33,0)),IF(OR(I$7="Anytime",I$7="Peak",I$7="Off-peak",I$7="Shoulder",I$7="Block"),INDEX('Stakeholder report data'!$G748:$M748,1,MATCH(IF(I$7="Block","Anytime",I$7),'Stakeholder report data'!$G$724:$M$724,0)),INDEX($W748:$AD748,1,MATCH(I$5,$W$724:$AD$724,0)))))
*I1048*I$8,0)</f>
        <v>0</v>
      </c>
      <c r="J448" s="212">
        <f>_xlfn.IFNA(IF(J$7="Fixed",1,IF(AND($D448="yes",J$7="Block"),INDEX($O748:$Q748,1,MATCH(J$5,$I33:$K33,0)),IF(OR(J$7="Anytime",J$7="Peak",J$7="Off-peak",J$7="Shoulder",J$7="Block"),INDEX('Stakeholder report data'!$G748:$M748,1,MATCH(IF(J$7="Block","Anytime",J$7),'Stakeholder report data'!$G$724:$M$724,0)),INDEX($W748:$AD748,1,MATCH(J$5,$W$724:$AD$724,0)))))
*J1048*J$8,0)</f>
        <v>0</v>
      </c>
      <c r="K448" s="212">
        <f>_xlfn.IFNA(IF(K$7="Fixed",1,IF(AND($D448="yes",K$7="Block"),INDEX($O748:$Q748,1,MATCH(K$5,$I33:$K33,0)),IF(OR(K$7="Anytime",K$7="Peak",K$7="Off-peak",K$7="Shoulder",K$7="Block"),INDEX('Stakeholder report data'!$G748:$M748,1,MATCH(IF(K$7="Block","Anytime",K$7),'Stakeholder report data'!$G$724:$M$724,0)),INDEX($W748:$AD748,1,MATCH(K$5,$W$724:$AD$724,0)))))
*K1048*K$8,0)</f>
        <v>0</v>
      </c>
      <c r="L448" s="212">
        <f>_xlfn.IFNA(IF(L$7="Fixed",1,IF(AND($D448="yes",L$7="Block"),INDEX($O748:$Q748,1,MATCH(L$5,$I33:$K33,0)),IF(OR(L$7="Anytime",L$7="Peak",L$7="Off-peak",L$7="Shoulder",L$7="Block"),INDEX('Stakeholder report data'!$G748:$M748,1,MATCH(IF(L$7="Block","Anytime",L$7),'Stakeholder report data'!$G$724:$M$724,0)),INDEX($W748:$AD748,1,MATCH(L$5,$W$724:$AD$724,0)))))
*L1048*L$8,0)</f>
        <v>0</v>
      </c>
      <c r="M448" s="212">
        <f>_xlfn.IFNA(IF(M$7="Fixed",1,IF(AND($D448="yes",M$7="Block"),INDEX($O748:$Q748,1,MATCH(M$5,$I33:$K33,0)),IF(OR(M$7="Anytime",M$7="Peak",M$7="Off-peak",M$7="Shoulder",M$7="Block"),INDEX('Stakeholder report data'!$G748:$M748,1,MATCH(IF(M$7="Block","Anytime",M$7),'Stakeholder report data'!$G$724:$M$724,0)),INDEX($W748:$AD748,1,MATCH(M$5,$W$724:$AD$724,0)))))
*M1048*M$8,0)</f>
        <v>0</v>
      </c>
      <c r="N448" s="212">
        <f>_xlfn.IFNA(IF(N$7="Fixed",1,IF(AND($D448="yes",N$7="Block"),INDEX($O748:$Q748,1,MATCH(N$5,$I33:$K33,0)),IF(OR(N$7="Anytime",N$7="Peak",N$7="Off-peak",N$7="Shoulder",N$7="Block"),INDEX('Stakeholder report data'!$G748:$M748,1,MATCH(IF(N$7="Block","Anytime",N$7),'Stakeholder report data'!$G$724:$M$724,0)),INDEX($W748:$AD748,1,MATCH(N$5,$W$724:$AD$724,0)))))
*N1048*N$8,0)</f>
        <v>0</v>
      </c>
      <c r="O448" s="212">
        <f>_xlfn.IFNA(IF(O$7="Fixed",1,IF(AND($D448="yes",O$7="Block"),INDEX($O748:$Q748,1,MATCH(O$5,$I33:$K33,0)),IF(OR(O$7="Anytime",O$7="Peak",O$7="Off-peak",O$7="Shoulder",O$7="Block"),INDEX('Stakeholder report data'!$G748:$M748,1,MATCH(IF(O$7="Block","Anytime",O$7),'Stakeholder report data'!$G$724:$M$724,0)),INDEX($W748:$AD748,1,MATCH(O$5,$W$724:$AD$724,0)))))
*O1048*O$8,0)</f>
        <v>0</v>
      </c>
      <c r="P448" s="212">
        <f>_xlfn.IFNA(IF(P$7="Fixed",1,IF(AND($D448="yes",P$7="Block"),INDEX($O748:$Q748,1,MATCH(P$5,$I33:$K33,0)),IF(OR(P$7="Anytime",P$7="Peak",P$7="Off-peak",P$7="Shoulder",P$7="Block"),INDEX('Stakeholder report data'!$G748:$M748,1,MATCH(IF(P$7="Block","Anytime",P$7),'Stakeholder report data'!$G$724:$M$724,0)),INDEX($W748:$AD748,1,MATCH(P$5,$W$724:$AD$724,0)))))
*P1048*P$8,0)</f>
        <v>0</v>
      </c>
      <c r="Q448" s="212">
        <f>_xlfn.IFNA(IF(Q$7="Fixed",1,IF(AND($D448="yes",Q$7="Block"),INDEX($O748:$Q748,1,MATCH(Q$5,$I33:$K33,0)),IF(OR(Q$7="Anytime",Q$7="Peak",Q$7="Off-peak",Q$7="Shoulder",Q$7="Block"),INDEX('Stakeholder report data'!$G748:$M748,1,MATCH(IF(Q$7="Block","Anytime",Q$7),'Stakeholder report data'!$G$724:$M$724,0)),INDEX($W748:$AD748,1,MATCH(Q$5,$W$724:$AD$724,0)))))
*Q1048*Q$8,0)</f>
        <v>0</v>
      </c>
      <c r="R448" s="212">
        <f>_xlfn.IFNA(IF(R$7="Fixed",1,IF(AND($D448="yes",R$7="Block"),INDEX($O748:$Q748,1,MATCH(R$5,$I33:$K33,0)),IF(OR(R$7="Anytime",R$7="Peak",R$7="Off-peak",R$7="Shoulder",R$7="Block"),INDEX('Stakeholder report data'!$G748:$M748,1,MATCH(IF(R$7="Block","Anytime",R$7),'Stakeholder report data'!$G$724:$M$724,0)),INDEX($W748:$AD748,1,MATCH(R$5,$W$724:$AD$724,0)))))
*R1048*R$8,0)</f>
        <v>0</v>
      </c>
      <c r="S448" s="212">
        <f>_xlfn.IFNA(IF(S$7="Fixed",1,IF(AND($D448="yes",S$7="Block"),INDEX($O748:$Q748,1,MATCH(S$5,$I33:$K33,0)),IF(OR(S$7="Anytime",S$7="Peak",S$7="Off-peak",S$7="Shoulder",S$7="Block"),INDEX('Stakeholder report data'!$G748:$M748,1,MATCH(IF(S$7="Block","Anytime",S$7),'Stakeholder report data'!$G$724:$M$724,0)),INDEX($W748:$AD748,1,MATCH(S$5,$W$724:$AD$724,0)))))
*S1048*S$8,0)</f>
        <v>0</v>
      </c>
      <c r="T448" s="212">
        <f>_xlfn.IFNA(IF(T$7="Fixed",1,IF(AND($D448="yes",T$7="Block"),INDEX($O748:$Q748,1,MATCH(T$5,$I33:$K33,0)),IF(OR(T$7="Anytime",T$7="Peak",T$7="Off-peak",T$7="Shoulder",T$7="Block"),INDEX('Stakeholder report data'!$G748:$M748,1,MATCH(IF(T$7="Block","Anytime",T$7),'Stakeholder report data'!$G$724:$M$724,0)),INDEX($W748:$AD748,1,MATCH(T$5,$W$724:$AD$724,0)))))
*T1048*T$8,0)</f>
        <v>0</v>
      </c>
      <c r="U448" s="212">
        <f>_xlfn.IFNA(IF(U$7="Fixed",1,IF(AND($D448="yes",U$7="Block"),INDEX($O748:$Q748,1,MATCH(U$5,$I33:$K33,0)),IF(OR(U$7="Anytime",U$7="Peak",U$7="Off-peak",U$7="Shoulder",U$7="Block"),INDEX('Stakeholder report data'!$G748:$M748,1,MATCH(IF(U$7="Block","Anytime",U$7),'Stakeholder report data'!$G$724:$M$724,0)),INDEX($W748:$AD748,1,MATCH(U$5,$W$724:$AD$724,0)))))
*U1048*U$8,0)</f>
        <v>0</v>
      </c>
      <c r="V448" s="212">
        <f>_xlfn.IFNA(IF(V$7="Fixed",1,IF(AND($D448="yes",V$7="Block"),INDEX($O748:$Q748,1,MATCH(V$5,$I33:$K33,0)),IF(OR(V$7="Anytime",V$7="Peak",V$7="Off-peak",V$7="Shoulder",V$7="Block"),INDEX('Stakeholder report data'!$G748:$M748,1,MATCH(IF(V$7="Block","Anytime",V$7),'Stakeholder report data'!$G$724:$M$724,0)),INDEX($W748:$AD748,1,MATCH(V$5,$W$724:$AD$724,0)))))
*V1048*V$8,0)</f>
        <v>0</v>
      </c>
      <c r="W448" s="212">
        <f>_xlfn.IFNA(IF(W$7="Fixed",1,IF(AND($D448="yes",W$7="Block"),INDEX($O748:$Q748,1,MATCH(W$5,$I33:$K33,0)),IF(OR(W$7="Anytime",W$7="Peak",W$7="Off-peak",W$7="Shoulder",W$7="Block"),INDEX('Stakeholder report data'!$G748:$M748,1,MATCH(IF(W$7="Block","Anytime",W$7),'Stakeholder report data'!$G$724:$M$724,0)),INDEX($W748:$AD748,1,MATCH(W$5,$W$724:$AD$724,0)))))
*W1048*W$8,0)</f>
        <v>0</v>
      </c>
      <c r="X448" s="212">
        <f>_xlfn.IFNA(IF(X$7="Fixed",1,IF(AND($D448="yes",X$7="Block"),INDEX($O748:$Q748,1,MATCH(X$5,$I33:$K33,0)),IF(OR(X$7="Anytime",X$7="Peak",X$7="Off-peak",X$7="Shoulder",X$7="Block"),INDEX('Stakeholder report data'!$G748:$M748,1,MATCH(IF(X$7="Block","Anytime",X$7),'Stakeholder report data'!$G$724:$M$724,0)),INDEX($W748:$AD748,1,MATCH(X$5,$W$724:$AD$724,0)))))
*X1048*X$8,0)</f>
        <v>0</v>
      </c>
      <c r="Y448" s="212">
        <f>_xlfn.IFNA(IF(Y$7="Fixed",1,IF(AND($D448="yes",Y$7="Block"),INDEX($O748:$Q748,1,MATCH(Y$5,$I33:$K33,0)),IF(OR(Y$7="Anytime",Y$7="Peak",Y$7="Off-peak",Y$7="Shoulder",Y$7="Block"),INDEX('Stakeholder report data'!$G748:$M748,1,MATCH(IF(Y$7="Block","Anytime",Y$7),'Stakeholder report data'!$G$724:$M$724,0)),INDEX($W748:$AD748,1,MATCH(Y$5,$W$724:$AD$724,0)))))
*Y1048*Y$8,0)</f>
        <v>0</v>
      </c>
      <c r="Z448" s="212">
        <f>_xlfn.IFNA(IF(Z$7="Fixed",1,IF(AND($D448="yes",Z$7="Block"),INDEX($O748:$Q748,1,MATCH(Z$5,$I33:$K33,0)),IF(OR(Z$7="Anytime",Z$7="Peak",Z$7="Off-peak",Z$7="Shoulder",Z$7="Block"),INDEX('Stakeholder report data'!$G748:$M748,1,MATCH(IF(Z$7="Block","Anytime",Z$7),'Stakeholder report data'!$G$724:$M$724,0)),INDEX($W748:$AD748,1,MATCH(Z$5,$W$724:$AD$724,0)))))
*Z1048*Z$8,0)</f>
        <v>0</v>
      </c>
      <c r="AA448" s="212">
        <f>_xlfn.IFNA(IF(AA$7="Fixed",1,IF(AND($D448="yes",AA$7="Block"),INDEX($O748:$Q748,1,MATCH(AA$5,$I33:$K33,0)),IF(OR(AA$7="Anytime",AA$7="Peak",AA$7="Off-peak",AA$7="Shoulder",AA$7="Block"),INDEX('Stakeholder report data'!$G748:$M748,1,MATCH(IF(AA$7="Block","Anytime",AA$7),'Stakeholder report data'!$G$724:$M$724,0)),INDEX($W748:$AD748,1,MATCH(AA$5,$W$724:$AD$724,0)))))
*AA1048*AA$8,0)</f>
        <v>0</v>
      </c>
      <c r="AB448" s="212">
        <f>_xlfn.IFNA(IF(AB$7="Fixed",1,IF(AND($D448="yes",AB$7="Block"),INDEX($O748:$Q748,1,MATCH(AB$5,$I33:$K33,0)),IF(OR(AB$7="Anytime",AB$7="Peak",AB$7="Off-peak",AB$7="Shoulder",AB$7="Block"),INDEX('Stakeholder report data'!$G748:$M748,1,MATCH(IF(AB$7="Block","Anytime",AB$7),'Stakeholder report data'!$G$724:$M$724,0)),INDEX($W748:$AD748,1,MATCH(AB$5,$W$724:$AD$724,0)))))
*AB1048*AB$8,0)</f>
        <v>0</v>
      </c>
      <c r="AC448" s="212">
        <f>_xlfn.IFNA(IF(AC$7="Fixed",1,IF(AND($D448="yes",AC$7="Block"),INDEX($O748:$Q748,1,MATCH(AC$5,$I33:$K33,0)),IF(OR(AC$7="Anytime",AC$7="Peak",AC$7="Off-peak",AC$7="Shoulder",AC$7="Block"),INDEX('Stakeholder report data'!$G748:$M748,1,MATCH(IF(AC$7="Block","Anytime",AC$7),'Stakeholder report data'!$G$724:$M$724,0)),INDEX($W748:$AD748,1,MATCH(AC$5,$W$724:$AD$724,0)))))
*AC1048*AC$8,0)</f>
        <v>0</v>
      </c>
      <c r="AD448" s="212">
        <f>_xlfn.IFNA(IF(AD$7="Fixed",1,IF(AND($D448="yes",AD$7="Block"),INDEX($O748:$Q748,1,MATCH(AD$5,$I33:$K33,0)),IF(OR(AD$7="Anytime",AD$7="Peak",AD$7="Off-peak",AD$7="Shoulder",AD$7="Block"),INDEX('Stakeholder report data'!$G748:$M748,1,MATCH(IF(AD$7="Block","Anytime",AD$7),'Stakeholder report data'!$G$724:$M$724,0)),INDEX($W748:$AD748,1,MATCH(AD$5,$W$724:$AD$724,0)))))
*AD1048*AD$8,0)</f>
        <v>0</v>
      </c>
      <c r="AE448" s="55"/>
      <c r="AF448" s="34"/>
      <c r="AG448" s="34"/>
      <c r="AH448" s="34"/>
    </row>
    <row r="449" spans="1:34" ht="11.25" hidden="1" outlineLevel="3" x14ac:dyDescent="0.2">
      <c r="A449" s="34"/>
      <c r="B449" s="258">
        <v>23</v>
      </c>
      <c r="C449" s="48">
        <v>0</v>
      </c>
      <c r="D449" s="49">
        <f t="shared" si="45"/>
        <v>0</v>
      </c>
      <c r="E449" s="49">
        <f t="shared" si="45"/>
        <v>0</v>
      </c>
      <c r="F449" s="56"/>
      <c r="G449" s="262">
        <f t="shared" si="44"/>
        <v>0</v>
      </c>
      <c r="H449" s="56"/>
      <c r="I449" s="212">
        <f>_xlfn.IFNA(IF(I$7="Fixed",1,IF(AND($D449="yes",I$7="Block"),INDEX($O749:$Q749,1,MATCH(I$5,$I34:$K34,0)),IF(OR(I$7="Anytime",I$7="Peak",I$7="Off-peak",I$7="Shoulder",I$7="Block"),INDEX('Stakeholder report data'!$G749:$M749,1,MATCH(IF(I$7="Block","Anytime",I$7),'Stakeholder report data'!$G$724:$M$724,0)),INDEX($W749:$AD749,1,MATCH(I$5,$W$724:$AD$724,0)))))
*I1049*I$8,0)</f>
        <v>0</v>
      </c>
      <c r="J449" s="212">
        <f>_xlfn.IFNA(IF(J$7="Fixed",1,IF(AND($D449="yes",J$7="Block"),INDEX($O749:$Q749,1,MATCH(J$5,$I34:$K34,0)),IF(OR(J$7="Anytime",J$7="Peak",J$7="Off-peak",J$7="Shoulder",J$7="Block"),INDEX('Stakeholder report data'!$G749:$M749,1,MATCH(IF(J$7="Block","Anytime",J$7),'Stakeholder report data'!$G$724:$M$724,0)),INDEX($W749:$AD749,1,MATCH(J$5,$W$724:$AD$724,0)))))
*J1049*J$8,0)</f>
        <v>0</v>
      </c>
      <c r="K449" s="212">
        <f>_xlfn.IFNA(IF(K$7="Fixed",1,IF(AND($D449="yes",K$7="Block"),INDEX($O749:$Q749,1,MATCH(K$5,$I34:$K34,0)),IF(OR(K$7="Anytime",K$7="Peak",K$7="Off-peak",K$7="Shoulder",K$7="Block"),INDEX('Stakeholder report data'!$G749:$M749,1,MATCH(IF(K$7="Block","Anytime",K$7),'Stakeholder report data'!$G$724:$M$724,0)),INDEX($W749:$AD749,1,MATCH(K$5,$W$724:$AD$724,0)))))
*K1049*K$8,0)</f>
        <v>0</v>
      </c>
      <c r="L449" s="212">
        <f>_xlfn.IFNA(IF(L$7="Fixed",1,IF(AND($D449="yes",L$7="Block"),INDEX($O749:$Q749,1,MATCH(L$5,$I34:$K34,0)),IF(OR(L$7="Anytime",L$7="Peak",L$7="Off-peak",L$7="Shoulder",L$7="Block"),INDEX('Stakeholder report data'!$G749:$M749,1,MATCH(IF(L$7="Block","Anytime",L$7),'Stakeholder report data'!$G$724:$M$724,0)),INDEX($W749:$AD749,1,MATCH(L$5,$W$724:$AD$724,0)))))
*L1049*L$8,0)</f>
        <v>0</v>
      </c>
      <c r="M449" s="212">
        <f>_xlfn.IFNA(IF(M$7="Fixed",1,IF(AND($D449="yes",M$7="Block"),INDEX($O749:$Q749,1,MATCH(M$5,$I34:$K34,0)),IF(OR(M$7="Anytime",M$7="Peak",M$7="Off-peak",M$7="Shoulder",M$7="Block"),INDEX('Stakeholder report data'!$G749:$M749,1,MATCH(IF(M$7="Block","Anytime",M$7),'Stakeholder report data'!$G$724:$M$724,0)),INDEX($W749:$AD749,1,MATCH(M$5,$W$724:$AD$724,0)))))
*M1049*M$8,0)</f>
        <v>0</v>
      </c>
      <c r="N449" s="212">
        <f>_xlfn.IFNA(IF(N$7="Fixed",1,IF(AND($D449="yes",N$7="Block"),INDEX($O749:$Q749,1,MATCH(N$5,$I34:$K34,0)),IF(OR(N$7="Anytime",N$7="Peak",N$7="Off-peak",N$7="Shoulder",N$7="Block"),INDEX('Stakeholder report data'!$G749:$M749,1,MATCH(IF(N$7="Block","Anytime",N$7),'Stakeholder report data'!$G$724:$M$724,0)),INDEX($W749:$AD749,1,MATCH(N$5,$W$724:$AD$724,0)))))
*N1049*N$8,0)</f>
        <v>0</v>
      </c>
      <c r="O449" s="212">
        <f>_xlfn.IFNA(IF(O$7="Fixed",1,IF(AND($D449="yes",O$7="Block"),INDEX($O749:$Q749,1,MATCH(O$5,$I34:$K34,0)),IF(OR(O$7="Anytime",O$7="Peak",O$7="Off-peak",O$7="Shoulder",O$7="Block"),INDEX('Stakeholder report data'!$G749:$M749,1,MATCH(IF(O$7="Block","Anytime",O$7),'Stakeholder report data'!$G$724:$M$724,0)),INDEX($W749:$AD749,1,MATCH(O$5,$W$724:$AD$724,0)))))
*O1049*O$8,0)</f>
        <v>0</v>
      </c>
      <c r="P449" s="212">
        <f>_xlfn.IFNA(IF(P$7="Fixed",1,IF(AND($D449="yes",P$7="Block"),INDEX($O749:$Q749,1,MATCH(P$5,$I34:$K34,0)),IF(OR(P$7="Anytime",P$7="Peak",P$7="Off-peak",P$7="Shoulder",P$7="Block"),INDEX('Stakeholder report data'!$G749:$M749,1,MATCH(IF(P$7="Block","Anytime",P$7),'Stakeholder report data'!$G$724:$M$724,0)),INDEX($W749:$AD749,1,MATCH(P$5,$W$724:$AD$724,0)))))
*P1049*P$8,0)</f>
        <v>0</v>
      </c>
      <c r="Q449" s="212">
        <f>_xlfn.IFNA(IF(Q$7="Fixed",1,IF(AND($D449="yes",Q$7="Block"),INDEX($O749:$Q749,1,MATCH(Q$5,$I34:$K34,0)),IF(OR(Q$7="Anytime",Q$7="Peak",Q$7="Off-peak",Q$7="Shoulder",Q$7="Block"),INDEX('Stakeholder report data'!$G749:$M749,1,MATCH(IF(Q$7="Block","Anytime",Q$7),'Stakeholder report data'!$G$724:$M$724,0)),INDEX($W749:$AD749,1,MATCH(Q$5,$W$724:$AD$724,0)))))
*Q1049*Q$8,0)</f>
        <v>0</v>
      </c>
      <c r="R449" s="212">
        <f>_xlfn.IFNA(IF(R$7="Fixed",1,IF(AND($D449="yes",R$7="Block"),INDEX($O749:$Q749,1,MATCH(R$5,$I34:$K34,0)),IF(OR(R$7="Anytime",R$7="Peak",R$7="Off-peak",R$7="Shoulder",R$7="Block"),INDEX('Stakeholder report data'!$G749:$M749,1,MATCH(IF(R$7="Block","Anytime",R$7),'Stakeholder report data'!$G$724:$M$724,0)),INDEX($W749:$AD749,1,MATCH(R$5,$W$724:$AD$724,0)))))
*R1049*R$8,0)</f>
        <v>0</v>
      </c>
      <c r="S449" s="212">
        <f>_xlfn.IFNA(IF(S$7="Fixed",1,IF(AND($D449="yes",S$7="Block"),INDEX($O749:$Q749,1,MATCH(S$5,$I34:$K34,0)),IF(OR(S$7="Anytime",S$7="Peak",S$7="Off-peak",S$7="Shoulder",S$7="Block"),INDEX('Stakeholder report data'!$G749:$M749,1,MATCH(IF(S$7="Block","Anytime",S$7),'Stakeholder report data'!$G$724:$M$724,0)),INDEX($W749:$AD749,1,MATCH(S$5,$W$724:$AD$724,0)))))
*S1049*S$8,0)</f>
        <v>0</v>
      </c>
      <c r="T449" s="212">
        <f>_xlfn.IFNA(IF(T$7="Fixed",1,IF(AND($D449="yes",T$7="Block"),INDEX($O749:$Q749,1,MATCH(T$5,$I34:$K34,0)),IF(OR(T$7="Anytime",T$7="Peak",T$7="Off-peak",T$7="Shoulder",T$7="Block"),INDEX('Stakeholder report data'!$G749:$M749,1,MATCH(IF(T$7="Block","Anytime",T$7),'Stakeholder report data'!$G$724:$M$724,0)),INDEX($W749:$AD749,1,MATCH(T$5,$W$724:$AD$724,0)))))
*T1049*T$8,0)</f>
        <v>0</v>
      </c>
      <c r="U449" s="212">
        <f>_xlfn.IFNA(IF(U$7="Fixed",1,IF(AND($D449="yes",U$7="Block"),INDEX($O749:$Q749,1,MATCH(U$5,$I34:$K34,0)),IF(OR(U$7="Anytime",U$7="Peak",U$7="Off-peak",U$7="Shoulder",U$7="Block"),INDEX('Stakeholder report data'!$G749:$M749,1,MATCH(IF(U$7="Block","Anytime",U$7),'Stakeholder report data'!$G$724:$M$724,0)),INDEX($W749:$AD749,1,MATCH(U$5,$W$724:$AD$724,0)))))
*U1049*U$8,0)</f>
        <v>0</v>
      </c>
      <c r="V449" s="212">
        <f>_xlfn.IFNA(IF(V$7="Fixed",1,IF(AND($D449="yes",V$7="Block"),INDEX($O749:$Q749,1,MATCH(V$5,$I34:$K34,0)),IF(OR(V$7="Anytime",V$7="Peak",V$7="Off-peak",V$7="Shoulder",V$7="Block"),INDEX('Stakeholder report data'!$G749:$M749,1,MATCH(IF(V$7="Block","Anytime",V$7),'Stakeholder report data'!$G$724:$M$724,0)),INDEX($W749:$AD749,1,MATCH(V$5,$W$724:$AD$724,0)))))
*V1049*V$8,0)</f>
        <v>0</v>
      </c>
      <c r="W449" s="212">
        <f>_xlfn.IFNA(IF(W$7="Fixed",1,IF(AND($D449="yes",W$7="Block"),INDEX($O749:$Q749,1,MATCH(W$5,$I34:$K34,0)),IF(OR(W$7="Anytime",W$7="Peak",W$7="Off-peak",W$7="Shoulder",W$7="Block"),INDEX('Stakeholder report data'!$G749:$M749,1,MATCH(IF(W$7="Block","Anytime",W$7),'Stakeholder report data'!$G$724:$M$724,0)),INDEX($W749:$AD749,1,MATCH(W$5,$W$724:$AD$724,0)))))
*W1049*W$8,0)</f>
        <v>0</v>
      </c>
      <c r="X449" s="212">
        <f>_xlfn.IFNA(IF(X$7="Fixed",1,IF(AND($D449="yes",X$7="Block"),INDEX($O749:$Q749,1,MATCH(X$5,$I34:$K34,0)),IF(OR(X$7="Anytime",X$7="Peak",X$7="Off-peak",X$7="Shoulder",X$7="Block"),INDEX('Stakeholder report data'!$G749:$M749,1,MATCH(IF(X$7="Block","Anytime",X$7),'Stakeholder report data'!$G$724:$M$724,0)),INDEX($W749:$AD749,1,MATCH(X$5,$W$724:$AD$724,0)))))
*X1049*X$8,0)</f>
        <v>0</v>
      </c>
      <c r="Y449" s="212">
        <f>_xlfn.IFNA(IF(Y$7="Fixed",1,IF(AND($D449="yes",Y$7="Block"),INDEX($O749:$Q749,1,MATCH(Y$5,$I34:$K34,0)),IF(OR(Y$7="Anytime",Y$7="Peak",Y$7="Off-peak",Y$7="Shoulder",Y$7="Block"),INDEX('Stakeholder report data'!$G749:$M749,1,MATCH(IF(Y$7="Block","Anytime",Y$7),'Stakeholder report data'!$G$724:$M$724,0)),INDEX($W749:$AD749,1,MATCH(Y$5,$W$724:$AD$724,0)))))
*Y1049*Y$8,0)</f>
        <v>0</v>
      </c>
      <c r="Z449" s="212">
        <f>_xlfn.IFNA(IF(Z$7="Fixed",1,IF(AND($D449="yes",Z$7="Block"),INDEX($O749:$Q749,1,MATCH(Z$5,$I34:$K34,0)),IF(OR(Z$7="Anytime",Z$7="Peak",Z$7="Off-peak",Z$7="Shoulder",Z$7="Block"),INDEX('Stakeholder report data'!$G749:$M749,1,MATCH(IF(Z$7="Block","Anytime",Z$7),'Stakeholder report data'!$G$724:$M$724,0)),INDEX($W749:$AD749,1,MATCH(Z$5,$W$724:$AD$724,0)))))
*Z1049*Z$8,0)</f>
        <v>0</v>
      </c>
      <c r="AA449" s="212">
        <f>_xlfn.IFNA(IF(AA$7="Fixed",1,IF(AND($D449="yes",AA$7="Block"),INDEX($O749:$Q749,1,MATCH(AA$5,$I34:$K34,0)),IF(OR(AA$7="Anytime",AA$7="Peak",AA$7="Off-peak",AA$7="Shoulder",AA$7="Block"),INDEX('Stakeholder report data'!$G749:$M749,1,MATCH(IF(AA$7="Block","Anytime",AA$7),'Stakeholder report data'!$G$724:$M$724,0)),INDEX($W749:$AD749,1,MATCH(AA$5,$W$724:$AD$724,0)))))
*AA1049*AA$8,0)</f>
        <v>0</v>
      </c>
      <c r="AB449" s="212">
        <f>_xlfn.IFNA(IF(AB$7="Fixed",1,IF(AND($D449="yes",AB$7="Block"),INDEX($O749:$Q749,1,MATCH(AB$5,$I34:$K34,0)),IF(OR(AB$7="Anytime",AB$7="Peak",AB$7="Off-peak",AB$7="Shoulder",AB$7="Block"),INDEX('Stakeholder report data'!$G749:$M749,1,MATCH(IF(AB$7="Block","Anytime",AB$7),'Stakeholder report data'!$G$724:$M$724,0)),INDEX($W749:$AD749,1,MATCH(AB$5,$W$724:$AD$724,0)))))
*AB1049*AB$8,0)</f>
        <v>0</v>
      </c>
      <c r="AC449" s="212">
        <f>_xlfn.IFNA(IF(AC$7="Fixed",1,IF(AND($D449="yes",AC$7="Block"),INDEX($O749:$Q749,1,MATCH(AC$5,$I34:$K34,0)),IF(OR(AC$7="Anytime",AC$7="Peak",AC$7="Off-peak",AC$7="Shoulder",AC$7="Block"),INDEX('Stakeholder report data'!$G749:$M749,1,MATCH(IF(AC$7="Block","Anytime",AC$7),'Stakeholder report data'!$G$724:$M$724,0)),INDEX($W749:$AD749,1,MATCH(AC$5,$W$724:$AD$724,0)))))
*AC1049*AC$8,0)</f>
        <v>0</v>
      </c>
      <c r="AD449" s="212">
        <f>_xlfn.IFNA(IF(AD$7="Fixed",1,IF(AND($D449="yes",AD$7="Block"),INDEX($O749:$Q749,1,MATCH(AD$5,$I34:$K34,0)),IF(OR(AD$7="Anytime",AD$7="Peak",AD$7="Off-peak",AD$7="Shoulder",AD$7="Block"),INDEX('Stakeholder report data'!$G749:$M749,1,MATCH(IF(AD$7="Block","Anytime",AD$7),'Stakeholder report data'!$G$724:$M$724,0)),INDEX($W749:$AD749,1,MATCH(AD$5,$W$724:$AD$724,0)))))
*AD1049*AD$8,0)</f>
        <v>0</v>
      </c>
      <c r="AE449" s="55"/>
      <c r="AF449" s="34"/>
      <c r="AG449" s="34"/>
      <c r="AH449" s="34"/>
    </row>
    <row r="450" spans="1:34" ht="11.25" hidden="1" outlineLevel="3" x14ac:dyDescent="0.2">
      <c r="A450" s="34"/>
      <c r="B450" s="251">
        <v>24</v>
      </c>
      <c r="C450" s="48">
        <v>0</v>
      </c>
      <c r="D450" s="49">
        <f t="shared" si="45"/>
        <v>0</v>
      </c>
      <c r="E450" s="49">
        <f t="shared" si="45"/>
        <v>0</v>
      </c>
      <c r="F450" s="56"/>
      <c r="G450" s="262">
        <f t="shared" si="44"/>
        <v>0</v>
      </c>
      <c r="H450" s="56"/>
      <c r="I450" s="212">
        <f>_xlfn.IFNA(IF(I$7="Fixed",1,IF(AND($D450="yes",I$7="Block"),INDEX($O750:$Q750,1,MATCH(I$5,$I35:$K35,0)),IF(OR(I$7="Anytime",I$7="Peak",I$7="Off-peak",I$7="Shoulder",I$7="Block"),INDEX('Stakeholder report data'!$G750:$M750,1,MATCH(IF(I$7="Block","Anytime",I$7),'Stakeholder report data'!$G$724:$M$724,0)),INDEX($W750:$AD750,1,MATCH(I$5,$W$724:$AD$724,0)))))
*I1050*I$8,0)</f>
        <v>0</v>
      </c>
      <c r="J450" s="212">
        <f>_xlfn.IFNA(IF(J$7="Fixed",1,IF(AND($D450="yes",J$7="Block"),INDEX($O750:$Q750,1,MATCH(J$5,$I35:$K35,0)),IF(OR(J$7="Anytime",J$7="Peak",J$7="Off-peak",J$7="Shoulder",J$7="Block"),INDEX('Stakeholder report data'!$G750:$M750,1,MATCH(IF(J$7="Block","Anytime",J$7),'Stakeholder report data'!$G$724:$M$724,0)),INDEX($W750:$AD750,1,MATCH(J$5,$W$724:$AD$724,0)))))
*J1050*J$8,0)</f>
        <v>0</v>
      </c>
      <c r="K450" s="212">
        <f>_xlfn.IFNA(IF(K$7="Fixed",1,IF(AND($D450="yes",K$7="Block"),INDEX($O750:$Q750,1,MATCH(K$5,$I35:$K35,0)),IF(OR(K$7="Anytime",K$7="Peak",K$7="Off-peak",K$7="Shoulder",K$7="Block"),INDEX('Stakeholder report data'!$G750:$M750,1,MATCH(IF(K$7="Block","Anytime",K$7),'Stakeholder report data'!$G$724:$M$724,0)),INDEX($W750:$AD750,1,MATCH(K$5,$W$724:$AD$724,0)))))
*K1050*K$8,0)</f>
        <v>0</v>
      </c>
      <c r="L450" s="212">
        <f>_xlfn.IFNA(IF(L$7="Fixed",1,IF(AND($D450="yes",L$7="Block"),INDEX($O750:$Q750,1,MATCH(L$5,$I35:$K35,0)),IF(OR(L$7="Anytime",L$7="Peak",L$7="Off-peak",L$7="Shoulder",L$7="Block"),INDEX('Stakeholder report data'!$G750:$M750,1,MATCH(IF(L$7="Block","Anytime",L$7),'Stakeholder report data'!$G$724:$M$724,0)),INDEX($W750:$AD750,1,MATCH(L$5,$W$724:$AD$724,0)))))
*L1050*L$8,0)</f>
        <v>0</v>
      </c>
      <c r="M450" s="212">
        <f>_xlfn.IFNA(IF(M$7="Fixed",1,IF(AND($D450="yes",M$7="Block"),INDEX($O750:$Q750,1,MATCH(M$5,$I35:$K35,0)),IF(OR(M$7="Anytime",M$7="Peak",M$7="Off-peak",M$7="Shoulder",M$7="Block"),INDEX('Stakeholder report data'!$G750:$M750,1,MATCH(IF(M$7="Block","Anytime",M$7),'Stakeholder report data'!$G$724:$M$724,0)),INDEX($W750:$AD750,1,MATCH(M$5,$W$724:$AD$724,0)))))
*M1050*M$8,0)</f>
        <v>0</v>
      </c>
      <c r="N450" s="212">
        <f>_xlfn.IFNA(IF(N$7="Fixed",1,IF(AND($D450="yes",N$7="Block"),INDEX($O750:$Q750,1,MATCH(N$5,$I35:$K35,0)),IF(OR(N$7="Anytime",N$7="Peak",N$7="Off-peak",N$7="Shoulder",N$7="Block"),INDEX('Stakeholder report data'!$G750:$M750,1,MATCH(IF(N$7="Block","Anytime",N$7),'Stakeholder report data'!$G$724:$M$724,0)),INDEX($W750:$AD750,1,MATCH(N$5,$W$724:$AD$724,0)))))
*N1050*N$8,0)</f>
        <v>0</v>
      </c>
      <c r="O450" s="212">
        <f>_xlfn.IFNA(IF(O$7="Fixed",1,IF(AND($D450="yes",O$7="Block"),INDEX($O750:$Q750,1,MATCH(O$5,$I35:$K35,0)),IF(OR(O$7="Anytime",O$7="Peak",O$7="Off-peak",O$7="Shoulder",O$7="Block"),INDEX('Stakeholder report data'!$G750:$M750,1,MATCH(IF(O$7="Block","Anytime",O$7),'Stakeholder report data'!$G$724:$M$724,0)),INDEX($W750:$AD750,1,MATCH(O$5,$W$724:$AD$724,0)))))
*O1050*O$8,0)</f>
        <v>0</v>
      </c>
      <c r="P450" s="212">
        <f>_xlfn.IFNA(IF(P$7="Fixed",1,IF(AND($D450="yes",P$7="Block"),INDEX($O750:$Q750,1,MATCH(P$5,$I35:$K35,0)),IF(OR(P$7="Anytime",P$7="Peak",P$7="Off-peak",P$7="Shoulder",P$7="Block"),INDEX('Stakeholder report data'!$G750:$M750,1,MATCH(IF(P$7="Block","Anytime",P$7),'Stakeholder report data'!$G$724:$M$724,0)),INDEX($W750:$AD750,1,MATCH(P$5,$W$724:$AD$724,0)))))
*P1050*P$8,0)</f>
        <v>0</v>
      </c>
      <c r="Q450" s="212">
        <f>_xlfn.IFNA(IF(Q$7="Fixed",1,IF(AND($D450="yes",Q$7="Block"),INDEX($O750:$Q750,1,MATCH(Q$5,$I35:$K35,0)),IF(OR(Q$7="Anytime",Q$7="Peak",Q$7="Off-peak",Q$7="Shoulder",Q$7="Block"),INDEX('Stakeholder report data'!$G750:$M750,1,MATCH(IF(Q$7="Block","Anytime",Q$7),'Stakeholder report data'!$G$724:$M$724,0)),INDEX($W750:$AD750,1,MATCH(Q$5,$W$724:$AD$724,0)))))
*Q1050*Q$8,0)</f>
        <v>0</v>
      </c>
      <c r="R450" s="212">
        <f>_xlfn.IFNA(IF(R$7="Fixed",1,IF(AND($D450="yes",R$7="Block"),INDEX($O750:$Q750,1,MATCH(R$5,$I35:$K35,0)),IF(OR(R$7="Anytime",R$7="Peak",R$7="Off-peak",R$7="Shoulder",R$7="Block"),INDEX('Stakeholder report data'!$G750:$M750,1,MATCH(IF(R$7="Block","Anytime",R$7),'Stakeholder report data'!$G$724:$M$724,0)),INDEX($W750:$AD750,1,MATCH(R$5,$W$724:$AD$724,0)))))
*R1050*R$8,0)</f>
        <v>0</v>
      </c>
      <c r="S450" s="212">
        <f>_xlfn.IFNA(IF(S$7="Fixed",1,IF(AND($D450="yes",S$7="Block"),INDEX($O750:$Q750,1,MATCH(S$5,$I35:$K35,0)),IF(OR(S$7="Anytime",S$7="Peak",S$7="Off-peak",S$7="Shoulder",S$7="Block"),INDEX('Stakeholder report data'!$G750:$M750,1,MATCH(IF(S$7="Block","Anytime",S$7),'Stakeholder report data'!$G$724:$M$724,0)),INDEX($W750:$AD750,1,MATCH(S$5,$W$724:$AD$724,0)))))
*S1050*S$8,0)</f>
        <v>0</v>
      </c>
      <c r="T450" s="212">
        <f>_xlfn.IFNA(IF(T$7="Fixed",1,IF(AND($D450="yes",T$7="Block"),INDEX($O750:$Q750,1,MATCH(T$5,$I35:$K35,0)),IF(OR(T$7="Anytime",T$7="Peak",T$7="Off-peak",T$7="Shoulder",T$7="Block"),INDEX('Stakeholder report data'!$G750:$M750,1,MATCH(IF(T$7="Block","Anytime",T$7),'Stakeholder report data'!$G$724:$M$724,0)),INDEX($W750:$AD750,1,MATCH(T$5,$W$724:$AD$724,0)))))
*T1050*T$8,0)</f>
        <v>0</v>
      </c>
      <c r="U450" s="212">
        <f>_xlfn.IFNA(IF(U$7="Fixed",1,IF(AND($D450="yes",U$7="Block"),INDEX($O750:$Q750,1,MATCH(U$5,$I35:$K35,0)),IF(OR(U$7="Anytime",U$7="Peak",U$7="Off-peak",U$7="Shoulder",U$7="Block"),INDEX('Stakeholder report data'!$G750:$M750,1,MATCH(IF(U$7="Block","Anytime",U$7),'Stakeholder report data'!$G$724:$M$724,0)),INDEX($W750:$AD750,1,MATCH(U$5,$W$724:$AD$724,0)))))
*U1050*U$8,0)</f>
        <v>0</v>
      </c>
      <c r="V450" s="212">
        <f>_xlfn.IFNA(IF(V$7="Fixed",1,IF(AND($D450="yes",V$7="Block"),INDEX($O750:$Q750,1,MATCH(V$5,$I35:$K35,0)),IF(OR(V$7="Anytime",V$7="Peak",V$7="Off-peak",V$7="Shoulder",V$7="Block"),INDEX('Stakeholder report data'!$G750:$M750,1,MATCH(IF(V$7="Block","Anytime",V$7),'Stakeholder report data'!$G$724:$M$724,0)),INDEX($W750:$AD750,1,MATCH(V$5,$W$724:$AD$724,0)))))
*V1050*V$8,0)</f>
        <v>0</v>
      </c>
      <c r="W450" s="212">
        <f>_xlfn.IFNA(IF(W$7="Fixed",1,IF(AND($D450="yes",W$7="Block"),INDEX($O750:$Q750,1,MATCH(W$5,$I35:$K35,0)),IF(OR(W$7="Anytime",W$7="Peak",W$7="Off-peak",W$7="Shoulder",W$7="Block"),INDEX('Stakeholder report data'!$G750:$M750,1,MATCH(IF(W$7="Block","Anytime",W$7),'Stakeholder report data'!$G$724:$M$724,0)),INDEX($W750:$AD750,1,MATCH(W$5,$W$724:$AD$724,0)))))
*W1050*W$8,0)</f>
        <v>0</v>
      </c>
      <c r="X450" s="212">
        <f>_xlfn.IFNA(IF(X$7="Fixed",1,IF(AND($D450="yes",X$7="Block"),INDEX($O750:$Q750,1,MATCH(X$5,$I35:$K35,0)),IF(OR(X$7="Anytime",X$7="Peak",X$7="Off-peak",X$7="Shoulder",X$7="Block"),INDEX('Stakeholder report data'!$G750:$M750,1,MATCH(IF(X$7="Block","Anytime",X$7),'Stakeholder report data'!$G$724:$M$724,0)),INDEX($W750:$AD750,1,MATCH(X$5,$W$724:$AD$724,0)))))
*X1050*X$8,0)</f>
        <v>0</v>
      </c>
      <c r="Y450" s="212">
        <f>_xlfn.IFNA(IF(Y$7="Fixed",1,IF(AND($D450="yes",Y$7="Block"),INDEX($O750:$Q750,1,MATCH(Y$5,$I35:$K35,0)),IF(OR(Y$7="Anytime",Y$7="Peak",Y$7="Off-peak",Y$7="Shoulder",Y$7="Block"),INDEX('Stakeholder report data'!$G750:$M750,1,MATCH(IF(Y$7="Block","Anytime",Y$7),'Stakeholder report data'!$G$724:$M$724,0)),INDEX($W750:$AD750,1,MATCH(Y$5,$W$724:$AD$724,0)))))
*Y1050*Y$8,0)</f>
        <v>0</v>
      </c>
      <c r="Z450" s="212">
        <f>_xlfn.IFNA(IF(Z$7="Fixed",1,IF(AND($D450="yes",Z$7="Block"),INDEX($O750:$Q750,1,MATCH(Z$5,$I35:$K35,0)),IF(OR(Z$7="Anytime",Z$7="Peak",Z$7="Off-peak",Z$7="Shoulder",Z$7="Block"),INDEX('Stakeholder report data'!$G750:$M750,1,MATCH(IF(Z$7="Block","Anytime",Z$7),'Stakeholder report data'!$G$724:$M$724,0)),INDEX($W750:$AD750,1,MATCH(Z$5,$W$724:$AD$724,0)))))
*Z1050*Z$8,0)</f>
        <v>0</v>
      </c>
      <c r="AA450" s="212">
        <f>_xlfn.IFNA(IF(AA$7="Fixed",1,IF(AND($D450="yes",AA$7="Block"),INDEX($O750:$Q750,1,MATCH(AA$5,$I35:$K35,0)),IF(OR(AA$7="Anytime",AA$7="Peak",AA$7="Off-peak",AA$7="Shoulder",AA$7="Block"),INDEX('Stakeholder report data'!$G750:$M750,1,MATCH(IF(AA$7="Block","Anytime",AA$7),'Stakeholder report data'!$G$724:$M$724,0)),INDEX($W750:$AD750,1,MATCH(AA$5,$W$724:$AD$724,0)))))
*AA1050*AA$8,0)</f>
        <v>0</v>
      </c>
      <c r="AB450" s="212">
        <f>_xlfn.IFNA(IF(AB$7="Fixed",1,IF(AND($D450="yes",AB$7="Block"),INDEX($O750:$Q750,1,MATCH(AB$5,$I35:$K35,0)),IF(OR(AB$7="Anytime",AB$7="Peak",AB$7="Off-peak",AB$7="Shoulder",AB$7="Block"),INDEX('Stakeholder report data'!$G750:$M750,1,MATCH(IF(AB$7="Block","Anytime",AB$7),'Stakeholder report data'!$G$724:$M$724,0)),INDEX($W750:$AD750,1,MATCH(AB$5,$W$724:$AD$724,0)))))
*AB1050*AB$8,0)</f>
        <v>0</v>
      </c>
      <c r="AC450" s="212">
        <f>_xlfn.IFNA(IF(AC$7="Fixed",1,IF(AND($D450="yes",AC$7="Block"),INDEX($O750:$Q750,1,MATCH(AC$5,$I35:$K35,0)),IF(OR(AC$7="Anytime",AC$7="Peak",AC$7="Off-peak",AC$7="Shoulder",AC$7="Block"),INDEX('Stakeholder report data'!$G750:$M750,1,MATCH(IF(AC$7="Block","Anytime",AC$7),'Stakeholder report data'!$G$724:$M$724,0)),INDEX($W750:$AD750,1,MATCH(AC$5,$W$724:$AD$724,0)))))
*AC1050*AC$8,0)</f>
        <v>0</v>
      </c>
      <c r="AD450" s="212">
        <f>_xlfn.IFNA(IF(AD$7="Fixed",1,IF(AND($D450="yes",AD$7="Block"),INDEX($O750:$Q750,1,MATCH(AD$5,$I35:$K35,0)),IF(OR(AD$7="Anytime",AD$7="Peak",AD$7="Off-peak",AD$7="Shoulder",AD$7="Block"),INDEX('Stakeholder report data'!$G750:$M750,1,MATCH(IF(AD$7="Block","Anytime",AD$7),'Stakeholder report data'!$G$724:$M$724,0)),INDEX($W750:$AD750,1,MATCH(AD$5,$W$724:$AD$724,0)))))
*AD1050*AD$8,0)</f>
        <v>0</v>
      </c>
      <c r="AE450" s="55"/>
      <c r="AF450" s="34"/>
      <c r="AG450" s="34"/>
      <c r="AH450" s="34"/>
    </row>
    <row r="451" spans="1:34" ht="11.25" hidden="1" outlineLevel="3" x14ac:dyDescent="0.2">
      <c r="A451" s="34"/>
      <c r="B451" s="251">
        <v>25</v>
      </c>
      <c r="C451" s="48">
        <v>0</v>
      </c>
      <c r="D451" s="49">
        <f t="shared" si="45"/>
        <v>0</v>
      </c>
      <c r="E451" s="49">
        <f t="shared" si="45"/>
        <v>0</v>
      </c>
      <c r="F451" s="56"/>
      <c r="G451" s="262">
        <f t="shared" si="44"/>
        <v>0</v>
      </c>
      <c r="H451" s="56"/>
      <c r="I451" s="212">
        <f>_xlfn.IFNA(IF(I$7="Fixed",1,IF(AND($D451="yes",I$7="Block"),INDEX($O751:$Q751,1,MATCH(I$5,$I36:$K36,0)),IF(OR(I$7="Anytime",I$7="Peak",I$7="Off-peak",I$7="Shoulder",I$7="Block"),INDEX('Stakeholder report data'!$G751:$M751,1,MATCH(IF(I$7="Block","Anytime",I$7),'Stakeholder report data'!$G$724:$M$724,0)),INDEX($W751:$AD751,1,MATCH(I$5,$W$724:$AD$724,0)))))
*I1051*I$8,0)</f>
        <v>0</v>
      </c>
      <c r="J451" s="212">
        <f>_xlfn.IFNA(IF(J$7="Fixed",1,IF(AND($D451="yes",J$7="Block"),INDEX($O751:$Q751,1,MATCH(J$5,$I36:$K36,0)),IF(OR(J$7="Anytime",J$7="Peak",J$7="Off-peak",J$7="Shoulder",J$7="Block"),INDEX('Stakeholder report data'!$G751:$M751,1,MATCH(IF(J$7="Block","Anytime",J$7),'Stakeholder report data'!$G$724:$M$724,0)),INDEX($W751:$AD751,1,MATCH(J$5,$W$724:$AD$724,0)))))
*J1051*J$8,0)</f>
        <v>0</v>
      </c>
      <c r="K451" s="212">
        <f>_xlfn.IFNA(IF(K$7="Fixed",1,IF(AND($D451="yes",K$7="Block"),INDEX($O751:$Q751,1,MATCH(K$5,$I36:$K36,0)),IF(OR(K$7="Anytime",K$7="Peak",K$7="Off-peak",K$7="Shoulder",K$7="Block"),INDEX('Stakeholder report data'!$G751:$M751,1,MATCH(IF(K$7="Block","Anytime",K$7),'Stakeholder report data'!$G$724:$M$724,0)),INDEX($W751:$AD751,1,MATCH(K$5,$W$724:$AD$724,0)))))
*K1051*K$8,0)</f>
        <v>0</v>
      </c>
      <c r="L451" s="212">
        <f>_xlfn.IFNA(IF(L$7="Fixed",1,IF(AND($D451="yes",L$7="Block"),INDEX($O751:$Q751,1,MATCH(L$5,$I36:$K36,0)),IF(OR(L$7="Anytime",L$7="Peak",L$7="Off-peak",L$7="Shoulder",L$7="Block"),INDEX('Stakeholder report data'!$G751:$M751,1,MATCH(IF(L$7="Block","Anytime",L$7),'Stakeholder report data'!$G$724:$M$724,0)),INDEX($W751:$AD751,1,MATCH(L$5,$W$724:$AD$724,0)))))
*L1051*L$8,0)</f>
        <v>0</v>
      </c>
      <c r="M451" s="212">
        <f>_xlfn.IFNA(IF(M$7="Fixed",1,IF(AND($D451="yes",M$7="Block"),INDEX($O751:$Q751,1,MATCH(M$5,$I36:$K36,0)),IF(OR(M$7="Anytime",M$7="Peak",M$7="Off-peak",M$7="Shoulder",M$7="Block"),INDEX('Stakeholder report data'!$G751:$M751,1,MATCH(IF(M$7="Block","Anytime",M$7),'Stakeholder report data'!$G$724:$M$724,0)),INDEX($W751:$AD751,1,MATCH(M$5,$W$724:$AD$724,0)))))
*M1051*M$8,0)</f>
        <v>0</v>
      </c>
      <c r="N451" s="212">
        <f>_xlfn.IFNA(IF(N$7="Fixed",1,IF(AND($D451="yes",N$7="Block"),INDEX($O751:$Q751,1,MATCH(N$5,$I36:$K36,0)),IF(OR(N$7="Anytime",N$7="Peak",N$7="Off-peak",N$7="Shoulder",N$7="Block"),INDEX('Stakeholder report data'!$G751:$M751,1,MATCH(IF(N$7="Block","Anytime",N$7),'Stakeholder report data'!$G$724:$M$724,0)),INDEX($W751:$AD751,1,MATCH(N$5,$W$724:$AD$724,0)))))
*N1051*N$8,0)</f>
        <v>0</v>
      </c>
      <c r="O451" s="212">
        <f>_xlfn.IFNA(IF(O$7="Fixed",1,IF(AND($D451="yes",O$7="Block"),INDEX($O751:$Q751,1,MATCH(O$5,$I36:$K36,0)),IF(OR(O$7="Anytime",O$7="Peak",O$7="Off-peak",O$7="Shoulder",O$7="Block"),INDEX('Stakeholder report data'!$G751:$M751,1,MATCH(IF(O$7="Block","Anytime",O$7),'Stakeholder report data'!$G$724:$M$724,0)),INDEX($W751:$AD751,1,MATCH(O$5,$W$724:$AD$724,0)))))
*O1051*O$8,0)</f>
        <v>0</v>
      </c>
      <c r="P451" s="212">
        <f>_xlfn.IFNA(IF(P$7="Fixed",1,IF(AND($D451="yes",P$7="Block"),INDEX($O751:$Q751,1,MATCH(P$5,$I36:$K36,0)),IF(OR(P$7="Anytime",P$7="Peak",P$7="Off-peak",P$7="Shoulder",P$7="Block"),INDEX('Stakeholder report data'!$G751:$M751,1,MATCH(IF(P$7="Block","Anytime",P$7),'Stakeholder report data'!$G$724:$M$724,0)),INDEX($W751:$AD751,1,MATCH(P$5,$W$724:$AD$724,0)))))
*P1051*P$8,0)</f>
        <v>0</v>
      </c>
      <c r="Q451" s="212">
        <f>_xlfn.IFNA(IF(Q$7="Fixed",1,IF(AND($D451="yes",Q$7="Block"),INDEX($O751:$Q751,1,MATCH(Q$5,$I36:$K36,0)),IF(OR(Q$7="Anytime",Q$7="Peak",Q$7="Off-peak",Q$7="Shoulder",Q$7="Block"),INDEX('Stakeholder report data'!$G751:$M751,1,MATCH(IF(Q$7="Block","Anytime",Q$7),'Stakeholder report data'!$G$724:$M$724,0)),INDEX($W751:$AD751,1,MATCH(Q$5,$W$724:$AD$724,0)))))
*Q1051*Q$8,0)</f>
        <v>0</v>
      </c>
      <c r="R451" s="212">
        <f>_xlfn.IFNA(IF(R$7="Fixed",1,IF(AND($D451="yes",R$7="Block"),INDEX($O751:$Q751,1,MATCH(R$5,$I36:$K36,0)),IF(OR(R$7="Anytime",R$7="Peak",R$7="Off-peak",R$7="Shoulder",R$7="Block"),INDEX('Stakeholder report data'!$G751:$M751,1,MATCH(IF(R$7="Block","Anytime",R$7),'Stakeholder report data'!$G$724:$M$724,0)),INDEX($W751:$AD751,1,MATCH(R$5,$W$724:$AD$724,0)))))
*R1051*R$8,0)</f>
        <v>0</v>
      </c>
      <c r="S451" s="212">
        <f>_xlfn.IFNA(IF(S$7="Fixed",1,IF(AND($D451="yes",S$7="Block"),INDEX($O751:$Q751,1,MATCH(S$5,$I36:$K36,0)),IF(OR(S$7="Anytime",S$7="Peak",S$7="Off-peak",S$7="Shoulder",S$7="Block"),INDEX('Stakeholder report data'!$G751:$M751,1,MATCH(IF(S$7="Block","Anytime",S$7),'Stakeholder report data'!$G$724:$M$724,0)),INDEX($W751:$AD751,1,MATCH(S$5,$W$724:$AD$724,0)))))
*S1051*S$8,0)</f>
        <v>0</v>
      </c>
      <c r="T451" s="212">
        <f>_xlfn.IFNA(IF(T$7="Fixed",1,IF(AND($D451="yes",T$7="Block"),INDEX($O751:$Q751,1,MATCH(T$5,$I36:$K36,0)),IF(OR(T$7="Anytime",T$7="Peak",T$7="Off-peak",T$7="Shoulder",T$7="Block"),INDEX('Stakeholder report data'!$G751:$M751,1,MATCH(IF(T$7="Block","Anytime",T$7),'Stakeholder report data'!$G$724:$M$724,0)),INDEX($W751:$AD751,1,MATCH(T$5,$W$724:$AD$724,0)))))
*T1051*T$8,0)</f>
        <v>0</v>
      </c>
      <c r="U451" s="212">
        <f>_xlfn.IFNA(IF(U$7="Fixed",1,IF(AND($D451="yes",U$7="Block"),INDEX($O751:$Q751,1,MATCH(U$5,$I36:$K36,0)),IF(OR(U$7="Anytime",U$7="Peak",U$7="Off-peak",U$7="Shoulder",U$7="Block"),INDEX('Stakeholder report data'!$G751:$M751,1,MATCH(IF(U$7="Block","Anytime",U$7),'Stakeholder report data'!$G$724:$M$724,0)),INDEX($W751:$AD751,1,MATCH(U$5,$W$724:$AD$724,0)))))
*U1051*U$8,0)</f>
        <v>0</v>
      </c>
      <c r="V451" s="212">
        <f>_xlfn.IFNA(IF(V$7="Fixed",1,IF(AND($D451="yes",V$7="Block"),INDEX($O751:$Q751,1,MATCH(V$5,$I36:$K36,0)),IF(OR(V$7="Anytime",V$7="Peak",V$7="Off-peak",V$7="Shoulder",V$7="Block"),INDEX('Stakeholder report data'!$G751:$M751,1,MATCH(IF(V$7="Block","Anytime",V$7),'Stakeholder report data'!$G$724:$M$724,0)),INDEX($W751:$AD751,1,MATCH(V$5,$W$724:$AD$724,0)))))
*V1051*V$8,0)</f>
        <v>0</v>
      </c>
      <c r="W451" s="212">
        <f>_xlfn.IFNA(IF(W$7="Fixed",1,IF(AND($D451="yes",W$7="Block"),INDEX($O751:$Q751,1,MATCH(W$5,$I36:$K36,0)),IF(OR(W$7="Anytime",W$7="Peak",W$7="Off-peak",W$7="Shoulder",W$7="Block"),INDEX('Stakeholder report data'!$G751:$M751,1,MATCH(IF(W$7="Block","Anytime",W$7),'Stakeholder report data'!$G$724:$M$724,0)),INDEX($W751:$AD751,1,MATCH(W$5,$W$724:$AD$724,0)))))
*W1051*W$8,0)</f>
        <v>0</v>
      </c>
      <c r="X451" s="212">
        <f>_xlfn.IFNA(IF(X$7="Fixed",1,IF(AND($D451="yes",X$7="Block"),INDEX($O751:$Q751,1,MATCH(X$5,$I36:$K36,0)),IF(OR(X$7="Anytime",X$7="Peak",X$7="Off-peak",X$7="Shoulder",X$7="Block"),INDEX('Stakeholder report data'!$G751:$M751,1,MATCH(IF(X$7="Block","Anytime",X$7),'Stakeholder report data'!$G$724:$M$724,0)),INDEX($W751:$AD751,1,MATCH(X$5,$W$724:$AD$724,0)))))
*X1051*X$8,0)</f>
        <v>0</v>
      </c>
      <c r="Y451" s="212">
        <f>_xlfn.IFNA(IF(Y$7="Fixed",1,IF(AND($D451="yes",Y$7="Block"),INDEX($O751:$Q751,1,MATCH(Y$5,$I36:$K36,0)),IF(OR(Y$7="Anytime",Y$7="Peak",Y$7="Off-peak",Y$7="Shoulder",Y$7="Block"),INDEX('Stakeholder report data'!$G751:$M751,1,MATCH(IF(Y$7="Block","Anytime",Y$7),'Stakeholder report data'!$G$724:$M$724,0)),INDEX($W751:$AD751,1,MATCH(Y$5,$W$724:$AD$724,0)))))
*Y1051*Y$8,0)</f>
        <v>0</v>
      </c>
      <c r="Z451" s="212">
        <f>_xlfn.IFNA(IF(Z$7="Fixed",1,IF(AND($D451="yes",Z$7="Block"),INDEX($O751:$Q751,1,MATCH(Z$5,$I36:$K36,0)),IF(OR(Z$7="Anytime",Z$7="Peak",Z$7="Off-peak",Z$7="Shoulder",Z$7="Block"),INDEX('Stakeholder report data'!$G751:$M751,1,MATCH(IF(Z$7="Block","Anytime",Z$7),'Stakeholder report data'!$G$724:$M$724,0)),INDEX($W751:$AD751,1,MATCH(Z$5,$W$724:$AD$724,0)))))
*Z1051*Z$8,0)</f>
        <v>0</v>
      </c>
      <c r="AA451" s="212">
        <f>_xlfn.IFNA(IF(AA$7="Fixed",1,IF(AND($D451="yes",AA$7="Block"),INDEX($O751:$Q751,1,MATCH(AA$5,$I36:$K36,0)),IF(OR(AA$7="Anytime",AA$7="Peak",AA$7="Off-peak",AA$7="Shoulder",AA$7="Block"),INDEX('Stakeholder report data'!$G751:$M751,1,MATCH(IF(AA$7="Block","Anytime",AA$7),'Stakeholder report data'!$G$724:$M$724,0)),INDEX($W751:$AD751,1,MATCH(AA$5,$W$724:$AD$724,0)))))
*AA1051*AA$8,0)</f>
        <v>0</v>
      </c>
      <c r="AB451" s="212">
        <f>_xlfn.IFNA(IF(AB$7="Fixed",1,IF(AND($D451="yes",AB$7="Block"),INDEX($O751:$Q751,1,MATCH(AB$5,$I36:$K36,0)),IF(OR(AB$7="Anytime",AB$7="Peak",AB$7="Off-peak",AB$7="Shoulder",AB$7="Block"),INDEX('Stakeholder report data'!$G751:$M751,1,MATCH(IF(AB$7="Block","Anytime",AB$7),'Stakeholder report data'!$G$724:$M$724,0)),INDEX($W751:$AD751,1,MATCH(AB$5,$W$724:$AD$724,0)))))
*AB1051*AB$8,0)</f>
        <v>0</v>
      </c>
      <c r="AC451" s="212">
        <f>_xlfn.IFNA(IF(AC$7="Fixed",1,IF(AND($D451="yes",AC$7="Block"),INDEX($O751:$Q751,1,MATCH(AC$5,$I36:$K36,0)),IF(OR(AC$7="Anytime",AC$7="Peak",AC$7="Off-peak",AC$7="Shoulder",AC$7="Block"),INDEX('Stakeholder report data'!$G751:$M751,1,MATCH(IF(AC$7="Block","Anytime",AC$7),'Stakeholder report data'!$G$724:$M$724,0)),INDEX($W751:$AD751,1,MATCH(AC$5,$W$724:$AD$724,0)))))
*AC1051*AC$8,0)</f>
        <v>0</v>
      </c>
      <c r="AD451" s="212">
        <f>_xlfn.IFNA(IF(AD$7="Fixed",1,IF(AND($D451="yes",AD$7="Block"),INDEX($O751:$Q751,1,MATCH(AD$5,$I36:$K36,0)),IF(OR(AD$7="Anytime",AD$7="Peak",AD$7="Off-peak",AD$7="Shoulder",AD$7="Block"),INDEX('Stakeholder report data'!$G751:$M751,1,MATCH(IF(AD$7="Block","Anytime",AD$7),'Stakeholder report data'!$G$724:$M$724,0)),INDEX($W751:$AD751,1,MATCH(AD$5,$W$724:$AD$724,0)))))
*AD1051*AD$8,0)</f>
        <v>0</v>
      </c>
      <c r="AE451" s="55"/>
      <c r="AF451" s="34"/>
      <c r="AG451" s="34"/>
      <c r="AH451" s="34"/>
    </row>
    <row r="452" spans="1:34" ht="11.25" hidden="1" outlineLevel="3" x14ac:dyDescent="0.2">
      <c r="A452" s="34"/>
      <c r="B452" s="251">
        <v>26</v>
      </c>
      <c r="C452" s="48">
        <v>0</v>
      </c>
      <c r="D452" s="49">
        <f t="shared" si="45"/>
        <v>0</v>
      </c>
      <c r="E452" s="49">
        <f t="shared" si="45"/>
        <v>0</v>
      </c>
      <c r="F452" s="56"/>
      <c r="G452" s="262">
        <f t="shared" si="44"/>
        <v>0</v>
      </c>
      <c r="H452" s="56"/>
      <c r="I452" s="212">
        <f>_xlfn.IFNA(IF(I$7="Fixed",1,IF(AND($D452="yes",I$7="Block"),INDEX($O752:$Q752,1,MATCH(I$5,$I37:$K37,0)),IF(OR(I$7="Anytime",I$7="Peak",I$7="Off-peak",I$7="Shoulder",I$7="Block"),INDEX('Stakeholder report data'!$G752:$M752,1,MATCH(IF(I$7="Block","Anytime",I$7),'Stakeholder report data'!$G$724:$M$724,0)),INDEX($W752:$AD752,1,MATCH(I$5,$W$724:$AD$724,0)))))
*I1052*I$8,0)</f>
        <v>0</v>
      </c>
      <c r="J452" s="212">
        <f>_xlfn.IFNA(IF(J$7="Fixed",1,IF(AND($D452="yes",J$7="Block"),INDEX($O752:$Q752,1,MATCH(J$5,$I37:$K37,0)),IF(OR(J$7="Anytime",J$7="Peak",J$7="Off-peak",J$7="Shoulder",J$7="Block"),INDEX('Stakeholder report data'!$G752:$M752,1,MATCH(IF(J$7="Block","Anytime",J$7),'Stakeholder report data'!$G$724:$M$724,0)),INDEX($W752:$AD752,1,MATCH(J$5,$W$724:$AD$724,0)))))
*J1052*J$8,0)</f>
        <v>0</v>
      </c>
      <c r="K452" s="212">
        <f>_xlfn.IFNA(IF(K$7="Fixed",1,IF(AND($D452="yes",K$7="Block"),INDEX($O752:$Q752,1,MATCH(K$5,$I37:$K37,0)),IF(OR(K$7="Anytime",K$7="Peak",K$7="Off-peak",K$7="Shoulder",K$7="Block"),INDEX('Stakeholder report data'!$G752:$M752,1,MATCH(IF(K$7="Block","Anytime",K$7),'Stakeholder report data'!$G$724:$M$724,0)),INDEX($W752:$AD752,1,MATCH(K$5,$W$724:$AD$724,0)))))
*K1052*K$8,0)</f>
        <v>0</v>
      </c>
      <c r="L452" s="212">
        <f>_xlfn.IFNA(IF(L$7="Fixed",1,IF(AND($D452="yes",L$7="Block"),INDEX($O752:$Q752,1,MATCH(L$5,$I37:$K37,0)),IF(OR(L$7="Anytime",L$7="Peak",L$7="Off-peak",L$7="Shoulder",L$7="Block"),INDEX('Stakeholder report data'!$G752:$M752,1,MATCH(IF(L$7="Block","Anytime",L$7),'Stakeholder report data'!$G$724:$M$724,0)),INDEX($W752:$AD752,1,MATCH(L$5,$W$724:$AD$724,0)))))
*L1052*L$8,0)</f>
        <v>0</v>
      </c>
      <c r="M452" s="212">
        <f>_xlfn.IFNA(IF(M$7="Fixed",1,IF(AND($D452="yes",M$7="Block"),INDEX($O752:$Q752,1,MATCH(M$5,$I37:$K37,0)),IF(OR(M$7="Anytime",M$7="Peak",M$7="Off-peak",M$7="Shoulder",M$7="Block"),INDEX('Stakeholder report data'!$G752:$M752,1,MATCH(IF(M$7="Block","Anytime",M$7),'Stakeholder report data'!$G$724:$M$724,0)),INDEX($W752:$AD752,1,MATCH(M$5,$W$724:$AD$724,0)))))
*M1052*M$8,0)</f>
        <v>0</v>
      </c>
      <c r="N452" s="212">
        <f>_xlfn.IFNA(IF(N$7="Fixed",1,IF(AND($D452="yes",N$7="Block"),INDEX($O752:$Q752,1,MATCH(N$5,$I37:$K37,0)),IF(OR(N$7="Anytime",N$7="Peak",N$7="Off-peak",N$7="Shoulder",N$7="Block"),INDEX('Stakeholder report data'!$G752:$M752,1,MATCH(IF(N$7="Block","Anytime",N$7),'Stakeholder report data'!$G$724:$M$724,0)),INDEX($W752:$AD752,1,MATCH(N$5,$W$724:$AD$724,0)))))
*N1052*N$8,0)</f>
        <v>0</v>
      </c>
      <c r="O452" s="212">
        <f>_xlfn.IFNA(IF(O$7="Fixed",1,IF(AND($D452="yes",O$7="Block"),INDEX($O752:$Q752,1,MATCH(O$5,$I37:$K37,0)),IF(OR(O$7="Anytime",O$7="Peak",O$7="Off-peak",O$7="Shoulder",O$7="Block"),INDEX('Stakeholder report data'!$G752:$M752,1,MATCH(IF(O$7="Block","Anytime",O$7),'Stakeholder report data'!$G$724:$M$724,0)),INDEX($W752:$AD752,1,MATCH(O$5,$W$724:$AD$724,0)))))
*O1052*O$8,0)</f>
        <v>0</v>
      </c>
      <c r="P452" s="212">
        <f>_xlfn.IFNA(IF(P$7="Fixed",1,IF(AND($D452="yes",P$7="Block"),INDEX($O752:$Q752,1,MATCH(P$5,$I37:$K37,0)),IF(OR(P$7="Anytime",P$7="Peak",P$7="Off-peak",P$7="Shoulder",P$7="Block"),INDEX('Stakeholder report data'!$G752:$M752,1,MATCH(IF(P$7="Block","Anytime",P$7),'Stakeholder report data'!$G$724:$M$724,0)),INDEX($W752:$AD752,1,MATCH(P$5,$W$724:$AD$724,0)))))
*P1052*P$8,0)</f>
        <v>0</v>
      </c>
      <c r="Q452" s="212">
        <f>_xlfn.IFNA(IF(Q$7="Fixed",1,IF(AND($D452="yes",Q$7="Block"),INDEX($O752:$Q752,1,MATCH(Q$5,$I37:$K37,0)),IF(OR(Q$7="Anytime",Q$7="Peak",Q$7="Off-peak",Q$7="Shoulder",Q$7="Block"),INDEX('Stakeholder report data'!$G752:$M752,1,MATCH(IF(Q$7="Block","Anytime",Q$7),'Stakeholder report data'!$G$724:$M$724,0)),INDEX($W752:$AD752,1,MATCH(Q$5,$W$724:$AD$724,0)))))
*Q1052*Q$8,0)</f>
        <v>0</v>
      </c>
      <c r="R452" s="212">
        <f>_xlfn.IFNA(IF(R$7="Fixed",1,IF(AND($D452="yes",R$7="Block"),INDEX($O752:$Q752,1,MATCH(R$5,$I37:$K37,0)),IF(OR(R$7="Anytime",R$7="Peak",R$7="Off-peak",R$7="Shoulder",R$7="Block"),INDEX('Stakeholder report data'!$G752:$M752,1,MATCH(IF(R$7="Block","Anytime",R$7),'Stakeholder report data'!$G$724:$M$724,0)),INDEX($W752:$AD752,1,MATCH(R$5,$W$724:$AD$724,0)))))
*R1052*R$8,0)</f>
        <v>0</v>
      </c>
      <c r="S452" s="212">
        <f>_xlfn.IFNA(IF(S$7="Fixed",1,IF(AND($D452="yes",S$7="Block"),INDEX($O752:$Q752,1,MATCH(S$5,$I37:$K37,0)),IF(OR(S$7="Anytime",S$7="Peak",S$7="Off-peak",S$7="Shoulder",S$7="Block"),INDEX('Stakeholder report data'!$G752:$M752,1,MATCH(IF(S$7="Block","Anytime",S$7),'Stakeholder report data'!$G$724:$M$724,0)),INDEX($W752:$AD752,1,MATCH(S$5,$W$724:$AD$724,0)))))
*S1052*S$8,0)</f>
        <v>0</v>
      </c>
      <c r="T452" s="212">
        <f>_xlfn.IFNA(IF(T$7="Fixed",1,IF(AND($D452="yes",T$7="Block"),INDEX($O752:$Q752,1,MATCH(T$5,$I37:$K37,0)),IF(OR(T$7="Anytime",T$7="Peak",T$7="Off-peak",T$7="Shoulder",T$7="Block"),INDEX('Stakeholder report data'!$G752:$M752,1,MATCH(IF(T$7="Block","Anytime",T$7),'Stakeholder report data'!$G$724:$M$724,0)),INDEX($W752:$AD752,1,MATCH(T$5,$W$724:$AD$724,0)))))
*T1052*T$8,0)</f>
        <v>0</v>
      </c>
      <c r="U452" s="212">
        <f>_xlfn.IFNA(IF(U$7="Fixed",1,IF(AND($D452="yes",U$7="Block"),INDEX($O752:$Q752,1,MATCH(U$5,$I37:$K37,0)),IF(OR(U$7="Anytime",U$7="Peak",U$7="Off-peak",U$7="Shoulder",U$7="Block"),INDEX('Stakeholder report data'!$G752:$M752,1,MATCH(IF(U$7="Block","Anytime",U$7),'Stakeholder report data'!$G$724:$M$724,0)),INDEX($W752:$AD752,1,MATCH(U$5,$W$724:$AD$724,0)))))
*U1052*U$8,0)</f>
        <v>0</v>
      </c>
      <c r="V452" s="212">
        <f>_xlfn.IFNA(IF(V$7="Fixed",1,IF(AND($D452="yes",V$7="Block"),INDEX($O752:$Q752,1,MATCH(V$5,$I37:$K37,0)),IF(OR(V$7="Anytime",V$7="Peak",V$7="Off-peak",V$7="Shoulder",V$7="Block"),INDEX('Stakeholder report data'!$G752:$M752,1,MATCH(IF(V$7="Block","Anytime",V$7),'Stakeholder report data'!$G$724:$M$724,0)),INDEX($W752:$AD752,1,MATCH(V$5,$W$724:$AD$724,0)))))
*V1052*V$8,0)</f>
        <v>0</v>
      </c>
      <c r="W452" s="212">
        <f>_xlfn.IFNA(IF(W$7="Fixed",1,IF(AND($D452="yes",W$7="Block"),INDEX($O752:$Q752,1,MATCH(W$5,$I37:$K37,0)),IF(OR(W$7="Anytime",W$7="Peak",W$7="Off-peak",W$7="Shoulder",W$7="Block"),INDEX('Stakeholder report data'!$G752:$M752,1,MATCH(IF(W$7="Block","Anytime",W$7),'Stakeholder report data'!$G$724:$M$724,0)),INDEX($W752:$AD752,1,MATCH(W$5,$W$724:$AD$724,0)))))
*W1052*W$8,0)</f>
        <v>0</v>
      </c>
      <c r="X452" s="212">
        <f>_xlfn.IFNA(IF(X$7="Fixed",1,IF(AND($D452="yes",X$7="Block"),INDEX($O752:$Q752,1,MATCH(X$5,$I37:$K37,0)),IF(OR(X$7="Anytime",X$7="Peak",X$7="Off-peak",X$7="Shoulder",X$7="Block"),INDEX('Stakeholder report data'!$G752:$M752,1,MATCH(IF(X$7="Block","Anytime",X$7),'Stakeholder report data'!$G$724:$M$724,0)),INDEX($W752:$AD752,1,MATCH(X$5,$W$724:$AD$724,0)))))
*X1052*X$8,0)</f>
        <v>0</v>
      </c>
      <c r="Y452" s="212">
        <f>_xlfn.IFNA(IF(Y$7="Fixed",1,IF(AND($D452="yes",Y$7="Block"),INDEX($O752:$Q752,1,MATCH(Y$5,$I37:$K37,0)),IF(OR(Y$7="Anytime",Y$7="Peak",Y$7="Off-peak",Y$7="Shoulder",Y$7="Block"),INDEX('Stakeholder report data'!$G752:$M752,1,MATCH(IF(Y$7="Block","Anytime",Y$7),'Stakeholder report data'!$G$724:$M$724,0)),INDEX($W752:$AD752,1,MATCH(Y$5,$W$724:$AD$724,0)))))
*Y1052*Y$8,0)</f>
        <v>0</v>
      </c>
      <c r="Z452" s="212">
        <f>_xlfn.IFNA(IF(Z$7="Fixed",1,IF(AND($D452="yes",Z$7="Block"),INDEX($O752:$Q752,1,MATCH(Z$5,$I37:$K37,0)),IF(OR(Z$7="Anytime",Z$7="Peak",Z$7="Off-peak",Z$7="Shoulder",Z$7="Block"),INDEX('Stakeholder report data'!$G752:$M752,1,MATCH(IF(Z$7="Block","Anytime",Z$7),'Stakeholder report data'!$G$724:$M$724,0)),INDEX($W752:$AD752,1,MATCH(Z$5,$W$724:$AD$724,0)))))
*Z1052*Z$8,0)</f>
        <v>0</v>
      </c>
      <c r="AA452" s="212">
        <f>_xlfn.IFNA(IF(AA$7="Fixed",1,IF(AND($D452="yes",AA$7="Block"),INDEX($O752:$Q752,1,MATCH(AA$5,$I37:$K37,0)),IF(OR(AA$7="Anytime",AA$7="Peak",AA$7="Off-peak",AA$7="Shoulder",AA$7="Block"),INDEX('Stakeholder report data'!$G752:$M752,1,MATCH(IF(AA$7="Block","Anytime",AA$7),'Stakeholder report data'!$G$724:$M$724,0)),INDEX($W752:$AD752,1,MATCH(AA$5,$W$724:$AD$724,0)))))
*AA1052*AA$8,0)</f>
        <v>0</v>
      </c>
      <c r="AB452" s="212">
        <f>_xlfn.IFNA(IF(AB$7="Fixed",1,IF(AND($D452="yes",AB$7="Block"),INDEX($O752:$Q752,1,MATCH(AB$5,$I37:$K37,0)),IF(OR(AB$7="Anytime",AB$7="Peak",AB$7="Off-peak",AB$7="Shoulder",AB$7="Block"),INDEX('Stakeholder report data'!$G752:$M752,1,MATCH(IF(AB$7="Block","Anytime",AB$7),'Stakeholder report data'!$G$724:$M$724,0)),INDEX($W752:$AD752,1,MATCH(AB$5,$W$724:$AD$724,0)))))
*AB1052*AB$8,0)</f>
        <v>0</v>
      </c>
      <c r="AC452" s="212">
        <f>_xlfn.IFNA(IF(AC$7="Fixed",1,IF(AND($D452="yes",AC$7="Block"),INDEX($O752:$Q752,1,MATCH(AC$5,$I37:$K37,0)),IF(OR(AC$7="Anytime",AC$7="Peak",AC$7="Off-peak",AC$7="Shoulder",AC$7="Block"),INDEX('Stakeholder report data'!$G752:$M752,1,MATCH(IF(AC$7="Block","Anytime",AC$7),'Stakeholder report data'!$G$724:$M$724,0)),INDEX($W752:$AD752,1,MATCH(AC$5,$W$724:$AD$724,0)))))
*AC1052*AC$8,0)</f>
        <v>0</v>
      </c>
      <c r="AD452" s="212">
        <f>_xlfn.IFNA(IF(AD$7="Fixed",1,IF(AND($D452="yes",AD$7="Block"),INDEX($O752:$Q752,1,MATCH(AD$5,$I37:$K37,0)),IF(OR(AD$7="Anytime",AD$7="Peak",AD$7="Off-peak",AD$7="Shoulder",AD$7="Block"),INDEX('Stakeholder report data'!$G752:$M752,1,MATCH(IF(AD$7="Block","Anytime",AD$7),'Stakeholder report data'!$G$724:$M$724,0)),INDEX($W752:$AD752,1,MATCH(AD$5,$W$724:$AD$724,0)))))
*AD1052*AD$8,0)</f>
        <v>0</v>
      </c>
      <c r="AE452" s="55"/>
      <c r="AF452" s="34"/>
      <c r="AG452" s="34"/>
      <c r="AH452" s="34"/>
    </row>
    <row r="453" spans="1:34" ht="11.25" hidden="1" outlineLevel="3" x14ac:dyDescent="0.2">
      <c r="A453" s="34"/>
      <c r="B453" s="251">
        <v>27</v>
      </c>
      <c r="C453" s="48">
        <v>0</v>
      </c>
      <c r="D453" s="49">
        <f t="shared" si="45"/>
        <v>0</v>
      </c>
      <c r="E453" s="49">
        <f t="shared" si="45"/>
        <v>0</v>
      </c>
      <c r="F453" s="56"/>
      <c r="G453" s="262">
        <f t="shared" si="44"/>
        <v>0</v>
      </c>
      <c r="H453" s="56"/>
      <c r="I453" s="212">
        <f>_xlfn.IFNA(IF(I$7="Fixed",1,IF(AND($D453="yes",I$7="Block"),INDEX($O753:$Q753,1,MATCH(I$5,$I38:$K38,0)),IF(OR(I$7="Anytime",I$7="Peak",I$7="Off-peak",I$7="Shoulder",I$7="Block"),INDEX('Stakeholder report data'!$G753:$M753,1,MATCH(IF(I$7="Block","Anytime",I$7),'Stakeholder report data'!$G$724:$M$724,0)),INDEX($W753:$AD753,1,MATCH(I$5,$W$724:$AD$724,0)))))
*I1053*I$8,0)</f>
        <v>0</v>
      </c>
      <c r="J453" s="212">
        <f>_xlfn.IFNA(IF(J$7="Fixed",1,IF(AND($D453="yes",J$7="Block"),INDEX($O753:$Q753,1,MATCH(J$5,$I38:$K38,0)),IF(OR(J$7="Anytime",J$7="Peak",J$7="Off-peak",J$7="Shoulder",J$7="Block"),INDEX('Stakeholder report data'!$G753:$M753,1,MATCH(IF(J$7="Block","Anytime",J$7),'Stakeholder report data'!$G$724:$M$724,0)),INDEX($W753:$AD753,1,MATCH(J$5,$W$724:$AD$724,0)))))
*J1053*J$8,0)</f>
        <v>0</v>
      </c>
      <c r="K453" s="212">
        <f>_xlfn.IFNA(IF(K$7="Fixed",1,IF(AND($D453="yes",K$7="Block"),INDEX($O753:$Q753,1,MATCH(K$5,$I38:$K38,0)),IF(OR(K$7="Anytime",K$7="Peak",K$7="Off-peak",K$7="Shoulder",K$7="Block"),INDEX('Stakeholder report data'!$G753:$M753,1,MATCH(IF(K$7="Block","Anytime",K$7),'Stakeholder report data'!$G$724:$M$724,0)),INDEX($W753:$AD753,1,MATCH(K$5,$W$724:$AD$724,0)))))
*K1053*K$8,0)</f>
        <v>0</v>
      </c>
      <c r="L453" s="212">
        <f>_xlfn.IFNA(IF(L$7="Fixed",1,IF(AND($D453="yes",L$7="Block"),INDEX($O753:$Q753,1,MATCH(L$5,$I38:$K38,0)),IF(OR(L$7="Anytime",L$7="Peak",L$7="Off-peak",L$7="Shoulder",L$7="Block"),INDEX('Stakeholder report data'!$G753:$M753,1,MATCH(IF(L$7="Block","Anytime",L$7),'Stakeholder report data'!$G$724:$M$724,0)),INDEX($W753:$AD753,1,MATCH(L$5,$W$724:$AD$724,0)))))
*L1053*L$8,0)</f>
        <v>0</v>
      </c>
      <c r="M453" s="212">
        <f>_xlfn.IFNA(IF(M$7="Fixed",1,IF(AND($D453="yes",M$7="Block"),INDEX($O753:$Q753,1,MATCH(M$5,$I38:$K38,0)),IF(OR(M$7="Anytime",M$7="Peak",M$7="Off-peak",M$7="Shoulder",M$7="Block"),INDEX('Stakeholder report data'!$G753:$M753,1,MATCH(IF(M$7="Block","Anytime",M$7),'Stakeholder report data'!$G$724:$M$724,0)),INDEX($W753:$AD753,1,MATCH(M$5,$W$724:$AD$724,0)))))
*M1053*M$8,0)</f>
        <v>0</v>
      </c>
      <c r="N453" s="212">
        <f>_xlfn.IFNA(IF(N$7="Fixed",1,IF(AND($D453="yes",N$7="Block"),INDEX($O753:$Q753,1,MATCH(N$5,$I38:$K38,0)),IF(OR(N$7="Anytime",N$7="Peak",N$7="Off-peak",N$7="Shoulder",N$7="Block"),INDEX('Stakeholder report data'!$G753:$M753,1,MATCH(IF(N$7="Block","Anytime",N$7),'Stakeholder report data'!$G$724:$M$724,0)),INDEX($W753:$AD753,1,MATCH(N$5,$W$724:$AD$724,0)))))
*N1053*N$8,0)</f>
        <v>0</v>
      </c>
      <c r="O453" s="212">
        <f>_xlfn.IFNA(IF(O$7="Fixed",1,IF(AND($D453="yes",O$7="Block"),INDEX($O753:$Q753,1,MATCH(O$5,$I38:$K38,0)),IF(OR(O$7="Anytime",O$7="Peak",O$7="Off-peak",O$7="Shoulder",O$7="Block"),INDEX('Stakeholder report data'!$G753:$M753,1,MATCH(IF(O$7="Block","Anytime",O$7),'Stakeholder report data'!$G$724:$M$724,0)),INDEX($W753:$AD753,1,MATCH(O$5,$W$724:$AD$724,0)))))
*O1053*O$8,0)</f>
        <v>0</v>
      </c>
      <c r="P453" s="212">
        <f>_xlfn.IFNA(IF(P$7="Fixed",1,IF(AND($D453="yes",P$7="Block"),INDEX($O753:$Q753,1,MATCH(P$5,$I38:$K38,0)),IF(OR(P$7="Anytime",P$7="Peak",P$7="Off-peak",P$7="Shoulder",P$7="Block"),INDEX('Stakeholder report data'!$G753:$M753,1,MATCH(IF(P$7="Block","Anytime",P$7),'Stakeholder report data'!$G$724:$M$724,0)),INDEX($W753:$AD753,1,MATCH(P$5,$W$724:$AD$724,0)))))
*P1053*P$8,0)</f>
        <v>0</v>
      </c>
      <c r="Q453" s="212">
        <f>_xlfn.IFNA(IF(Q$7="Fixed",1,IF(AND($D453="yes",Q$7="Block"),INDEX($O753:$Q753,1,MATCH(Q$5,$I38:$K38,0)),IF(OR(Q$7="Anytime",Q$7="Peak",Q$7="Off-peak",Q$7="Shoulder",Q$7="Block"),INDEX('Stakeholder report data'!$G753:$M753,1,MATCH(IF(Q$7="Block","Anytime",Q$7),'Stakeholder report data'!$G$724:$M$724,0)),INDEX($W753:$AD753,1,MATCH(Q$5,$W$724:$AD$724,0)))))
*Q1053*Q$8,0)</f>
        <v>0</v>
      </c>
      <c r="R453" s="212">
        <f>_xlfn.IFNA(IF(R$7="Fixed",1,IF(AND($D453="yes",R$7="Block"),INDEX($O753:$Q753,1,MATCH(R$5,$I38:$K38,0)),IF(OR(R$7="Anytime",R$7="Peak",R$7="Off-peak",R$7="Shoulder",R$7="Block"),INDEX('Stakeholder report data'!$G753:$M753,1,MATCH(IF(R$7="Block","Anytime",R$7),'Stakeholder report data'!$G$724:$M$724,0)),INDEX($W753:$AD753,1,MATCH(R$5,$W$724:$AD$724,0)))))
*R1053*R$8,0)</f>
        <v>0</v>
      </c>
      <c r="S453" s="212">
        <f>_xlfn.IFNA(IF(S$7="Fixed",1,IF(AND($D453="yes",S$7="Block"),INDEX($O753:$Q753,1,MATCH(S$5,$I38:$K38,0)),IF(OR(S$7="Anytime",S$7="Peak",S$7="Off-peak",S$7="Shoulder",S$7="Block"),INDEX('Stakeholder report data'!$G753:$M753,1,MATCH(IF(S$7="Block","Anytime",S$7),'Stakeholder report data'!$G$724:$M$724,0)),INDEX($W753:$AD753,1,MATCH(S$5,$W$724:$AD$724,0)))))
*S1053*S$8,0)</f>
        <v>0</v>
      </c>
      <c r="T453" s="212">
        <f>_xlfn.IFNA(IF(T$7="Fixed",1,IF(AND($D453="yes",T$7="Block"),INDEX($O753:$Q753,1,MATCH(T$5,$I38:$K38,0)),IF(OR(T$7="Anytime",T$7="Peak",T$7="Off-peak",T$7="Shoulder",T$7="Block"),INDEX('Stakeholder report data'!$G753:$M753,1,MATCH(IF(T$7="Block","Anytime",T$7),'Stakeholder report data'!$G$724:$M$724,0)),INDEX($W753:$AD753,1,MATCH(T$5,$W$724:$AD$724,0)))))
*T1053*T$8,0)</f>
        <v>0</v>
      </c>
      <c r="U453" s="212">
        <f>_xlfn.IFNA(IF(U$7="Fixed",1,IF(AND($D453="yes",U$7="Block"),INDEX($O753:$Q753,1,MATCH(U$5,$I38:$K38,0)),IF(OR(U$7="Anytime",U$7="Peak",U$7="Off-peak",U$7="Shoulder",U$7="Block"),INDEX('Stakeholder report data'!$G753:$M753,1,MATCH(IF(U$7="Block","Anytime",U$7),'Stakeholder report data'!$G$724:$M$724,0)),INDEX($W753:$AD753,1,MATCH(U$5,$W$724:$AD$724,0)))))
*U1053*U$8,0)</f>
        <v>0</v>
      </c>
      <c r="V453" s="212">
        <f>_xlfn.IFNA(IF(V$7="Fixed",1,IF(AND($D453="yes",V$7="Block"),INDEX($O753:$Q753,1,MATCH(V$5,$I38:$K38,0)),IF(OR(V$7="Anytime",V$7="Peak",V$7="Off-peak",V$7="Shoulder",V$7="Block"),INDEX('Stakeholder report data'!$G753:$M753,1,MATCH(IF(V$7="Block","Anytime",V$7),'Stakeholder report data'!$G$724:$M$724,0)),INDEX($W753:$AD753,1,MATCH(V$5,$W$724:$AD$724,0)))))
*V1053*V$8,0)</f>
        <v>0</v>
      </c>
      <c r="W453" s="212">
        <f>_xlfn.IFNA(IF(W$7="Fixed",1,IF(AND($D453="yes",W$7="Block"),INDEX($O753:$Q753,1,MATCH(W$5,$I38:$K38,0)),IF(OR(W$7="Anytime",W$7="Peak",W$7="Off-peak",W$7="Shoulder",W$7="Block"),INDEX('Stakeholder report data'!$G753:$M753,1,MATCH(IF(W$7="Block","Anytime",W$7),'Stakeholder report data'!$G$724:$M$724,0)),INDEX($W753:$AD753,1,MATCH(W$5,$W$724:$AD$724,0)))))
*W1053*W$8,0)</f>
        <v>0</v>
      </c>
      <c r="X453" s="212">
        <f>_xlfn.IFNA(IF(X$7="Fixed",1,IF(AND($D453="yes",X$7="Block"),INDEX($O753:$Q753,1,MATCH(X$5,$I38:$K38,0)),IF(OR(X$7="Anytime",X$7="Peak",X$7="Off-peak",X$7="Shoulder",X$7="Block"),INDEX('Stakeholder report data'!$G753:$M753,1,MATCH(IF(X$7="Block","Anytime",X$7),'Stakeholder report data'!$G$724:$M$724,0)),INDEX($W753:$AD753,1,MATCH(X$5,$W$724:$AD$724,0)))))
*X1053*X$8,0)</f>
        <v>0</v>
      </c>
      <c r="Y453" s="212">
        <f>_xlfn.IFNA(IF(Y$7="Fixed",1,IF(AND($D453="yes",Y$7="Block"),INDEX($O753:$Q753,1,MATCH(Y$5,$I38:$K38,0)),IF(OR(Y$7="Anytime",Y$7="Peak",Y$7="Off-peak",Y$7="Shoulder",Y$7="Block"),INDEX('Stakeholder report data'!$G753:$M753,1,MATCH(IF(Y$7="Block","Anytime",Y$7),'Stakeholder report data'!$G$724:$M$724,0)),INDEX($W753:$AD753,1,MATCH(Y$5,$W$724:$AD$724,0)))))
*Y1053*Y$8,0)</f>
        <v>0</v>
      </c>
      <c r="Z453" s="212">
        <f>_xlfn.IFNA(IF(Z$7="Fixed",1,IF(AND($D453="yes",Z$7="Block"),INDEX($O753:$Q753,1,MATCH(Z$5,$I38:$K38,0)),IF(OR(Z$7="Anytime",Z$7="Peak",Z$7="Off-peak",Z$7="Shoulder",Z$7="Block"),INDEX('Stakeholder report data'!$G753:$M753,1,MATCH(IF(Z$7="Block","Anytime",Z$7),'Stakeholder report data'!$G$724:$M$724,0)),INDEX($W753:$AD753,1,MATCH(Z$5,$W$724:$AD$724,0)))))
*Z1053*Z$8,0)</f>
        <v>0</v>
      </c>
      <c r="AA453" s="212">
        <f>_xlfn.IFNA(IF(AA$7="Fixed",1,IF(AND($D453="yes",AA$7="Block"),INDEX($O753:$Q753,1,MATCH(AA$5,$I38:$K38,0)),IF(OR(AA$7="Anytime",AA$7="Peak",AA$7="Off-peak",AA$7="Shoulder",AA$7="Block"),INDEX('Stakeholder report data'!$G753:$M753,1,MATCH(IF(AA$7="Block","Anytime",AA$7),'Stakeholder report data'!$G$724:$M$724,0)),INDEX($W753:$AD753,1,MATCH(AA$5,$W$724:$AD$724,0)))))
*AA1053*AA$8,0)</f>
        <v>0</v>
      </c>
      <c r="AB453" s="212">
        <f>_xlfn.IFNA(IF(AB$7="Fixed",1,IF(AND($D453="yes",AB$7="Block"),INDEX($O753:$Q753,1,MATCH(AB$5,$I38:$K38,0)),IF(OR(AB$7="Anytime",AB$7="Peak",AB$7="Off-peak",AB$7="Shoulder",AB$7="Block"),INDEX('Stakeholder report data'!$G753:$M753,1,MATCH(IF(AB$7="Block","Anytime",AB$7),'Stakeholder report data'!$G$724:$M$724,0)),INDEX($W753:$AD753,1,MATCH(AB$5,$W$724:$AD$724,0)))))
*AB1053*AB$8,0)</f>
        <v>0</v>
      </c>
      <c r="AC453" s="212">
        <f>_xlfn.IFNA(IF(AC$7="Fixed",1,IF(AND($D453="yes",AC$7="Block"),INDEX($O753:$Q753,1,MATCH(AC$5,$I38:$K38,0)),IF(OR(AC$7="Anytime",AC$7="Peak",AC$7="Off-peak",AC$7="Shoulder",AC$7="Block"),INDEX('Stakeholder report data'!$G753:$M753,1,MATCH(IF(AC$7="Block","Anytime",AC$7),'Stakeholder report data'!$G$724:$M$724,0)),INDEX($W753:$AD753,1,MATCH(AC$5,$W$724:$AD$724,0)))))
*AC1053*AC$8,0)</f>
        <v>0</v>
      </c>
      <c r="AD453" s="212">
        <f>_xlfn.IFNA(IF(AD$7="Fixed",1,IF(AND($D453="yes",AD$7="Block"),INDEX($O753:$Q753,1,MATCH(AD$5,$I38:$K38,0)),IF(OR(AD$7="Anytime",AD$7="Peak",AD$7="Off-peak",AD$7="Shoulder",AD$7="Block"),INDEX('Stakeholder report data'!$G753:$M753,1,MATCH(IF(AD$7="Block","Anytime",AD$7),'Stakeholder report data'!$G$724:$M$724,0)),INDEX($W753:$AD753,1,MATCH(AD$5,$W$724:$AD$724,0)))))
*AD1053*AD$8,0)</f>
        <v>0</v>
      </c>
      <c r="AE453" s="55"/>
      <c r="AF453" s="34"/>
      <c r="AG453" s="34"/>
      <c r="AH453" s="34"/>
    </row>
    <row r="454" spans="1:34" ht="11.25" hidden="1" outlineLevel="3" x14ac:dyDescent="0.2">
      <c r="A454" s="34"/>
      <c r="B454" s="251">
        <v>28</v>
      </c>
      <c r="C454" s="48">
        <v>0</v>
      </c>
      <c r="D454" s="49">
        <f t="shared" si="45"/>
        <v>0</v>
      </c>
      <c r="E454" s="49">
        <f t="shared" si="45"/>
        <v>0</v>
      </c>
      <c r="F454" s="56"/>
      <c r="G454" s="262">
        <f t="shared" si="44"/>
        <v>0</v>
      </c>
      <c r="H454" s="56"/>
      <c r="I454" s="212">
        <f>_xlfn.IFNA(IF(I$7="Fixed",1,IF(AND($D454="yes",I$7="Block"),INDEX($O754:$Q754,1,MATCH(I$5,$I39:$K39,0)),IF(OR(I$7="Anytime",I$7="Peak",I$7="Off-peak",I$7="Shoulder",I$7="Block"),INDEX('Stakeholder report data'!$G754:$M754,1,MATCH(IF(I$7="Block","Anytime",I$7),'Stakeholder report data'!$G$724:$M$724,0)),INDEX($W754:$AD754,1,MATCH(I$5,$W$724:$AD$724,0)))))
*I1054*I$8,0)</f>
        <v>0</v>
      </c>
      <c r="J454" s="212">
        <f>_xlfn.IFNA(IF(J$7="Fixed",1,IF(AND($D454="yes",J$7="Block"),INDEX($O754:$Q754,1,MATCH(J$5,$I39:$K39,0)),IF(OR(J$7="Anytime",J$7="Peak",J$7="Off-peak",J$7="Shoulder",J$7="Block"),INDEX('Stakeholder report data'!$G754:$M754,1,MATCH(IF(J$7="Block","Anytime",J$7),'Stakeholder report data'!$G$724:$M$724,0)),INDEX($W754:$AD754,1,MATCH(J$5,$W$724:$AD$724,0)))))
*J1054*J$8,0)</f>
        <v>0</v>
      </c>
      <c r="K454" s="212">
        <f>_xlfn.IFNA(IF(K$7="Fixed",1,IF(AND($D454="yes",K$7="Block"),INDEX($O754:$Q754,1,MATCH(K$5,$I39:$K39,0)),IF(OR(K$7="Anytime",K$7="Peak",K$7="Off-peak",K$7="Shoulder",K$7="Block"),INDEX('Stakeholder report data'!$G754:$M754,1,MATCH(IF(K$7="Block","Anytime",K$7),'Stakeholder report data'!$G$724:$M$724,0)),INDEX($W754:$AD754,1,MATCH(K$5,$W$724:$AD$724,0)))))
*K1054*K$8,0)</f>
        <v>0</v>
      </c>
      <c r="L454" s="212">
        <f>_xlfn.IFNA(IF(L$7="Fixed",1,IF(AND($D454="yes",L$7="Block"),INDEX($O754:$Q754,1,MATCH(L$5,$I39:$K39,0)),IF(OR(L$7="Anytime",L$7="Peak",L$7="Off-peak",L$7="Shoulder",L$7="Block"),INDEX('Stakeholder report data'!$G754:$M754,1,MATCH(IF(L$7="Block","Anytime",L$7),'Stakeholder report data'!$G$724:$M$724,0)),INDEX($W754:$AD754,1,MATCH(L$5,$W$724:$AD$724,0)))))
*L1054*L$8,0)</f>
        <v>0</v>
      </c>
      <c r="M454" s="212">
        <f>_xlfn.IFNA(IF(M$7="Fixed",1,IF(AND($D454="yes",M$7="Block"),INDEX($O754:$Q754,1,MATCH(M$5,$I39:$K39,0)),IF(OR(M$7="Anytime",M$7="Peak",M$7="Off-peak",M$7="Shoulder",M$7="Block"),INDEX('Stakeholder report data'!$G754:$M754,1,MATCH(IF(M$7="Block","Anytime",M$7),'Stakeholder report data'!$G$724:$M$724,0)),INDEX($W754:$AD754,1,MATCH(M$5,$W$724:$AD$724,0)))))
*M1054*M$8,0)</f>
        <v>0</v>
      </c>
      <c r="N454" s="212">
        <f>_xlfn.IFNA(IF(N$7="Fixed",1,IF(AND($D454="yes",N$7="Block"),INDEX($O754:$Q754,1,MATCH(N$5,$I39:$K39,0)),IF(OR(N$7="Anytime",N$7="Peak",N$7="Off-peak",N$7="Shoulder",N$7="Block"),INDEX('Stakeholder report data'!$G754:$M754,1,MATCH(IF(N$7="Block","Anytime",N$7),'Stakeholder report data'!$G$724:$M$724,0)),INDEX($W754:$AD754,1,MATCH(N$5,$W$724:$AD$724,0)))))
*N1054*N$8,0)</f>
        <v>0</v>
      </c>
      <c r="O454" s="212">
        <f>_xlfn.IFNA(IF(O$7="Fixed",1,IF(AND($D454="yes",O$7="Block"),INDEX($O754:$Q754,1,MATCH(O$5,$I39:$K39,0)),IF(OR(O$7="Anytime",O$7="Peak",O$7="Off-peak",O$7="Shoulder",O$7="Block"),INDEX('Stakeholder report data'!$G754:$M754,1,MATCH(IF(O$7="Block","Anytime",O$7),'Stakeholder report data'!$G$724:$M$724,0)),INDEX($W754:$AD754,1,MATCH(O$5,$W$724:$AD$724,0)))))
*O1054*O$8,0)</f>
        <v>0</v>
      </c>
      <c r="P454" s="212">
        <f>_xlfn.IFNA(IF(P$7="Fixed",1,IF(AND($D454="yes",P$7="Block"),INDEX($O754:$Q754,1,MATCH(P$5,$I39:$K39,0)),IF(OR(P$7="Anytime",P$7="Peak",P$7="Off-peak",P$7="Shoulder",P$7="Block"),INDEX('Stakeholder report data'!$G754:$M754,1,MATCH(IF(P$7="Block","Anytime",P$7),'Stakeholder report data'!$G$724:$M$724,0)),INDEX($W754:$AD754,1,MATCH(P$5,$W$724:$AD$724,0)))))
*P1054*P$8,0)</f>
        <v>0</v>
      </c>
      <c r="Q454" s="212">
        <f>_xlfn.IFNA(IF(Q$7="Fixed",1,IF(AND($D454="yes",Q$7="Block"),INDEX($O754:$Q754,1,MATCH(Q$5,$I39:$K39,0)),IF(OR(Q$7="Anytime",Q$7="Peak",Q$7="Off-peak",Q$7="Shoulder",Q$7="Block"),INDEX('Stakeholder report data'!$G754:$M754,1,MATCH(IF(Q$7="Block","Anytime",Q$7),'Stakeholder report data'!$G$724:$M$724,0)),INDEX($W754:$AD754,1,MATCH(Q$5,$W$724:$AD$724,0)))))
*Q1054*Q$8,0)</f>
        <v>0</v>
      </c>
      <c r="R454" s="212">
        <f>_xlfn.IFNA(IF(R$7="Fixed",1,IF(AND($D454="yes",R$7="Block"),INDEX($O754:$Q754,1,MATCH(R$5,$I39:$K39,0)),IF(OR(R$7="Anytime",R$7="Peak",R$7="Off-peak",R$7="Shoulder",R$7="Block"),INDEX('Stakeholder report data'!$G754:$M754,1,MATCH(IF(R$7="Block","Anytime",R$7),'Stakeholder report data'!$G$724:$M$724,0)),INDEX($W754:$AD754,1,MATCH(R$5,$W$724:$AD$724,0)))))
*R1054*R$8,0)</f>
        <v>0</v>
      </c>
      <c r="S454" s="212">
        <f>_xlfn.IFNA(IF(S$7="Fixed",1,IF(AND($D454="yes",S$7="Block"),INDEX($O754:$Q754,1,MATCH(S$5,$I39:$K39,0)),IF(OR(S$7="Anytime",S$7="Peak",S$7="Off-peak",S$7="Shoulder",S$7="Block"),INDEX('Stakeholder report data'!$G754:$M754,1,MATCH(IF(S$7="Block","Anytime",S$7),'Stakeholder report data'!$G$724:$M$724,0)),INDEX($W754:$AD754,1,MATCH(S$5,$W$724:$AD$724,0)))))
*S1054*S$8,0)</f>
        <v>0</v>
      </c>
      <c r="T454" s="212">
        <f>_xlfn.IFNA(IF(T$7="Fixed",1,IF(AND($D454="yes",T$7="Block"),INDEX($O754:$Q754,1,MATCH(T$5,$I39:$K39,0)),IF(OR(T$7="Anytime",T$7="Peak",T$7="Off-peak",T$7="Shoulder",T$7="Block"),INDEX('Stakeholder report data'!$G754:$M754,1,MATCH(IF(T$7="Block","Anytime",T$7),'Stakeholder report data'!$G$724:$M$724,0)),INDEX($W754:$AD754,1,MATCH(T$5,$W$724:$AD$724,0)))))
*T1054*T$8,0)</f>
        <v>0</v>
      </c>
      <c r="U454" s="212">
        <f>_xlfn.IFNA(IF(U$7="Fixed",1,IF(AND($D454="yes",U$7="Block"),INDEX($O754:$Q754,1,MATCH(U$5,$I39:$K39,0)),IF(OR(U$7="Anytime",U$7="Peak",U$7="Off-peak",U$7="Shoulder",U$7="Block"),INDEX('Stakeholder report data'!$G754:$M754,1,MATCH(IF(U$7="Block","Anytime",U$7),'Stakeholder report data'!$G$724:$M$724,0)),INDEX($W754:$AD754,1,MATCH(U$5,$W$724:$AD$724,0)))))
*U1054*U$8,0)</f>
        <v>0</v>
      </c>
      <c r="V454" s="212">
        <f>_xlfn.IFNA(IF(V$7="Fixed",1,IF(AND($D454="yes",V$7="Block"),INDEX($O754:$Q754,1,MATCH(V$5,$I39:$K39,0)),IF(OR(V$7="Anytime",V$7="Peak",V$7="Off-peak",V$7="Shoulder",V$7="Block"),INDEX('Stakeholder report data'!$G754:$M754,1,MATCH(IF(V$7="Block","Anytime",V$7),'Stakeholder report data'!$G$724:$M$724,0)),INDEX($W754:$AD754,1,MATCH(V$5,$W$724:$AD$724,0)))))
*V1054*V$8,0)</f>
        <v>0</v>
      </c>
      <c r="W454" s="212">
        <f>_xlfn.IFNA(IF(W$7="Fixed",1,IF(AND($D454="yes",W$7="Block"),INDEX($O754:$Q754,1,MATCH(W$5,$I39:$K39,0)),IF(OR(W$7="Anytime",W$7="Peak",W$7="Off-peak",W$7="Shoulder",W$7="Block"),INDEX('Stakeholder report data'!$G754:$M754,1,MATCH(IF(W$7="Block","Anytime",W$7),'Stakeholder report data'!$G$724:$M$724,0)),INDEX($W754:$AD754,1,MATCH(W$5,$W$724:$AD$724,0)))))
*W1054*W$8,0)</f>
        <v>0</v>
      </c>
      <c r="X454" s="212">
        <f>_xlfn.IFNA(IF(X$7="Fixed",1,IF(AND($D454="yes",X$7="Block"),INDEX($O754:$Q754,1,MATCH(X$5,$I39:$K39,0)),IF(OR(X$7="Anytime",X$7="Peak",X$7="Off-peak",X$7="Shoulder",X$7="Block"),INDEX('Stakeholder report data'!$G754:$M754,1,MATCH(IF(X$7="Block","Anytime",X$7),'Stakeholder report data'!$G$724:$M$724,0)),INDEX($W754:$AD754,1,MATCH(X$5,$W$724:$AD$724,0)))))
*X1054*X$8,0)</f>
        <v>0</v>
      </c>
      <c r="Y454" s="212">
        <f>_xlfn.IFNA(IF(Y$7="Fixed",1,IF(AND($D454="yes",Y$7="Block"),INDEX($O754:$Q754,1,MATCH(Y$5,$I39:$K39,0)),IF(OR(Y$7="Anytime",Y$7="Peak",Y$7="Off-peak",Y$7="Shoulder",Y$7="Block"),INDEX('Stakeholder report data'!$G754:$M754,1,MATCH(IF(Y$7="Block","Anytime",Y$7),'Stakeholder report data'!$G$724:$M$724,0)),INDEX($W754:$AD754,1,MATCH(Y$5,$W$724:$AD$724,0)))))
*Y1054*Y$8,0)</f>
        <v>0</v>
      </c>
      <c r="Z454" s="212">
        <f>_xlfn.IFNA(IF(Z$7="Fixed",1,IF(AND($D454="yes",Z$7="Block"),INDEX($O754:$Q754,1,MATCH(Z$5,$I39:$K39,0)),IF(OR(Z$7="Anytime",Z$7="Peak",Z$7="Off-peak",Z$7="Shoulder",Z$7="Block"),INDEX('Stakeholder report data'!$G754:$M754,1,MATCH(IF(Z$7="Block","Anytime",Z$7),'Stakeholder report data'!$G$724:$M$724,0)),INDEX($W754:$AD754,1,MATCH(Z$5,$W$724:$AD$724,0)))))
*Z1054*Z$8,0)</f>
        <v>0</v>
      </c>
      <c r="AA454" s="212">
        <f>_xlfn.IFNA(IF(AA$7="Fixed",1,IF(AND($D454="yes",AA$7="Block"),INDEX($O754:$Q754,1,MATCH(AA$5,$I39:$K39,0)),IF(OR(AA$7="Anytime",AA$7="Peak",AA$7="Off-peak",AA$7="Shoulder",AA$7="Block"),INDEX('Stakeholder report data'!$G754:$M754,1,MATCH(IF(AA$7="Block","Anytime",AA$7),'Stakeholder report data'!$G$724:$M$724,0)),INDEX($W754:$AD754,1,MATCH(AA$5,$W$724:$AD$724,0)))))
*AA1054*AA$8,0)</f>
        <v>0</v>
      </c>
      <c r="AB454" s="212">
        <f>_xlfn.IFNA(IF(AB$7="Fixed",1,IF(AND($D454="yes",AB$7="Block"),INDEX($O754:$Q754,1,MATCH(AB$5,$I39:$K39,0)),IF(OR(AB$7="Anytime",AB$7="Peak",AB$7="Off-peak",AB$7="Shoulder",AB$7="Block"),INDEX('Stakeholder report data'!$G754:$M754,1,MATCH(IF(AB$7="Block","Anytime",AB$7),'Stakeholder report data'!$G$724:$M$724,0)),INDEX($W754:$AD754,1,MATCH(AB$5,$W$724:$AD$724,0)))))
*AB1054*AB$8,0)</f>
        <v>0</v>
      </c>
      <c r="AC454" s="212">
        <f>_xlfn.IFNA(IF(AC$7="Fixed",1,IF(AND($D454="yes",AC$7="Block"),INDEX($O754:$Q754,1,MATCH(AC$5,$I39:$K39,0)),IF(OR(AC$7="Anytime",AC$7="Peak",AC$7="Off-peak",AC$7="Shoulder",AC$7="Block"),INDEX('Stakeholder report data'!$G754:$M754,1,MATCH(IF(AC$7="Block","Anytime",AC$7),'Stakeholder report data'!$G$724:$M$724,0)),INDEX($W754:$AD754,1,MATCH(AC$5,$W$724:$AD$724,0)))))
*AC1054*AC$8,0)</f>
        <v>0</v>
      </c>
      <c r="AD454" s="212">
        <f>_xlfn.IFNA(IF(AD$7="Fixed",1,IF(AND($D454="yes",AD$7="Block"),INDEX($O754:$Q754,1,MATCH(AD$5,$I39:$K39,0)),IF(OR(AD$7="Anytime",AD$7="Peak",AD$7="Off-peak",AD$7="Shoulder",AD$7="Block"),INDEX('Stakeholder report data'!$G754:$M754,1,MATCH(IF(AD$7="Block","Anytime",AD$7),'Stakeholder report data'!$G$724:$M$724,0)),INDEX($W754:$AD754,1,MATCH(AD$5,$W$724:$AD$724,0)))))
*AD1054*AD$8,0)</f>
        <v>0</v>
      </c>
      <c r="AE454" s="55"/>
      <c r="AF454" s="34"/>
      <c r="AG454" s="34"/>
      <c r="AH454" s="34"/>
    </row>
    <row r="455" spans="1:34" ht="11.25" hidden="1" outlineLevel="3" x14ac:dyDescent="0.2">
      <c r="A455" s="34"/>
      <c r="B455" s="251">
        <v>29</v>
      </c>
      <c r="C455" s="48">
        <v>0</v>
      </c>
      <c r="D455" s="49">
        <f t="shared" si="45"/>
        <v>0</v>
      </c>
      <c r="E455" s="49">
        <f t="shared" si="45"/>
        <v>0</v>
      </c>
      <c r="F455" s="56"/>
      <c r="G455" s="262">
        <f t="shared" si="44"/>
        <v>0</v>
      </c>
      <c r="H455" s="56"/>
      <c r="I455" s="212">
        <f>_xlfn.IFNA(IF(I$7="Fixed",1,IF(AND($D455="yes",I$7="Block"),INDEX($O755:$Q755,1,MATCH(I$5,$I40:$K40,0)),IF(OR(I$7="Anytime",I$7="Peak",I$7="Off-peak",I$7="Shoulder",I$7="Block"),INDEX('Stakeholder report data'!$G755:$M755,1,MATCH(IF(I$7="Block","Anytime",I$7),'Stakeholder report data'!$G$724:$M$724,0)),INDEX($W755:$AD755,1,MATCH(I$5,$W$724:$AD$724,0)))))
*I1055*I$8,0)</f>
        <v>0</v>
      </c>
      <c r="J455" s="212">
        <f>_xlfn.IFNA(IF(J$7="Fixed",1,IF(AND($D455="yes",J$7="Block"),INDEX($O755:$Q755,1,MATCH(J$5,$I40:$K40,0)),IF(OR(J$7="Anytime",J$7="Peak",J$7="Off-peak",J$7="Shoulder",J$7="Block"),INDEX('Stakeholder report data'!$G755:$M755,1,MATCH(IF(J$7="Block","Anytime",J$7),'Stakeholder report data'!$G$724:$M$724,0)),INDEX($W755:$AD755,1,MATCH(J$5,$W$724:$AD$724,0)))))
*J1055*J$8,0)</f>
        <v>0</v>
      </c>
      <c r="K455" s="212">
        <f>_xlfn.IFNA(IF(K$7="Fixed",1,IF(AND($D455="yes",K$7="Block"),INDEX($O755:$Q755,1,MATCH(K$5,$I40:$K40,0)),IF(OR(K$7="Anytime",K$7="Peak",K$7="Off-peak",K$7="Shoulder",K$7="Block"),INDEX('Stakeholder report data'!$G755:$M755,1,MATCH(IF(K$7="Block","Anytime",K$7),'Stakeholder report data'!$G$724:$M$724,0)),INDEX($W755:$AD755,1,MATCH(K$5,$W$724:$AD$724,0)))))
*K1055*K$8,0)</f>
        <v>0</v>
      </c>
      <c r="L455" s="212">
        <f>_xlfn.IFNA(IF(L$7="Fixed",1,IF(AND($D455="yes",L$7="Block"),INDEX($O755:$Q755,1,MATCH(L$5,$I40:$K40,0)),IF(OR(L$7="Anytime",L$7="Peak",L$7="Off-peak",L$7="Shoulder",L$7="Block"),INDEX('Stakeholder report data'!$G755:$M755,1,MATCH(IF(L$7="Block","Anytime",L$7),'Stakeholder report data'!$G$724:$M$724,0)),INDEX($W755:$AD755,1,MATCH(L$5,$W$724:$AD$724,0)))))
*L1055*L$8,0)</f>
        <v>0</v>
      </c>
      <c r="M455" s="212">
        <f>_xlfn.IFNA(IF(M$7="Fixed",1,IF(AND($D455="yes",M$7="Block"),INDEX($O755:$Q755,1,MATCH(M$5,$I40:$K40,0)),IF(OR(M$7="Anytime",M$7="Peak",M$7="Off-peak",M$7="Shoulder",M$7="Block"),INDEX('Stakeholder report data'!$G755:$M755,1,MATCH(IF(M$7="Block","Anytime",M$7),'Stakeholder report data'!$G$724:$M$724,0)),INDEX($W755:$AD755,1,MATCH(M$5,$W$724:$AD$724,0)))))
*M1055*M$8,0)</f>
        <v>0</v>
      </c>
      <c r="N455" s="212">
        <f>_xlfn.IFNA(IF(N$7="Fixed",1,IF(AND($D455="yes",N$7="Block"),INDEX($O755:$Q755,1,MATCH(N$5,$I40:$K40,0)),IF(OR(N$7="Anytime",N$7="Peak",N$7="Off-peak",N$7="Shoulder",N$7="Block"),INDEX('Stakeholder report data'!$G755:$M755,1,MATCH(IF(N$7="Block","Anytime",N$7),'Stakeholder report data'!$G$724:$M$724,0)),INDEX($W755:$AD755,1,MATCH(N$5,$W$724:$AD$724,0)))))
*N1055*N$8,0)</f>
        <v>0</v>
      </c>
      <c r="O455" s="212">
        <f>_xlfn.IFNA(IF(O$7="Fixed",1,IF(AND($D455="yes",O$7="Block"),INDEX($O755:$Q755,1,MATCH(O$5,$I40:$K40,0)),IF(OR(O$7="Anytime",O$7="Peak",O$7="Off-peak",O$7="Shoulder",O$7="Block"),INDEX('Stakeholder report data'!$G755:$M755,1,MATCH(IF(O$7="Block","Anytime",O$7),'Stakeholder report data'!$G$724:$M$724,0)),INDEX($W755:$AD755,1,MATCH(O$5,$W$724:$AD$724,0)))))
*O1055*O$8,0)</f>
        <v>0</v>
      </c>
      <c r="P455" s="212">
        <f>_xlfn.IFNA(IF(P$7="Fixed",1,IF(AND($D455="yes",P$7="Block"),INDEX($O755:$Q755,1,MATCH(P$5,$I40:$K40,0)),IF(OR(P$7="Anytime",P$7="Peak",P$7="Off-peak",P$7="Shoulder",P$7="Block"),INDEX('Stakeholder report data'!$G755:$M755,1,MATCH(IF(P$7="Block","Anytime",P$7),'Stakeholder report data'!$G$724:$M$724,0)),INDEX($W755:$AD755,1,MATCH(P$5,$W$724:$AD$724,0)))))
*P1055*P$8,0)</f>
        <v>0</v>
      </c>
      <c r="Q455" s="212">
        <f>_xlfn.IFNA(IF(Q$7="Fixed",1,IF(AND($D455="yes",Q$7="Block"),INDEX($O755:$Q755,1,MATCH(Q$5,$I40:$K40,0)),IF(OR(Q$7="Anytime",Q$7="Peak",Q$7="Off-peak",Q$7="Shoulder",Q$7="Block"),INDEX('Stakeholder report data'!$G755:$M755,1,MATCH(IF(Q$7="Block","Anytime",Q$7),'Stakeholder report data'!$G$724:$M$724,0)),INDEX($W755:$AD755,1,MATCH(Q$5,$W$724:$AD$724,0)))))
*Q1055*Q$8,0)</f>
        <v>0</v>
      </c>
      <c r="R455" s="212">
        <f>_xlfn.IFNA(IF(R$7="Fixed",1,IF(AND($D455="yes",R$7="Block"),INDEX($O755:$Q755,1,MATCH(R$5,$I40:$K40,0)),IF(OR(R$7="Anytime",R$7="Peak",R$7="Off-peak",R$7="Shoulder",R$7="Block"),INDEX('Stakeholder report data'!$G755:$M755,1,MATCH(IF(R$7="Block","Anytime",R$7),'Stakeholder report data'!$G$724:$M$724,0)),INDEX($W755:$AD755,1,MATCH(R$5,$W$724:$AD$724,0)))))
*R1055*R$8,0)</f>
        <v>0</v>
      </c>
      <c r="S455" s="212">
        <f>_xlfn.IFNA(IF(S$7="Fixed",1,IF(AND($D455="yes",S$7="Block"),INDEX($O755:$Q755,1,MATCH(S$5,$I40:$K40,0)),IF(OR(S$7="Anytime",S$7="Peak",S$7="Off-peak",S$7="Shoulder",S$7="Block"),INDEX('Stakeholder report data'!$G755:$M755,1,MATCH(IF(S$7="Block","Anytime",S$7),'Stakeholder report data'!$G$724:$M$724,0)),INDEX($W755:$AD755,1,MATCH(S$5,$W$724:$AD$724,0)))))
*S1055*S$8,0)</f>
        <v>0</v>
      </c>
      <c r="T455" s="212">
        <f>_xlfn.IFNA(IF(T$7="Fixed",1,IF(AND($D455="yes",T$7="Block"),INDEX($O755:$Q755,1,MATCH(T$5,$I40:$K40,0)),IF(OR(T$7="Anytime",T$7="Peak",T$7="Off-peak",T$7="Shoulder",T$7="Block"),INDEX('Stakeholder report data'!$G755:$M755,1,MATCH(IF(T$7="Block","Anytime",T$7),'Stakeholder report data'!$G$724:$M$724,0)),INDEX($W755:$AD755,1,MATCH(T$5,$W$724:$AD$724,0)))))
*T1055*T$8,0)</f>
        <v>0</v>
      </c>
      <c r="U455" s="212">
        <f>_xlfn.IFNA(IF(U$7="Fixed",1,IF(AND($D455="yes",U$7="Block"),INDEX($O755:$Q755,1,MATCH(U$5,$I40:$K40,0)),IF(OR(U$7="Anytime",U$7="Peak",U$7="Off-peak",U$7="Shoulder",U$7="Block"),INDEX('Stakeholder report data'!$G755:$M755,1,MATCH(IF(U$7="Block","Anytime",U$7),'Stakeholder report data'!$G$724:$M$724,0)),INDEX($W755:$AD755,1,MATCH(U$5,$W$724:$AD$724,0)))))
*U1055*U$8,0)</f>
        <v>0</v>
      </c>
      <c r="V455" s="212">
        <f>_xlfn.IFNA(IF(V$7="Fixed",1,IF(AND($D455="yes",V$7="Block"),INDEX($O755:$Q755,1,MATCH(V$5,$I40:$K40,0)),IF(OR(V$7="Anytime",V$7="Peak",V$7="Off-peak",V$7="Shoulder",V$7="Block"),INDEX('Stakeholder report data'!$G755:$M755,1,MATCH(IF(V$7="Block","Anytime",V$7),'Stakeholder report data'!$G$724:$M$724,0)),INDEX($W755:$AD755,1,MATCH(V$5,$W$724:$AD$724,0)))))
*V1055*V$8,0)</f>
        <v>0</v>
      </c>
      <c r="W455" s="212">
        <f>_xlfn.IFNA(IF(W$7="Fixed",1,IF(AND($D455="yes",W$7="Block"),INDEX($O755:$Q755,1,MATCH(W$5,$I40:$K40,0)),IF(OR(W$7="Anytime",W$7="Peak",W$7="Off-peak",W$7="Shoulder",W$7="Block"),INDEX('Stakeholder report data'!$G755:$M755,1,MATCH(IF(W$7="Block","Anytime",W$7),'Stakeholder report data'!$G$724:$M$724,0)),INDEX($W755:$AD755,1,MATCH(W$5,$W$724:$AD$724,0)))))
*W1055*W$8,0)</f>
        <v>0</v>
      </c>
      <c r="X455" s="212">
        <f>_xlfn.IFNA(IF(X$7="Fixed",1,IF(AND($D455="yes",X$7="Block"),INDEX($O755:$Q755,1,MATCH(X$5,$I40:$K40,0)),IF(OR(X$7="Anytime",X$7="Peak",X$7="Off-peak",X$7="Shoulder",X$7="Block"),INDEX('Stakeholder report data'!$G755:$M755,1,MATCH(IF(X$7="Block","Anytime",X$7),'Stakeholder report data'!$G$724:$M$724,0)),INDEX($W755:$AD755,1,MATCH(X$5,$W$724:$AD$724,0)))))
*X1055*X$8,0)</f>
        <v>0</v>
      </c>
      <c r="Y455" s="212">
        <f>_xlfn.IFNA(IF(Y$7="Fixed",1,IF(AND($D455="yes",Y$7="Block"),INDEX($O755:$Q755,1,MATCH(Y$5,$I40:$K40,0)),IF(OR(Y$7="Anytime",Y$7="Peak",Y$7="Off-peak",Y$7="Shoulder",Y$7="Block"),INDEX('Stakeholder report data'!$G755:$M755,1,MATCH(IF(Y$7="Block","Anytime",Y$7),'Stakeholder report data'!$G$724:$M$724,0)),INDEX($W755:$AD755,1,MATCH(Y$5,$W$724:$AD$724,0)))))
*Y1055*Y$8,0)</f>
        <v>0</v>
      </c>
      <c r="Z455" s="212">
        <f>_xlfn.IFNA(IF(Z$7="Fixed",1,IF(AND($D455="yes",Z$7="Block"),INDEX($O755:$Q755,1,MATCH(Z$5,$I40:$K40,0)),IF(OR(Z$7="Anytime",Z$7="Peak",Z$7="Off-peak",Z$7="Shoulder",Z$7="Block"),INDEX('Stakeholder report data'!$G755:$M755,1,MATCH(IF(Z$7="Block","Anytime",Z$7),'Stakeholder report data'!$G$724:$M$724,0)),INDEX($W755:$AD755,1,MATCH(Z$5,$W$724:$AD$724,0)))))
*Z1055*Z$8,0)</f>
        <v>0</v>
      </c>
      <c r="AA455" s="212">
        <f>_xlfn.IFNA(IF(AA$7="Fixed",1,IF(AND($D455="yes",AA$7="Block"),INDEX($O755:$Q755,1,MATCH(AA$5,$I40:$K40,0)),IF(OR(AA$7="Anytime",AA$7="Peak",AA$7="Off-peak",AA$7="Shoulder",AA$7="Block"),INDEX('Stakeholder report data'!$G755:$M755,1,MATCH(IF(AA$7="Block","Anytime",AA$7),'Stakeholder report data'!$G$724:$M$724,0)),INDEX($W755:$AD755,1,MATCH(AA$5,$W$724:$AD$724,0)))))
*AA1055*AA$8,0)</f>
        <v>0</v>
      </c>
      <c r="AB455" s="212">
        <f>_xlfn.IFNA(IF(AB$7="Fixed",1,IF(AND($D455="yes",AB$7="Block"),INDEX($O755:$Q755,1,MATCH(AB$5,$I40:$K40,0)),IF(OR(AB$7="Anytime",AB$7="Peak",AB$7="Off-peak",AB$7="Shoulder",AB$7="Block"),INDEX('Stakeholder report data'!$G755:$M755,1,MATCH(IF(AB$7="Block","Anytime",AB$7),'Stakeholder report data'!$G$724:$M$724,0)),INDEX($W755:$AD755,1,MATCH(AB$5,$W$724:$AD$724,0)))))
*AB1055*AB$8,0)</f>
        <v>0</v>
      </c>
      <c r="AC455" s="212">
        <f>_xlfn.IFNA(IF(AC$7="Fixed",1,IF(AND($D455="yes",AC$7="Block"),INDEX($O755:$Q755,1,MATCH(AC$5,$I40:$K40,0)),IF(OR(AC$7="Anytime",AC$7="Peak",AC$7="Off-peak",AC$7="Shoulder",AC$7="Block"),INDEX('Stakeholder report data'!$G755:$M755,1,MATCH(IF(AC$7="Block","Anytime",AC$7),'Stakeholder report data'!$G$724:$M$724,0)),INDEX($W755:$AD755,1,MATCH(AC$5,$W$724:$AD$724,0)))))
*AC1055*AC$8,0)</f>
        <v>0</v>
      </c>
      <c r="AD455" s="212">
        <f>_xlfn.IFNA(IF(AD$7="Fixed",1,IF(AND($D455="yes",AD$7="Block"),INDEX($O755:$Q755,1,MATCH(AD$5,$I40:$K40,0)),IF(OR(AD$7="Anytime",AD$7="Peak",AD$7="Off-peak",AD$7="Shoulder",AD$7="Block"),INDEX('Stakeholder report data'!$G755:$M755,1,MATCH(IF(AD$7="Block","Anytime",AD$7),'Stakeholder report data'!$G$724:$M$724,0)),INDEX($W755:$AD755,1,MATCH(AD$5,$W$724:$AD$724,0)))))
*AD1055*AD$8,0)</f>
        <v>0</v>
      </c>
      <c r="AE455" s="55"/>
      <c r="AF455" s="34"/>
      <c r="AG455" s="34"/>
      <c r="AH455" s="34"/>
    </row>
    <row r="456" spans="1:34" ht="11.25" hidden="1" outlineLevel="3" x14ac:dyDescent="0.2">
      <c r="A456" s="34"/>
      <c r="B456" s="258">
        <v>30</v>
      </c>
      <c r="C456" s="48">
        <v>0</v>
      </c>
      <c r="D456" s="49">
        <f t="shared" si="45"/>
        <v>0</v>
      </c>
      <c r="E456" s="49">
        <f t="shared" si="45"/>
        <v>0</v>
      </c>
      <c r="F456" s="56"/>
      <c r="G456" s="262">
        <f t="shared" si="44"/>
        <v>0</v>
      </c>
      <c r="H456" s="56"/>
      <c r="I456" s="212">
        <f>_xlfn.IFNA(IF(I$7="Fixed",1,IF(AND($D456="yes",I$7="Block"),INDEX($O756:$Q756,1,MATCH(I$5,$I41:$K41,0)),IF(OR(I$7="Anytime",I$7="Peak",I$7="Off-peak",I$7="Shoulder",I$7="Block"),INDEX('Stakeholder report data'!$G756:$M756,1,MATCH(IF(I$7="Block","Anytime",I$7),'Stakeholder report data'!$G$724:$M$724,0)),INDEX($W756:$AD756,1,MATCH(I$5,$W$724:$AD$724,0)))))
*I1056*I$8,0)</f>
        <v>0</v>
      </c>
      <c r="J456" s="212">
        <f>_xlfn.IFNA(IF(J$7="Fixed",1,IF(AND($D456="yes",J$7="Block"),INDEX($O756:$Q756,1,MATCH(J$5,$I41:$K41,0)),IF(OR(J$7="Anytime",J$7="Peak",J$7="Off-peak",J$7="Shoulder",J$7="Block"),INDEX('Stakeholder report data'!$G756:$M756,1,MATCH(IF(J$7="Block","Anytime",J$7),'Stakeholder report data'!$G$724:$M$724,0)),INDEX($W756:$AD756,1,MATCH(J$5,$W$724:$AD$724,0)))))
*J1056*J$8,0)</f>
        <v>0</v>
      </c>
      <c r="K456" s="212">
        <f>_xlfn.IFNA(IF(K$7="Fixed",1,IF(AND($D456="yes",K$7="Block"),INDEX($O756:$Q756,1,MATCH(K$5,$I41:$K41,0)),IF(OR(K$7="Anytime",K$7="Peak",K$7="Off-peak",K$7="Shoulder",K$7="Block"),INDEX('Stakeholder report data'!$G756:$M756,1,MATCH(IF(K$7="Block","Anytime",K$7),'Stakeholder report data'!$G$724:$M$724,0)),INDEX($W756:$AD756,1,MATCH(K$5,$W$724:$AD$724,0)))))
*K1056*K$8,0)</f>
        <v>0</v>
      </c>
      <c r="L456" s="212">
        <f>_xlfn.IFNA(IF(L$7="Fixed",1,IF(AND($D456="yes",L$7="Block"),INDEX($O756:$Q756,1,MATCH(L$5,$I41:$K41,0)),IF(OR(L$7="Anytime",L$7="Peak",L$7="Off-peak",L$7="Shoulder",L$7="Block"),INDEX('Stakeholder report data'!$G756:$M756,1,MATCH(IF(L$7="Block","Anytime",L$7),'Stakeholder report data'!$G$724:$M$724,0)),INDEX($W756:$AD756,1,MATCH(L$5,$W$724:$AD$724,0)))))
*L1056*L$8,0)</f>
        <v>0</v>
      </c>
      <c r="M456" s="212">
        <f>_xlfn.IFNA(IF(M$7="Fixed",1,IF(AND($D456="yes",M$7="Block"),INDEX($O756:$Q756,1,MATCH(M$5,$I41:$K41,0)),IF(OR(M$7="Anytime",M$7="Peak",M$7="Off-peak",M$7="Shoulder",M$7="Block"),INDEX('Stakeholder report data'!$G756:$M756,1,MATCH(IF(M$7="Block","Anytime",M$7),'Stakeholder report data'!$G$724:$M$724,0)),INDEX($W756:$AD756,1,MATCH(M$5,$W$724:$AD$724,0)))))
*M1056*M$8,0)</f>
        <v>0</v>
      </c>
      <c r="N456" s="212">
        <f>_xlfn.IFNA(IF(N$7="Fixed",1,IF(AND($D456="yes",N$7="Block"),INDEX($O756:$Q756,1,MATCH(N$5,$I41:$K41,0)),IF(OR(N$7="Anytime",N$7="Peak",N$7="Off-peak",N$7="Shoulder",N$7="Block"),INDEX('Stakeholder report data'!$G756:$M756,1,MATCH(IF(N$7="Block","Anytime",N$7),'Stakeholder report data'!$G$724:$M$724,0)),INDEX($W756:$AD756,1,MATCH(N$5,$W$724:$AD$724,0)))))
*N1056*N$8,0)</f>
        <v>0</v>
      </c>
      <c r="O456" s="212">
        <f>_xlfn.IFNA(IF(O$7="Fixed",1,IF(AND($D456="yes",O$7="Block"),INDEX($O756:$Q756,1,MATCH(O$5,$I41:$K41,0)),IF(OR(O$7="Anytime",O$7="Peak",O$7="Off-peak",O$7="Shoulder",O$7="Block"),INDEX('Stakeholder report data'!$G756:$M756,1,MATCH(IF(O$7="Block","Anytime",O$7),'Stakeholder report data'!$G$724:$M$724,0)),INDEX($W756:$AD756,1,MATCH(O$5,$W$724:$AD$724,0)))))
*O1056*O$8,0)</f>
        <v>0</v>
      </c>
      <c r="P456" s="212">
        <f>_xlfn.IFNA(IF(P$7="Fixed",1,IF(AND($D456="yes",P$7="Block"),INDEX($O756:$Q756,1,MATCH(P$5,$I41:$K41,0)),IF(OR(P$7="Anytime",P$7="Peak",P$7="Off-peak",P$7="Shoulder",P$7="Block"),INDEX('Stakeholder report data'!$G756:$M756,1,MATCH(IF(P$7="Block","Anytime",P$7),'Stakeholder report data'!$G$724:$M$724,0)),INDEX($W756:$AD756,1,MATCH(P$5,$W$724:$AD$724,0)))))
*P1056*P$8,0)</f>
        <v>0</v>
      </c>
      <c r="Q456" s="212">
        <f>_xlfn.IFNA(IF(Q$7="Fixed",1,IF(AND($D456="yes",Q$7="Block"),INDEX($O756:$Q756,1,MATCH(Q$5,$I41:$K41,0)),IF(OR(Q$7="Anytime",Q$7="Peak",Q$7="Off-peak",Q$7="Shoulder",Q$7="Block"),INDEX('Stakeholder report data'!$G756:$M756,1,MATCH(IF(Q$7="Block","Anytime",Q$7),'Stakeholder report data'!$G$724:$M$724,0)),INDEX($W756:$AD756,1,MATCH(Q$5,$W$724:$AD$724,0)))))
*Q1056*Q$8,0)</f>
        <v>0</v>
      </c>
      <c r="R456" s="212">
        <f>_xlfn.IFNA(IF(R$7="Fixed",1,IF(AND($D456="yes",R$7="Block"),INDEX($O756:$Q756,1,MATCH(R$5,$I41:$K41,0)),IF(OR(R$7="Anytime",R$7="Peak",R$7="Off-peak",R$7="Shoulder",R$7="Block"),INDEX('Stakeholder report data'!$G756:$M756,1,MATCH(IF(R$7="Block","Anytime",R$7),'Stakeholder report data'!$G$724:$M$724,0)),INDEX($W756:$AD756,1,MATCH(R$5,$W$724:$AD$724,0)))))
*R1056*R$8,0)</f>
        <v>0</v>
      </c>
      <c r="S456" s="212">
        <f>_xlfn.IFNA(IF(S$7="Fixed",1,IF(AND($D456="yes",S$7="Block"),INDEX($O756:$Q756,1,MATCH(S$5,$I41:$K41,0)),IF(OR(S$7="Anytime",S$7="Peak",S$7="Off-peak",S$7="Shoulder",S$7="Block"),INDEX('Stakeholder report data'!$G756:$M756,1,MATCH(IF(S$7="Block","Anytime",S$7),'Stakeholder report data'!$G$724:$M$724,0)),INDEX($W756:$AD756,1,MATCH(S$5,$W$724:$AD$724,0)))))
*S1056*S$8,0)</f>
        <v>0</v>
      </c>
      <c r="T456" s="212">
        <f>_xlfn.IFNA(IF(T$7="Fixed",1,IF(AND($D456="yes",T$7="Block"),INDEX($O756:$Q756,1,MATCH(T$5,$I41:$K41,0)),IF(OR(T$7="Anytime",T$7="Peak",T$7="Off-peak",T$7="Shoulder",T$7="Block"),INDEX('Stakeholder report data'!$G756:$M756,1,MATCH(IF(T$7="Block","Anytime",T$7),'Stakeholder report data'!$G$724:$M$724,0)),INDEX($W756:$AD756,1,MATCH(T$5,$W$724:$AD$724,0)))))
*T1056*T$8,0)</f>
        <v>0</v>
      </c>
      <c r="U456" s="212">
        <f>_xlfn.IFNA(IF(U$7="Fixed",1,IF(AND($D456="yes",U$7="Block"),INDEX($O756:$Q756,1,MATCH(U$5,$I41:$K41,0)),IF(OR(U$7="Anytime",U$7="Peak",U$7="Off-peak",U$7="Shoulder",U$7="Block"),INDEX('Stakeholder report data'!$G756:$M756,1,MATCH(IF(U$7="Block","Anytime",U$7),'Stakeholder report data'!$G$724:$M$724,0)),INDEX($W756:$AD756,1,MATCH(U$5,$W$724:$AD$724,0)))))
*U1056*U$8,0)</f>
        <v>0</v>
      </c>
      <c r="V456" s="212">
        <f>_xlfn.IFNA(IF(V$7="Fixed",1,IF(AND($D456="yes",V$7="Block"),INDEX($O756:$Q756,1,MATCH(V$5,$I41:$K41,0)),IF(OR(V$7="Anytime",V$7="Peak",V$7="Off-peak",V$7="Shoulder",V$7="Block"),INDEX('Stakeholder report data'!$G756:$M756,1,MATCH(IF(V$7="Block","Anytime",V$7),'Stakeholder report data'!$G$724:$M$724,0)),INDEX($W756:$AD756,1,MATCH(V$5,$W$724:$AD$724,0)))))
*V1056*V$8,0)</f>
        <v>0</v>
      </c>
      <c r="W456" s="212">
        <f>_xlfn.IFNA(IF(W$7="Fixed",1,IF(AND($D456="yes",W$7="Block"),INDEX($O756:$Q756,1,MATCH(W$5,$I41:$K41,0)),IF(OR(W$7="Anytime",W$7="Peak",W$7="Off-peak",W$7="Shoulder",W$7="Block"),INDEX('Stakeholder report data'!$G756:$M756,1,MATCH(IF(W$7="Block","Anytime",W$7),'Stakeholder report data'!$G$724:$M$724,0)),INDEX($W756:$AD756,1,MATCH(W$5,$W$724:$AD$724,0)))))
*W1056*W$8,0)</f>
        <v>0</v>
      </c>
      <c r="X456" s="212">
        <f>_xlfn.IFNA(IF(X$7="Fixed",1,IF(AND($D456="yes",X$7="Block"),INDEX($O756:$Q756,1,MATCH(X$5,$I41:$K41,0)),IF(OR(X$7="Anytime",X$7="Peak",X$7="Off-peak",X$7="Shoulder",X$7="Block"),INDEX('Stakeholder report data'!$G756:$M756,1,MATCH(IF(X$7="Block","Anytime",X$7),'Stakeholder report data'!$G$724:$M$724,0)),INDEX($W756:$AD756,1,MATCH(X$5,$W$724:$AD$724,0)))))
*X1056*X$8,0)</f>
        <v>0</v>
      </c>
      <c r="Y456" s="212">
        <f>_xlfn.IFNA(IF(Y$7="Fixed",1,IF(AND($D456="yes",Y$7="Block"),INDEX($O756:$Q756,1,MATCH(Y$5,$I41:$K41,0)),IF(OR(Y$7="Anytime",Y$7="Peak",Y$7="Off-peak",Y$7="Shoulder",Y$7="Block"),INDEX('Stakeholder report data'!$G756:$M756,1,MATCH(IF(Y$7="Block","Anytime",Y$7),'Stakeholder report data'!$G$724:$M$724,0)),INDEX($W756:$AD756,1,MATCH(Y$5,$W$724:$AD$724,0)))))
*Y1056*Y$8,0)</f>
        <v>0</v>
      </c>
      <c r="Z456" s="212">
        <f>_xlfn.IFNA(IF(Z$7="Fixed",1,IF(AND($D456="yes",Z$7="Block"),INDEX($O756:$Q756,1,MATCH(Z$5,$I41:$K41,0)),IF(OR(Z$7="Anytime",Z$7="Peak",Z$7="Off-peak",Z$7="Shoulder",Z$7="Block"),INDEX('Stakeholder report data'!$G756:$M756,1,MATCH(IF(Z$7="Block","Anytime",Z$7),'Stakeholder report data'!$G$724:$M$724,0)),INDEX($W756:$AD756,1,MATCH(Z$5,$W$724:$AD$724,0)))))
*Z1056*Z$8,0)</f>
        <v>0</v>
      </c>
      <c r="AA456" s="212">
        <f>_xlfn.IFNA(IF(AA$7="Fixed",1,IF(AND($D456="yes",AA$7="Block"),INDEX($O756:$Q756,1,MATCH(AA$5,$I41:$K41,0)),IF(OR(AA$7="Anytime",AA$7="Peak",AA$7="Off-peak",AA$7="Shoulder",AA$7="Block"),INDEX('Stakeholder report data'!$G756:$M756,1,MATCH(IF(AA$7="Block","Anytime",AA$7),'Stakeholder report data'!$G$724:$M$724,0)),INDEX($W756:$AD756,1,MATCH(AA$5,$W$724:$AD$724,0)))))
*AA1056*AA$8,0)</f>
        <v>0</v>
      </c>
      <c r="AB456" s="212">
        <f>_xlfn.IFNA(IF(AB$7="Fixed",1,IF(AND($D456="yes",AB$7="Block"),INDEX($O756:$Q756,1,MATCH(AB$5,$I41:$K41,0)),IF(OR(AB$7="Anytime",AB$7="Peak",AB$7="Off-peak",AB$7="Shoulder",AB$7="Block"),INDEX('Stakeholder report data'!$G756:$M756,1,MATCH(IF(AB$7="Block","Anytime",AB$7),'Stakeholder report data'!$G$724:$M$724,0)),INDEX($W756:$AD756,1,MATCH(AB$5,$W$724:$AD$724,0)))))
*AB1056*AB$8,0)</f>
        <v>0</v>
      </c>
      <c r="AC456" s="212">
        <f>_xlfn.IFNA(IF(AC$7="Fixed",1,IF(AND($D456="yes",AC$7="Block"),INDEX($O756:$Q756,1,MATCH(AC$5,$I41:$K41,0)),IF(OR(AC$7="Anytime",AC$7="Peak",AC$7="Off-peak",AC$7="Shoulder",AC$7="Block"),INDEX('Stakeholder report data'!$G756:$M756,1,MATCH(IF(AC$7="Block","Anytime",AC$7),'Stakeholder report data'!$G$724:$M$724,0)),INDEX($W756:$AD756,1,MATCH(AC$5,$W$724:$AD$724,0)))))
*AC1056*AC$8,0)</f>
        <v>0</v>
      </c>
      <c r="AD456" s="212">
        <f>_xlfn.IFNA(IF(AD$7="Fixed",1,IF(AND($D456="yes",AD$7="Block"),INDEX($O756:$Q756,1,MATCH(AD$5,$I41:$K41,0)),IF(OR(AD$7="Anytime",AD$7="Peak",AD$7="Off-peak",AD$7="Shoulder",AD$7="Block"),INDEX('Stakeholder report data'!$G756:$M756,1,MATCH(IF(AD$7="Block","Anytime",AD$7),'Stakeholder report data'!$G$724:$M$724,0)),INDEX($W756:$AD756,1,MATCH(AD$5,$W$724:$AD$724,0)))))
*AD1056*AD$8,0)</f>
        <v>0</v>
      </c>
      <c r="AE456" s="55"/>
      <c r="AF456" s="34"/>
      <c r="AG456" s="34"/>
      <c r="AH456" s="34"/>
    </row>
    <row r="457" spans="1:34" ht="11.25" outlineLevel="2" collapsed="1" x14ac:dyDescent="0.2">
      <c r="A457" s="34"/>
      <c r="B457" s="258"/>
      <c r="C457" s="48" t="s">
        <v>183</v>
      </c>
      <c r="D457" s="49" t="str">
        <f t="shared" si="45"/>
        <v>no</v>
      </c>
      <c r="E457" s="49" t="str">
        <f t="shared" si="45"/>
        <v>yes</v>
      </c>
      <c r="F457" s="56"/>
      <c r="G457" s="262">
        <f t="shared" si="44"/>
        <v>90.115338130367704</v>
      </c>
      <c r="H457" s="56"/>
      <c r="I457" s="212">
        <f>_xlfn.IFNA(IF(I$7="Fixed",1,IF(AND($D457="yes",I$7="Block"),INDEX($O757:$Q757,1,MATCH(I$5,$I42:$K42,0)),IF(OR(I$7="Anytime",I$7="Peak",I$7="Off-peak",I$7="Shoulder",I$7="Block"),INDEX('Stakeholder report data'!$G757:$M757,1,MATCH(IF(I$7="Block","Anytime",I$7),'Stakeholder report data'!$G$724:$M$724,0)),INDEX($W757:$AD757,1,MATCH(I$5,$W$724:$AD$724,0)))))
*I1057*I$8,0)</f>
        <v>0</v>
      </c>
      <c r="J457" s="212">
        <f>_xlfn.IFNA(IF(J$7="Fixed",1,IF(AND($D457="yes",J$7="Block"),INDEX($O757:$Q757,1,MATCH(J$5,$I42:$K42,0)),IF(OR(J$7="Anytime",J$7="Peak",J$7="Off-peak",J$7="Shoulder",J$7="Block"),INDEX('Stakeholder report data'!$G757:$M757,1,MATCH(IF(J$7="Block","Anytime",J$7),'Stakeholder report data'!$G$724:$M$724,0)),INDEX($W757:$AD757,1,MATCH(J$5,$W$724:$AD$724,0)))))
*J1057*J$8,0)</f>
        <v>0</v>
      </c>
      <c r="K457" s="212">
        <f>_xlfn.IFNA(IF(K$7="Fixed",1,IF(AND($D457="yes",K$7="Block"),INDEX($O757:$Q757,1,MATCH(K$5,$I42:$K42,0)),IF(OR(K$7="Anytime",K$7="Peak",K$7="Off-peak",K$7="Shoulder",K$7="Block"),INDEX('Stakeholder report data'!$G757:$M757,1,MATCH(IF(K$7="Block","Anytime",K$7),'Stakeholder report data'!$G$724:$M$724,0)),INDEX($W757:$AD757,1,MATCH(K$5,$W$724:$AD$724,0)))))
*K1057*K$8,0)</f>
        <v>0</v>
      </c>
      <c r="L457" s="212">
        <f>_xlfn.IFNA(IF(L$7="Fixed",1,IF(AND($D457="yes",L$7="Block"),INDEX($O757:$Q757,1,MATCH(L$5,$I42:$K42,0)),IF(OR(L$7="Anytime",L$7="Peak",L$7="Off-peak",L$7="Shoulder",L$7="Block"),INDEX('Stakeholder report data'!$G757:$M757,1,MATCH(IF(L$7="Block","Anytime",L$7),'Stakeholder report data'!$G$724:$M$724,0)),INDEX($W757:$AD757,1,MATCH(L$5,$W$724:$AD$724,0)))))
*L1057*L$8,0)</f>
        <v>24.115338130367704</v>
      </c>
      <c r="M457" s="212">
        <f>_xlfn.IFNA(IF(M$7="Fixed",1,IF(AND($D457="yes",M$7="Block"),INDEX($O757:$Q757,1,MATCH(M$5,$I42:$K42,0)),IF(OR(M$7="Anytime",M$7="Peak",M$7="Off-peak",M$7="Shoulder",M$7="Block"),INDEX('Stakeholder report data'!$G757:$M757,1,MATCH(IF(M$7="Block","Anytime",M$7),'Stakeholder report data'!$G$724:$M$724,0)),INDEX($W757:$AD757,1,MATCH(M$5,$W$724:$AD$724,0)))))
*M1057*M$8,0)</f>
        <v>0</v>
      </c>
      <c r="N457" s="212">
        <f>_xlfn.IFNA(IF(N$7="Fixed",1,IF(AND($D457="yes",N$7="Block"),INDEX($O757:$Q757,1,MATCH(N$5,$I42:$K42,0)),IF(OR(N$7="Anytime",N$7="Peak",N$7="Off-peak",N$7="Shoulder",N$7="Block"),INDEX('Stakeholder report data'!$G757:$M757,1,MATCH(IF(N$7="Block","Anytime",N$7),'Stakeholder report data'!$G$724:$M$724,0)),INDEX($W757:$AD757,1,MATCH(N$5,$W$724:$AD$724,0)))))
*N1057*N$8,0)</f>
        <v>0</v>
      </c>
      <c r="O457" s="212">
        <f>_xlfn.IFNA(IF(O$7="Fixed",1,IF(AND($D457="yes",O$7="Block"),INDEX($O757:$Q757,1,MATCH(O$5,$I42:$K42,0)),IF(OR(O$7="Anytime",O$7="Peak",O$7="Off-peak",O$7="Shoulder",O$7="Block"),INDEX('Stakeholder report data'!$G757:$M757,1,MATCH(IF(O$7="Block","Anytime",O$7),'Stakeholder report data'!$G$724:$M$724,0)),INDEX($W757:$AD757,1,MATCH(O$5,$W$724:$AD$724,0)))))
*O1057*O$8,0)</f>
        <v>0</v>
      </c>
      <c r="P457" s="212">
        <f>_xlfn.IFNA(IF(P$7="Fixed",1,IF(AND($D457="yes",P$7="Block"),INDEX($O757:$Q757,1,MATCH(P$5,$I42:$K42,0)),IF(OR(P$7="Anytime",P$7="Peak",P$7="Off-peak",P$7="Shoulder",P$7="Block"),INDEX('Stakeholder report data'!$G757:$M757,1,MATCH(IF(P$7="Block","Anytime",P$7),'Stakeholder report data'!$G$724:$M$724,0)),INDEX($W757:$AD757,1,MATCH(P$5,$W$724:$AD$724,0)))))
*P1057*P$8,0)</f>
        <v>0</v>
      </c>
      <c r="Q457" s="212">
        <f>_xlfn.IFNA(IF(Q$7="Fixed",1,IF(AND($D457="yes",Q$7="Block"),INDEX($O757:$Q757,1,MATCH(Q$5,$I42:$K42,0)),IF(OR(Q$7="Anytime",Q$7="Peak",Q$7="Off-peak",Q$7="Shoulder",Q$7="Block"),INDEX('Stakeholder report data'!$G757:$M757,1,MATCH(IF(Q$7="Block","Anytime",Q$7),'Stakeholder report data'!$G$724:$M$724,0)),INDEX($W757:$AD757,1,MATCH(Q$5,$W$724:$AD$724,0)))))
*Q1057*Q$8,0)</f>
        <v>0</v>
      </c>
      <c r="R457" s="212">
        <f>_xlfn.IFNA(IF(R$7="Fixed",1,IF(AND($D457="yes",R$7="Block"),INDEX($O757:$Q757,1,MATCH(R$5,$I42:$K42,0)),IF(OR(R$7="Anytime",R$7="Peak",R$7="Off-peak",R$7="Shoulder",R$7="Block"),INDEX('Stakeholder report data'!$G757:$M757,1,MATCH(IF(R$7="Block","Anytime",R$7),'Stakeholder report data'!$G$724:$M$724,0)),INDEX($W757:$AD757,1,MATCH(R$5,$W$724:$AD$724,0)))))
*R1057*R$8,0)</f>
        <v>0</v>
      </c>
      <c r="S457" s="212">
        <f>_xlfn.IFNA(IF(S$7="Fixed",1,IF(AND($D457="yes",S$7="Block"),INDEX($O757:$Q757,1,MATCH(S$5,$I42:$K42,0)),IF(OR(S$7="Anytime",S$7="Peak",S$7="Off-peak",S$7="Shoulder",S$7="Block"),INDEX('Stakeholder report data'!$G757:$M757,1,MATCH(IF(S$7="Block","Anytime",S$7),'Stakeholder report data'!$G$724:$M$724,0)),INDEX($W757:$AD757,1,MATCH(S$5,$W$724:$AD$724,0)))))
*S1057*S$8,0)</f>
        <v>0</v>
      </c>
      <c r="T457" s="212">
        <f>_xlfn.IFNA(IF(T$7="Fixed",1,IF(AND($D457="yes",T$7="Block"),INDEX($O757:$Q757,1,MATCH(T$5,$I42:$K42,0)),IF(OR(T$7="Anytime",T$7="Peak",T$7="Off-peak",T$7="Shoulder",T$7="Block"),INDEX('Stakeholder report data'!$G757:$M757,1,MATCH(IF(T$7="Block","Anytime",T$7),'Stakeholder report data'!$G$724:$M$724,0)),INDEX($W757:$AD757,1,MATCH(T$5,$W$724:$AD$724,0)))))
*T1057*T$8,0)</f>
        <v>0</v>
      </c>
      <c r="U457" s="212">
        <f>_xlfn.IFNA(IF(U$7="Fixed",1,IF(AND($D457="yes",U$7="Block"),INDEX($O757:$Q757,1,MATCH(U$5,$I42:$K42,0)),IF(OR(U$7="Anytime",U$7="Peak",U$7="Off-peak",U$7="Shoulder",U$7="Block"),INDEX('Stakeholder report data'!$G757:$M757,1,MATCH(IF(U$7="Block","Anytime",U$7),'Stakeholder report data'!$G$724:$M$724,0)),INDEX($W757:$AD757,1,MATCH(U$5,$W$724:$AD$724,0)))))
*U1057*U$8,0)</f>
        <v>0</v>
      </c>
      <c r="V457" s="212">
        <f>_xlfn.IFNA(IF(V$7="Fixed",1,IF(AND($D457="yes",V$7="Block"),INDEX($O757:$Q757,1,MATCH(V$5,$I42:$K42,0)),IF(OR(V$7="Anytime",V$7="Peak",V$7="Off-peak",V$7="Shoulder",V$7="Block"),INDEX('Stakeholder report data'!$G757:$M757,1,MATCH(IF(V$7="Block","Anytime",V$7),'Stakeholder report data'!$G$724:$M$724,0)),INDEX($W757:$AD757,1,MATCH(V$5,$W$724:$AD$724,0)))))
*V1057*V$8,0)</f>
        <v>0</v>
      </c>
      <c r="W457" s="212">
        <f>_xlfn.IFNA(IF(W$7="Fixed",1,IF(AND($D457="yes",W$7="Block"),INDEX($O757:$Q757,1,MATCH(W$5,$I42:$K42,0)),IF(OR(W$7="Anytime",W$7="Peak",W$7="Off-peak",W$7="Shoulder",W$7="Block"),INDEX('Stakeholder report data'!$G757:$M757,1,MATCH(IF(W$7="Block","Anytime",W$7),'Stakeholder report data'!$G$724:$M$724,0)),INDEX($W757:$AD757,1,MATCH(W$5,$W$724:$AD$724,0)))))
*W1057*W$8,0)</f>
        <v>0</v>
      </c>
      <c r="X457" s="212">
        <f>_xlfn.IFNA(IF(X$7="Fixed",1,IF(AND($D457="yes",X$7="Block"),INDEX($O757:$Q757,1,MATCH(X$5,$I42:$K42,0)),IF(OR(X$7="Anytime",X$7="Peak",X$7="Off-peak",X$7="Shoulder",X$7="Block"),INDEX('Stakeholder report data'!$G757:$M757,1,MATCH(IF(X$7="Block","Anytime",X$7),'Stakeholder report data'!$G$724:$M$724,0)),INDEX($W757:$AD757,1,MATCH(X$5,$W$724:$AD$724,0)))))
*X1057*X$8,0)</f>
        <v>0</v>
      </c>
      <c r="Y457" s="212">
        <f>_xlfn.IFNA(IF(Y$7="Fixed",1,IF(AND($D457="yes",Y$7="Block"),INDEX($O757:$Q757,1,MATCH(Y$5,$I42:$K42,0)),IF(OR(Y$7="Anytime",Y$7="Peak",Y$7="Off-peak",Y$7="Shoulder",Y$7="Block"),INDEX('Stakeholder report data'!$G757:$M757,1,MATCH(IF(Y$7="Block","Anytime",Y$7),'Stakeholder report data'!$G$724:$M$724,0)),INDEX($W757:$AD757,1,MATCH(Y$5,$W$724:$AD$724,0)))))
*Y1057*Y$8,0)</f>
        <v>0</v>
      </c>
      <c r="Z457" s="212">
        <f>_xlfn.IFNA(IF(Z$7="Fixed",1,IF(AND($D457="yes",Z$7="Block"),INDEX($O757:$Q757,1,MATCH(Z$5,$I42:$K42,0)),IF(OR(Z$7="Anytime",Z$7="Peak",Z$7="Off-peak",Z$7="Shoulder",Z$7="Block"),INDEX('Stakeholder report data'!$G757:$M757,1,MATCH(IF(Z$7="Block","Anytime",Z$7),'Stakeholder report data'!$G$724:$M$724,0)),INDEX($W757:$AD757,1,MATCH(Z$5,$W$724:$AD$724,0)))))
*Z1057*Z$8,0)</f>
        <v>0</v>
      </c>
      <c r="AA457" s="212">
        <f>_xlfn.IFNA(IF(AA$7="Fixed",1,IF(AND($D457="yes",AA$7="Block"),INDEX($O757:$Q757,1,MATCH(AA$5,$I42:$K42,0)),IF(OR(AA$7="Anytime",AA$7="Peak",AA$7="Off-peak",AA$7="Shoulder",AA$7="Block"),INDEX('Stakeholder report data'!$G757:$M757,1,MATCH(IF(AA$7="Block","Anytime",AA$7),'Stakeholder report data'!$G$724:$M$724,0)),INDEX($W757:$AD757,1,MATCH(AA$5,$W$724:$AD$724,0)))))
*AA1057*AA$8,0)</f>
        <v>0</v>
      </c>
      <c r="AB457" s="212">
        <f>_xlfn.IFNA(IF(AB$7="Fixed",1,IF(AND($D457="yes",AB$7="Block"),INDEX($O757:$Q757,1,MATCH(AB$5,$I42:$K42,0)),IF(OR(AB$7="Anytime",AB$7="Peak",AB$7="Off-peak",AB$7="Shoulder",AB$7="Block"),INDEX('Stakeholder report data'!$G757:$M757,1,MATCH(IF(AB$7="Block","Anytime",AB$7),'Stakeholder report data'!$G$724:$M$724,0)),INDEX($W757:$AD757,1,MATCH(AB$5,$W$724:$AD$724,0)))))
*AB1057*AB$8,0)</f>
        <v>0</v>
      </c>
      <c r="AC457" s="212">
        <f>_xlfn.IFNA(IF(AC$7="Fixed",1,IF(AND($D457="yes",AC$7="Block"),INDEX($O757:$Q757,1,MATCH(AC$5,$I42:$K42,0)),IF(OR(AC$7="Anytime",AC$7="Peak",AC$7="Off-peak",AC$7="Shoulder",AC$7="Block"),INDEX('Stakeholder report data'!$G757:$M757,1,MATCH(IF(AC$7="Block","Anytime",AC$7),'Stakeholder report data'!$G$724:$M$724,0)),INDEX($W757:$AD757,1,MATCH(AC$5,$W$724:$AD$724,0)))))
*AC1057*AC$8,0)</f>
        <v>0</v>
      </c>
      <c r="AD457" s="212">
        <f>_xlfn.IFNA(IF(AD$7="Fixed",1,IF(AND($D457="yes",AD$7="Block"),INDEX($O757:$Q757,1,MATCH(AD$5,$I42:$K42,0)),IF(OR(AD$7="Anytime",AD$7="Peak",AD$7="Off-peak",AD$7="Shoulder",AD$7="Block"),INDEX('Stakeholder report data'!$G757:$M757,1,MATCH(IF(AD$7="Block","Anytime",AD$7),'Stakeholder report data'!$G$724:$M$724,0)),INDEX($W757:$AD757,1,MATCH(AD$5,$W$724:$AD$724,0)))))
*AD1057*AD$8,0)</f>
        <v>0</v>
      </c>
      <c r="AE457" s="55"/>
      <c r="AF457" s="34"/>
      <c r="AG457" s="34"/>
      <c r="AH457" s="34"/>
    </row>
    <row r="458" spans="1:34" ht="11.25" outlineLevel="2" x14ac:dyDescent="0.2">
      <c r="A458" s="34"/>
      <c r="B458" s="258"/>
      <c r="C458" s="48">
        <v>0</v>
      </c>
      <c r="D458" s="49">
        <f t="shared" si="45"/>
        <v>0</v>
      </c>
      <c r="E458" s="49">
        <f t="shared" si="45"/>
        <v>0</v>
      </c>
      <c r="F458" s="56"/>
      <c r="G458" s="262">
        <f t="shared" si="44"/>
        <v>0</v>
      </c>
      <c r="H458" s="56"/>
      <c r="I458" s="212">
        <f>_xlfn.IFNA(IF(I$7="Fixed",1,IF(AND($D458="yes",I$7="Block"),INDEX($O758:$Q758,1,MATCH(I$5,$I43:$K43,0)),IF(OR(I$7="Anytime",I$7="Peak",I$7="Off-peak",I$7="Shoulder",I$7="Block"),INDEX('Stakeholder report data'!$G758:$M758,1,MATCH(IF(I$7="Block","Anytime",I$7),'Stakeholder report data'!$G$724:$M$724,0)),INDEX($W758:$AD758,1,MATCH(I$5,$W$724:$AD$724,0)))))
*I1058*I$8,0)</f>
        <v>0</v>
      </c>
      <c r="J458" s="212">
        <f>_xlfn.IFNA(IF(J$7="Fixed",1,IF(AND($D458="yes",J$7="Block"),INDEX($O758:$Q758,1,MATCH(J$5,$I43:$K43,0)),IF(OR(J$7="Anytime",J$7="Peak",J$7="Off-peak",J$7="Shoulder",J$7="Block"),INDEX('Stakeholder report data'!$G758:$M758,1,MATCH(IF(J$7="Block","Anytime",J$7),'Stakeholder report data'!$G$724:$M$724,0)),INDEX($W758:$AD758,1,MATCH(J$5,$W$724:$AD$724,0)))))
*J1058*J$8,0)</f>
        <v>0</v>
      </c>
      <c r="K458" s="212">
        <f>_xlfn.IFNA(IF(K$7="Fixed",1,IF(AND($D458="yes",K$7="Block"),INDEX($O758:$Q758,1,MATCH(K$5,$I43:$K43,0)),IF(OR(K$7="Anytime",K$7="Peak",K$7="Off-peak",K$7="Shoulder",K$7="Block"),INDEX('Stakeholder report data'!$G758:$M758,1,MATCH(IF(K$7="Block","Anytime",K$7),'Stakeholder report data'!$G$724:$M$724,0)),INDEX($W758:$AD758,1,MATCH(K$5,$W$724:$AD$724,0)))))
*K1058*K$8,0)</f>
        <v>0</v>
      </c>
      <c r="L458" s="212">
        <f>_xlfn.IFNA(IF(L$7="Fixed",1,IF(AND($D458="yes",L$7="Block"),INDEX($O758:$Q758,1,MATCH(L$5,$I43:$K43,0)),IF(OR(L$7="Anytime",L$7="Peak",L$7="Off-peak",L$7="Shoulder",L$7="Block"),INDEX('Stakeholder report data'!$G758:$M758,1,MATCH(IF(L$7="Block","Anytime",L$7),'Stakeholder report data'!$G$724:$M$724,0)),INDEX($W758:$AD758,1,MATCH(L$5,$W$724:$AD$724,0)))))
*L1058*L$8,0)</f>
        <v>0</v>
      </c>
      <c r="M458" s="212">
        <f>_xlfn.IFNA(IF(M$7="Fixed",1,IF(AND($D458="yes",M$7="Block"),INDEX($O758:$Q758,1,MATCH(M$5,$I43:$K43,0)),IF(OR(M$7="Anytime",M$7="Peak",M$7="Off-peak",M$7="Shoulder",M$7="Block"),INDEX('Stakeholder report data'!$G758:$M758,1,MATCH(IF(M$7="Block","Anytime",M$7),'Stakeholder report data'!$G$724:$M$724,0)),INDEX($W758:$AD758,1,MATCH(M$5,$W$724:$AD$724,0)))))
*M1058*M$8,0)</f>
        <v>0</v>
      </c>
      <c r="N458" s="212">
        <f>_xlfn.IFNA(IF(N$7="Fixed",1,IF(AND($D458="yes",N$7="Block"),INDEX($O758:$Q758,1,MATCH(N$5,$I43:$K43,0)),IF(OR(N$7="Anytime",N$7="Peak",N$7="Off-peak",N$7="Shoulder",N$7="Block"),INDEX('Stakeholder report data'!$G758:$M758,1,MATCH(IF(N$7="Block","Anytime",N$7),'Stakeholder report data'!$G$724:$M$724,0)),INDEX($W758:$AD758,1,MATCH(N$5,$W$724:$AD$724,0)))))
*N1058*N$8,0)</f>
        <v>0</v>
      </c>
      <c r="O458" s="212">
        <f>_xlfn.IFNA(IF(O$7="Fixed",1,IF(AND($D458="yes",O$7="Block"),INDEX($O758:$Q758,1,MATCH(O$5,$I43:$K43,0)),IF(OR(O$7="Anytime",O$7="Peak",O$7="Off-peak",O$7="Shoulder",O$7="Block"),INDEX('Stakeholder report data'!$G758:$M758,1,MATCH(IF(O$7="Block","Anytime",O$7),'Stakeholder report data'!$G$724:$M$724,0)),INDEX($W758:$AD758,1,MATCH(O$5,$W$724:$AD$724,0)))))
*O1058*O$8,0)</f>
        <v>0</v>
      </c>
      <c r="P458" s="212">
        <f>_xlfn.IFNA(IF(P$7="Fixed",1,IF(AND($D458="yes",P$7="Block"),INDEX($O758:$Q758,1,MATCH(P$5,$I43:$K43,0)),IF(OR(P$7="Anytime",P$7="Peak",P$7="Off-peak",P$7="Shoulder",P$7="Block"),INDEX('Stakeholder report data'!$G758:$M758,1,MATCH(IF(P$7="Block","Anytime",P$7),'Stakeholder report data'!$G$724:$M$724,0)),INDEX($W758:$AD758,1,MATCH(P$5,$W$724:$AD$724,0)))))
*P1058*P$8,0)</f>
        <v>0</v>
      </c>
      <c r="Q458" s="212">
        <f>_xlfn.IFNA(IF(Q$7="Fixed",1,IF(AND($D458="yes",Q$7="Block"),INDEX($O758:$Q758,1,MATCH(Q$5,$I43:$K43,0)),IF(OR(Q$7="Anytime",Q$7="Peak",Q$7="Off-peak",Q$7="Shoulder",Q$7="Block"),INDEX('Stakeholder report data'!$G758:$M758,1,MATCH(IF(Q$7="Block","Anytime",Q$7),'Stakeholder report data'!$G$724:$M$724,0)),INDEX($W758:$AD758,1,MATCH(Q$5,$W$724:$AD$724,0)))))
*Q1058*Q$8,0)</f>
        <v>0</v>
      </c>
      <c r="R458" s="212">
        <f>_xlfn.IFNA(IF(R$7="Fixed",1,IF(AND($D458="yes",R$7="Block"),INDEX($O758:$Q758,1,MATCH(R$5,$I43:$K43,0)),IF(OR(R$7="Anytime",R$7="Peak",R$7="Off-peak",R$7="Shoulder",R$7="Block"),INDEX('Stakeholder report data'!$G758:$M758,1,MATCH(IF(R$7="Block","Anytime",R$7),'Stakeholder report data'!$G$724:$M$724,0)),INDEX($W758:$AD758,1,MATCH(R$5,$W$724:$AD$724,0)))))
*R1058*R$8,0)</f>
        <v>0</v>
      </c>
      <c r="S458" s="212">
        <f>_xlfn.IFNA(IF(S$7="Fixed",1,IF(AND($D458="yes",S$7="Block"),INDEX($O758:$Q758,1,MATCH(S$5,$I43:$K43,0)),IF(OR(S$7="Anytime",S$7="Peak",S$7="Off-peak",S$7="Shoulder",S$7="Block"),INDEX('Stakeholder report data'!$G758:$M758,1,MATCH(IF(S$7="Block","Anytime",S$7),'Stakeholder report data'!$G$724:$M$724,0)),INDEX($W758:$AD758,1,MATCH(S$5,$W$724:$AD$724,0)))))
*S1058*S$8,0)</f>
        <v>0</v>
      </c>
      <c r="T458" s="212">
        <f>_xlfn.IFNA(IF(T$7="Fixed",1,IF(AND($D458="yes",T$7="Block"),INDEX($O758:$Q758,1,MATCH(T$5,$I43:$K43,0)),IF(OR(T$7="Anytime",T$7="Peak",T$7="Off-peak",T$7="Shoulder",T$7="Block"),INDEX('Stakeholder report data'!$G758:$M758,1,MATCH(IF(T$7="Block","Anytime",T$7),'Stakeholder report data'!$G$724:$M$724,0)),INDEX($W758:$AD758,1,MATCH(T$5,$W$724:$AD$724,0)))))
*T1058*T$8,0)</f>
        <v>0</v>
      </c>
      <c r="U458" s="212">
        <f>_xlfn.IFNA(IF(U$7="Fixed",1,IF(AND($D458="yes",U$7="Block"),INDEX($O758:$Q758,1,MATCH(U$5,$I43:$K43,0)),IF(OR(U$7="Anytime",U$7="Peak",U$7="Off-peak",U$7="Shoulder",U$7="Block"),INDEX('Stakeholder report data'!$G758:$M758,1,MATCH(IF(U$7="Block","Anytime",U$7),'Stakeholder report data'!$G$724:$M$724,0)),INDEX($W758:$AD758,1,MATCH(U$5,$W$724:$AD$724,0)))))
*U1058*U$8,0)</f>
        <v>0</v>
      </c>
      <c r="V458" s="212">
        <f>_xlfn.IFNA(IF(V$7="Fixed",1,IF(AND($D458="yes",V$7="Block"),INDEX($O758:$Q758,1,MATCH(V$5,$I43:$K43,0)),IF(OR(V$7="Anytime",V$7="Peak",V$7="Off-peak",V$7="Shoulder",V$7="Block"),INDEX('Stakeholder report data'!$G758:$M758,1,MATCH(IF(V$7="Block","Anytime",V$7),'Stakeholder report data'!$G$724:$M$724,0)),INDEX($W758:$AD758,1,MATCH(V$5,$W$724:$AD$724,0)))))
*V1058*V$8,0)</f>
        <v>0</v>
      </c>
      <c r="W458" s="212">
        <f>_xlfn.IFNA(IF(W$7="Fixed",1,IF(AND($D458="yes",W$7="Block"),INDEX($O758:$Q758,1,MATCH(W$5,$I43:$K43,0)),IF(OR(W$7="Anytime",W$7="Peak",W$7="Off-peak",W$7="Shoulder",W$7="Block"),INDEX('Stakeholder report data'!$G758:$M758,1,MATCH(IF(W$7="Block","Anytime",W$7),'Stakeholder report data'!$G$724:$M$724,0)),INDEX($W758:$AD758,1,MATCH(W$5,$W$724:$AD$724,0)))))
*W1058*W$8,0)</f>
        <v>0</v>
      </c>
      <c r="X458" s="212">
        <f>_xlfn.IFNA(IF(X$7="Fixed",1,IF(AND($D458="yes",X$7="Block"),INDEX($O758:$Q758,1,MATCH(X$5,$I43:$K43,0)),IF(OR(X$7="Anytime",X$7="Peak",X$7="Off-peak",X$7="Shoulder",X$7="Block"),INDEX('Stakeholder report data'!$G758:$M758,1,MATCH(IF(X$7="Block","Anytime",X$7),'Stakeholder report data'!$G$724:$M$724,0)),INDEX($W758:$AD758,1,MATCH(X$5,$W$724:$AD$724,0)))))
*X1058*X$8,0)</f>
        <v>0</v>
      </c>
      <c r="Y458" s="212">
        <f>_xlfn.IFNA(IF(Y$7="Fixed",1,IF(AND($D458="yes",Y$7="Block"),INDEX($O758:$Q758,1,MATCH(Y$5,$I43:$K43,0)),IF(OR(Y$7="Anytime",Y$7="Peak",Y$7="Off-peak",Y$7="Shoulder",Y$7="Block"),INDEX('Stakeholder report data'!$G758:$M758,1,MATCH(IF(Y$7="Block","Anytime",Y$7),'Stakeholder report data'!$G$724:$M$724,0)),INDEX($W758:$AD758,1,MATCH(Y$5,$W$724:$AD$724,0)))))
*Y1058*Y$8,0)</f>
        <v>0</v>
      </c>
      <c r="Z458" s="212">
        <f>_xlfn.IFNA(IF(Z$7="Fixed",1,IF(AND($D458="yes",Z$7="Block"),INDEX($O758:$Q758,1,MATCH(Z$5,$I43:$K43,0)),IF(OR(Z$7="Anytime",Z$7="Peak",Z$7="Off-peak",Z$7="Shoulder",Z$7="Block"),INDEX('Stakeholder report data'!$G758:$M758,1,MATCH(IF(Z$7="Block","Anytime",Z$7),'Stakeholder report data'!$G$724:$M$724,0)),INDEX($W758:$AD758,1,MATCH(Z$5,$W$724:$AD$724,0)))))
*Z1058*Z$8,0)</f>
        <v>0</v>
      </c>
      <c r="AA458" s="212">
        <f>_xlfn.IFNA(IF(AA$7="Fixed",1,IF(AND($D458="yes",AA$7="Block"),INDEX($O758:$Q758,1,MATCH(AA$5,$I43:$K43,0)),IF(OR(AA$7="Anytime",AA$7="Peak",AA$7="Off-peak",AA$7="Shoulder",AA$7="Block"),INDEX('Stakeholder report data'!$G758:$M758,1,MATCH(IF(AA$7="Block","Anytime",AA$7),'Stakeholder report data'!$G$724:$M$724,0)),INDEX($W758:$AD758,1,MATCH(AA$5,$W$724:$AD$724,0)))))
*AA1058*AA$8,0)</f>
        <v>0</v>
      </c>
      <c r="AB458" s="212">
        <f>_xlfn.IFNA(IF(AB$7="Fixed",1,IF(AND($D458="yes",AB$7="Block"),INDEX($O758:$Q758,1,MATCH(AB$5,$I43:$K43,0)),IF(OR(AB$7="Anytime",AB$7="Peak",AB$7="Off-peak",AB$7="Shoulder",AB$7="Block"),INDEX('Stakeholder report data'!$G758:$M758,1,MATCH(IF(AB$7="Block","Anytime",AB$7),'Stakeholder report data'!$G$724:$M$724,0)),INDEX($W758:$AD758,1,MATCH(AB$5,$W$724:$AD$724,0)))))
*AB1058*AB$8,0)</f>
        <v>0</v>
      </c>
      <c r="AC458" s="212">
        <f>_xlfn.IFNA(IF(AC$7="Fixed",1,IF(AND($D458="yes",AC$7="Block"),INDEX($O758:$Q758,1,MATCH(AC$5,$I43:$K43,0)),IF(OR(AC$7="Anytime",AC$7="Peak",AC$7="Off-peak",AC$7="Shoulder",AC$7="Block"),INDEX('Stakeholder report data'!$G758:$M758,1,MATCH(IF(AC$7="Block","Anytime",AC$7),'Stakeholder report data'!$G$724:$M$724,0)),INDEX($W758:$AD758,1,MATCH(AC$5,$W$724:$AD$724,0)))))
*AC1058*AC$8,0)</f>
        <v>0</v>
      </c>
      <c r="AD458" s="212">
        <f>_xlfn.IFNA(IF(AD$7="Fixed",1,IF(AND($D458="yes",AD$7="Block"),INDEX($O758:$Q758,1,MATCH(AD$5,$I43:$K43,0)),IF(OR(AD$7="Anytime",AD$7="Peak",AD$7="Off-peak",AD$7="Shoulder",AD$7="Block"),INDEX('Stakeholder report data'!$G758:$M758,1,MATCH(IF(AD$7="Block","Anytime",AD$7),'Stakeholder report data'!$G$724:$M$724,0)),INDEX($W758:$AD758,1,MATCH(AD$5,$W$724:$AD$724,0)))))
*AD1058*AD$8,0)</f>
        <v>0</v>
      </c>
      <c r="AE458" s="55"/>
      <c r="AF458" s="34"/>
      <c r="AG458" s="34"/>
      <c r="AH458" s="34"/>
    </row>
    <row r="459" spans="1:34" ht="11.25" outlineLevel="2" x14ac:dyDescent="0.2">
      <c r="A459" s="34"/>
      <c r="B459" s="258"/>
      <c r="C459" s="48">
        <v>0</v>
      </c>
      <c r="D459" s="49">
        <f t="shared" ref="D459:E459" si="46">D309</f>
        <v>0</v>
      </c>
      <c r="E459" s="49">
        <f t="shared" si="46"/>
        <v>0</v>
      </c>
      <c r="F459" s="56"/>
      <c r="G459" s="262">
        <f t="shared" si="44"/>
        <v>0</v>
      </c>
      <c r="H459" s="56"/>
      <c r="I459" s="212">
        <f>_xlfn.IFNA(IF(I$7="Fixed",1,IF(AND($D459="yes",I$7="Block"),INDEX($O759:$Q759,1,MATCH(I$5,$I44:$K44,0)),IF(OR(I$7="Anytime",I$7="Peak",I$7="Off-peak",I$7="Shoulder",I$7="Block"),INDEX('Stakeholder report data'!$G759:$M759,1,MATCH(IF(I$7="Block","Anytime",I$7),'Stakeholder report data'!$G$724:$M$724,0)),INDEX($W759:$AD759,1,MATCH(I$5,$W$724:$AD$724,0)))))
*I1059*I$8,0)</f>
        <v>0</v>
      </c>
      <c r="J459" s="212">
        <f>_xlfn.IFNA(IF(J$7="Fixed",1,IF(AND($D459="yes",J$7="Block"),INDEX($O759:$Q759,1,MATCH(J$5,$I44:$K44,0)),IF(OR(J$7="Anytime",J$7="Peak",J$7="Off-peak",J$7="Shoulder",J$7="Block"),INDEX('Stakeholder report data'!$G759:$M759,1,MATCH(IF(J$7="Block","Anytime",J$7),'Stakeholder report data'!$G$724:$M$724,0)),INDEX($W759:$AD759,1,MATCH(J$5,$W$724:$AD$724,0)))))
*J1059*J$8,0)</f>
        <v>0</v>
      </c>
      <c r="K459" s="212">
        <f>_xlfn.IFNA(IF(K$7="Fixed",1,IF(AND($D459="yes",K$7="Block"),INDEX($O759:$Q759,1,MATCH(K$5,$I44:$K44,0)),IF(OR(K$7="Anytime",K$7="Peak",K$7="Off-peak",K$7="Shoulder",K$7="Block"),INDEX('Stakeholder report data'!$G759:$M759,1,MATCH(IF(K$7="Block","Anytime",K$7),'Stakeholder report data'!$G$724:$M$724,0)),INDEX($W759:$AD759,1,MATCH(K$5,$W$724:$AD$724,0)))))
*K1059*K$8,0)</f>
        <v>0</v>
      </c>
      <c r="L459" s="212">
        <f>_xlfn.IFNA(IF(L$7="Fixed",1,IF(AND($D459="yes",L$7="Block"),INDEX($O759:$Q759,1,MATCH(L$5,$I44:$K44,0)),IF(OR(L$7="Anytime",L$7="Peak",L$7="Off-peak",L$7="Shoulder",L$7="Block"),INDEX('Stakeholder report data'!$G759:$M759,1,MATCH(IF(L$7="Block","Anytime",L$7),'Stakeholder report data'!$G$724:$M$724,0)),INDEX($W759:$AD759,1,MATCH(L$5,$W$724:$AD$724,0)))))
*L1059*L$8,0)</f>
        <v>0</v>
      </c>
      <c r="M459" s="212">
        <f>_xlfn.IFNA(IF(M$7="Fixed",1,IF(AND($D459="yes",M$7="Block"),INDEX($O759:$Q759,1,MATCH(M$5,$I44:$K44,0)),IF(OR(M$7="Anytime",M$7="Peak",M$7="Off-peak",M$7="Shoulder",M$7="Block"),INDEX('Stakeholder report data'!$G759:$M759,1,MATCH(IF(M$7="Block","Anytime",M$7),'Stakeholder report data'!$G$724:$M$724,0)),INDEX($W759:$AD759,1,MATCH(M$5,$W$724:$AD$724,0)))))
*M1059*M$8,0)</f>
        <v>0</v>
      </c>
      <c r="N459" s="212">
        <f>_xlfn.IFNA(IF(N$7="Fixed",1,IF(AND($D459="yes",N$7="Block"),INDEX($O759:$Q759,1,MATCH(N$5,$I44:$K44,0)),IF(OR(N$7="Anytime",N$7="Peak",N$7="Off-peak",N$7="Shoulder",N$7="Block"),INDEX('Stakeholder report data'!$G759:$M759,1,MATCH(IF(N$7="Block","Anytime",N$7),'Stakeholder report data'!$G$724:$M$724,0)),INDEX($W759:$AD759,1,MATCH(N$5,$W$724:$AD$724,0)))))
*N1059*N$8,0)</f>
        <v>0</v>
      </c>
      <c r="O459" s="212">
        <f>_xlfn.IFNA(IF(O$7="Fixed",1,IF(AND($D459="yes",O$7="Block"),INDEX($O759:$Q759,1,MATCH(O$5,$I44:$K44,0)),IF(OR(O$7="Anytime",O$7="Peak",O$7="Off-peak",O$7="Shoulder",O$7="Block"),INDEX('Stakeholder report data'!$G759:$M759,1,MATCH(IF(O$7="Block","Anytime",O$7),'Stakeholder report data'!$G$724:$M$724,0)),INDEX($W759:$AD759,1,MATCH(O$5,$W$724:$AD$724,0)))))
*O1059*O$8,0)</f>
        <v>0</v>
      </c>
      <c r="P459" s="212">
        <f>_xlfn.IFNA(IF(P$7="Fixed",1,IF(AND($D459="yes",P$7="Block"),INDEX($O759:$Q759,1,MATCH(P$5,$I44:$K44,0)),IF(OR(P$7="Anytime",P$7="Peak",P$7="Off-peak",P$7="Shoulder",P$7="Block"),INDEX('Stakeholder report data'!$G759:$M759,1,MATCH(IF(P$7="Block","Anytime",P$7),'Stakeholder report data'!$G$724:$M$724,0)),INDEX($W759:$AD759,1,MATCH(P$5,$W$724:$AD$724,0)))))
*P1059*P$8,0)</f>
        <v>0</v>
      </c>
      <c r="Q459" s="212">
        <f>_xlfn.IFNA(IF(Q$7="Fixed",1,IF(AND($D459="yes",Q$7="Block"),INDEX($O759:$Q759,1,MATCH(Q$5,$I44:$K44,0)),IF(OR(Q$7="Anytime",Q$7="Peak",Q$7="Off-peak",Q$7="Shoulder",Q$7="Block"),INDEX('Stakeholder report data'!$G759:$M759,1,MATCH(IF(Q$7="Block","Anytime",Q$7),'Stakeholder report data'!$G$724:$M$724,0)),INDEX($W759:$AD759,1,MATCH(Q$5,$W$724:$AD$724,0)))))
*Q1059*Q$8,0)</f>
        <v>0</v>
      </c>
      <c r="R459" s="212">
        <f>_xlfn.IFNA(IF(R$7="Fixed",1,IF(AND($D459="yes",R$7="Block"),INDEX($O759:$Q759,1,MATCH(R$5,$I44:$K44,0)),IF(OR(R$7="Anytime",R$7="Peak",R$7="Off-peak",R$7="Shoulder",R$7="Block"),INDEX('Stakeholder report data'!$G759:$M759,1,MATCH(IF(R$7="Block","Anytime",R$7),'Stakeholder report data'!$G$724:$M$724,0)),INDEX($W759:$AD759,1,MATCH(R$5,$W$724:$AD$724,0)))))
*R1059*R$8,0)</f>
        <v>0</v>
      </c>
      <c r="S459" s="212">
        <f>_xlfn.IFNA(IF(S$7="Fixed",1,IF(AND($D459="yes",S$7="Block"),INDEX($O759:$Q759,1,MATCH(S$5,$I44:$K44,0)),IF(OR(S$7="Anytime",S$7="Peak",S$7="Off-peak",S$7="Shoulder",S$7="Block"),INDEX('Stakeholder report data'!$G759:$M759,1,MATCH(IF(S$7="Block","Anytime",S$7),'Stakeholder report data'!$G$724:$M$724,0)),INDEX($W759:$AD759,1,MATCH(S$5,$W$724:$AD$724,0)))))
*S1059*S$8,0)</f>
        <v>0</v>
      </c>
      <c r="T459" s="212">
        <f>_xlfn.IFNA(IF(T$7="Fixed",1,IF(AND($D459="yes",T$7="Block"),INDEX($O759:$Q759,1,MATCH(T$5,$I44:$K44,0)),IF(OR(T$7="Anytime",T$7="Peak",T$7="Off-peak",T$7="Shoulder",T$7="Block"),INDEX('Stakeholder report data'!$G759:$M759,1,MATCH(IF(T$7="Block","Anytime",T$7),'Stakeholder report data'!$G$724:$M$724,0)),INDEX($W759:$AD759,1,MATCH(T$5,$W$724:$AD$724,0)))))
*T1059*T$8,0)</f>
        <v>0</v>
      </c>
      <c r="U459" s="212">
        <f>_xlfn.IFNA(IF(U$7="Fixed",1,IF(AND($D459="yes",U$7="Block"),INDEX($O759:$Q759,1,MATCH(U$5,$I44:$K44,0)),IF(OR(U$7="Anytime",U$7="Peak",U$7="Off-peak",U$7="Shoulder",U$7="Block"),INDEX('Stakeholder report data'!$G759:$M759,1,MATCH(IF(U$7="Block","Anytime",U$7),'Stakeholder report data'!$G$724:$M$724,0)),INDEX($W759:$AD759,1,MATCH(U$5,$W$724:$AD$724,0)))))
*U1059*U$8,0)</f>
        <v>0</v>
      </c>
      <c r="V459" s="212">
        <f>_xlfn.IFNA(IF(V$7="Fixed",1,IF(AND($D459="yes",V$7="Block"),INDEX($O759:$Q759,1,MATCH(V$5,$I44:$K44,0)),IF(OR(V$7="Anytime",V$7="Peak",V$7="Off-peak",V$7="Shoulder",V$7="Block"),INDEX('Stakeholder report data'!$G759:$M759,1,MATCH(IF(V$7="Block","Anytime",V$7),'Stakeholder report data'!$G$724:$M$724,0)),INDEX($W759:$AD759,1,MATCH(V$5,$W$724:$AD$724,0)))))
*V1059*V$8,0)</f>
        <v>0</v>
      </c>
      <c r="W459" s="212">
        <f>_xlfn.IFNA(IF(W$7="Fixed",1,IF(AND($D459="yes",W$7="Block"),INDEX($O759:$Q759,1,MATCH(W$5,$I44:$K44,0)),IF(OR(W$7="Anytime",W$7="Peak",W$7="Off-peak",W$7="Shoulder",W$7="Block"),INDEX('Stakeholder report data'!$G759:$M759,1,MATCH(IF(W$7="Block","Anytime",W$7),'Stakeholder report data'!$G$724:$M$724,0)),INDEX($W759:$AD759,1,MATCH(W$5,$W$724:$AD$724,0)))))
*W1059*W$8,0)</f>
        <v>0</v>
      </c>
      <c r="X459" s="212">
        <f>_xlfn.IFNA(IF(X$7="Fixed",1,IF(AND($D459="yes",X$7="Block"),INDEX($O759:$Q759,1,MATCH(X$5,$I44:$K44,0)),IF(OR(X$7="Anytime",X$7="Peak",X$7="Off-peak",X$7="Shoulder",X$7="Block"),INDEX('Stakeholder report data'!$G759:$M759,1,MATCH(IF(X$7="Block","Anytime",X$7),'Stakeholder report data'!$G$724:$M$724,0)),INDEX($W759:$AD759,1,MATCH(X$5,$W$724:$AD$724,0)))))
*X1059*X$8,0)</f>
        <v>0</v>
      </c>
      <c r="Y459" s="212">
        <f>_xlfn.IFNA(IF(Y$7="Fixed",1,IF(AND($D459="yes",Y$7="Block"),INDEX($O759:$Q759,1,MATCH(Y$5,$I44:$K44,0)),IF(OR(Y$7="Anytime",Y$7="Peak",Y$7="Off-peak",Y$7="Shoulder",Y$7="Block"),INDEX('Stakeholder report data'!$G759:$M759,1,MATCH(IF(Y$7="Block","Anytime",Y$7),'Stakeholder report data'!$G$724:$M$724,0)),INDEX($W759:$AD759,1,MATCH(Y$5,$W$724:$AD$724,0)))))
*Y1059*Y$8,0)</f>
        <v>0</v>
      </c>
      <c r="Z459" s="212">
        <f>_xlfn.IFNA(IF(Z$7="Fixed",1,IF(AND($D459="yes",Z$7="Block"),INDEX($O759:$Q759,1,MATCH(Z$5,$I44:$K44,0)),IF(OR(Z$7="Anytime",Z$7="Peak",Z$7="Off-peak",Z$7="Shoulder",Z$7="Block"),INDEX('Stakeholder report data'!$G759:$M759,1,MATCH(IF(Z$7="Block","Anytime",Z$7),'Stakeholder report data'!$G$724:$M$724,0)),INDEX($W759:$AD759,1,MATCH(Z$5,$W$724:$AD$724,0)))))
*Z1059*Z$8,0)</f>
        <v>0</v>
      </c>
      <c r="AA459" s="212">
        <f>_xlfn.IFNA(IF(AA$7="Fixed",1,IF(AND($D459="yes",AA$7="Block"),INDEX($O759:$Q759,1,MATCH(AA$5,$I44:$K44,0)),IF(OR(AA$7="Anytime",AA$7="Peak",AA$7="Off-peak",AA$7="Shoulder",AA$7="Block"),INDEX('Stakeholder report data'!$G759:$M759,1,MATCH(IF(AA$7="Block","Anytime",AA$7),'Stakeholder report data'!$G$724:$M$724,0)),INDEX($W759:$AD759,1,MATCH(AA$5,$W$724:$AD$724,0)))))
*AA1059*AA$8,0)</f>
        <v>0</v>
      </c>
      <c r="AB459" s="212">
        <f>_xlfn.IFNA(IF(AB$7="Fixed",1,IF(AND($D459="yes",AB$7="Block"),INDEX($O759:$Q759,1,MATCH(AB$5,$I44:$K44,0)),IF(OR(AB$7="Anytime",AB$7="Peak",AB$7="Off-peak",AB$7="Shoulder",AB$7="Block"),INDEX('Stakeholder report data'!$G759:$M759,1,MATCH(IF(AB$7="Block","Anytime",AB$7),'Stakeholder report data'!$G$724:$M$724,0)),INDEX($W759:$AD759,1,MATCH(AB$5,$W$724:$AD$724,0)))))
*AB1059*AB$8,0)</f>
        <v>0</v>
      </c>
      <c r="AC459" s="212">
        <f>_xlfn.IFNA(IF(AC$7="Fixed",1,IF(AND($D459="yes",AC$7="Block"),INDEX($O759:$Q759,1,MATCH(AC$5,$I44:$K44,0)),IF(OR(AC$7="Anytime",AC$7="Peak",AC$7="Off-peak",AC$7="Shoulder",AC$7="Block"),INDEX('Stakeholder report data'!$G759:$M759,1,MATCH(IF(AC$7="Block","Anytime",AC$7),'Stakeholder report data'!$G$724:$M$724,0)),INDEX($W759:$AD759,1,MATCH(AC$5,$W$724:$AD$724,0)))))
*AC1059*AC$8,0)</f>
        <v>0</v>
      </c>
      <c r="AD459" s="212">
        <f>_xlfn.IFNA(IF(AD$7="Fixed",1,IF(AND($D459="yes",AD$7="Block"),INDEX($O759:$Q759,1,MATCH(AD$5,$I44:$K44,0)),IF(OR(AD$7="Anytime",AD$7="Peak",AD$7="Off-peak",AD$7="Shoulder",AD$7="Block"),INDEX('Stakeholder report data'!$G759:$M759,1,MATCH(IF(AD$7="Block","Anytime",AD$7),'Stakeholder report data'!$G$724:$M$724,0)),INDEX($W759:$AD759,1,MATCH(AD$5,$W$724:$AD$724,0)))))
*AD1059*AD$8,0)</f>
        <v>0</v>
      </c>
      <c r="AE459" s="55"/>
      <c r="AF459" s="34"/>
      <c r="AG459" s="34"/>
      <c r="AH459" s="34"/>
    </row>
    <row r="460" spans="1:34" ht="11.25" outlineLevel="2" x14ac:dyDescent="0.2">
      <c r="A460" s="34"/>
      <c r="B460" s="34"/>
      <c r="C460" s="218"/>
      <c r="D460" s="219"/>
      <c r="E460" s="220"/>
      <c r="F460" s="56"/>
      <c r="G460" s="56"/>
      <c r="H460" s="56"/>
      <c r="I460" s="228"/>
      <c r="J460" s="228"/>
      <c r="K460" s="41"/>
      <c r="L460" s="41"/>
      <c r="M460" s="41"/>
      <c r="N460" s="224"/>
      <c r="O460" s="224"/>
      <c r="P460" s="224"/>
      <c r="Q460" s="224"/>
      <c r="R460" s="224"/>
      <c r="S460" s="41"/>
      <c r="T460" s="41"/>
      <c r="U460" s="41"/>
      <c r="V460" s="55"/>
      <c r="W460" s="55"/>
      <c r="X460" s="55"/>
      <c r="Y460" s="55"/>
      <c r="Z460" s="55"/>
      <c r="AA460" s="55"/>
      <c r="AB460" s="55"/>
      <c r="AC460" s="55"/>
      <c r="AD460" s="55"/>
      <c r="AE460" s="55"/>
      <c r="AF460" s="34"/>
      <c r="AG460" s="34"/>
      <c r="AH460" s="34"/>
    </row>
    <row r="461" spans="1:34" ht="11.25" outlineLevel="1" x14ac:dyDescent="0.2">
      <c r="A461" s="34"/>
      <c r="B461" s="34"/>
      <c r="C461" s="221"/>
      <c r="D461" s="221"/>
      <c r="E461" s="217"/>
      <c r="F461" s="56"/>
      <c r="G461" s="56"/>
      <c r="H461" s="56"/>
      <c r="I461" s="228"/>
      <c r="J461" s="228"/>
      <c r="K461" s="41"/>
      <c r="L461" s="41"/>
      <c r="M461" s="41"/>
      <c r="N461" s="224"/>
      <c r="O461" s="224"/>
      <c r="P461" s="224"/>
      <c r="Q461" s="224"/>
      <c r="R461" s="224"/>
      <c r="S461" s="41"/>
      <c r="T461" s="41"/>
      <c r="U461" s="41"/>
      <c r="V461" s="55"/>
      <c r="W461" s="55"/>
      <c r="X461" s="55"/>
      <c r="Y461" s="55"/>
      <c r="Z461" s="55"/>
      <c r="AA461" s="55"/>
      <c r="AB461" s="55"/>
      <c r="AC461" s="55"/>
      <c r="AD461" s="55"/>
      <c r="AE461" s="55"/>
      <c r="AF461" s="34"/>
      <c r="AG461" s="34"/>
      <c r="AH461" s="34"/>
    </row>
    <row r="462" spans="1:34" ht="11.25" outlineLevel="1" x14ac:dyDescent="0.2">
      <c r="A462" s="34"/>
      <c r="B462" s="34"/>
      <c r="C462" s="47" t="s">
        <v>125</v>
      </c>
      <c r="D462" s="47"/>
      <c r="E462" s="209"/>
      <c r="F462" s="35"/>
      <c r="G462" s="37"/>
      <c r="H462" s="37"/>
      <c r="I462" s="37"/>
      <c r="J462" s="37"/>
      <c r="K462" s="37"/>
      <c r="L462" s="37"/>
      <c r="M462" s="37"/>
      <c r="N462" s="37"/>
      <c r="O462" s="37"/>
      <c r="P462" s="37"/>
      <c r="Q462" s="37"/>
      <c r="R462" s="37"/>
      <c r="S462" s="37"/>
      <c r="T462" s="37"/>
      <c r="U462" s="37"/>
      <c r="V462" s="37"/>
      <c r="W462" s="37"/>
      <c r="X462" s="37"/>
      <c r="Y462" s="37"/>
      <c r="Z462" s="37"/>
      <c r="AA462" s="37"/>
      <c r="AB462" s="37"/>
      <c r="AC462" s="34"/>
      <c r="AD462" s="34"/>
      <c r="AE462" s="34"/>
      <c r="AF462" s="34"/>
      <c r="AG462" s="34"/>
      <c r="AH462" s="34"/>
    </row>
    <row r="463" spans="1:34" ht="11.25" outlineLevel="2" x14ac:dyDescent="0.2">
      <c r="A463" s="34"/>
      <c r="B463" s="251">
        <v>1</v>
      </c>
      <c r="C463" s="48" t="s">
        <v>51</v>
      </c>
      <c r="D463" s="49" t="str">
        <f t="shared" ref="C463:E478" si="47">D427</f>
        <v>no</v>
      </c>
      <c r="E463" s="49" t="str">
        <f t="shared" si="47"/>
        <v>no</v>
      </c>
      <c r="F463" s="35"/>
      <c r="G463" s="262">
        <f t="shared" ref="G463:G492" si="48">SUM(I463:AB463)</f>
        <v>47.302432194685487</v>
      </c>
      <c r="H463" s="37"/>
      <c r="I463" s="212">
        <f>_xlfn.IFNA(IF(I$7="Fixed",1,IF(AND($D463="yes",I$7="Block"),INDEX($O727:$Q727,1,MATCH(I$5,$I12:$K12,0)),IF(OR(I$7="Anytime",I$7="Peak",I$7="Off-peak",I$7="Shoulder",I$7="Block"),INDEX('Stakeholder report data'!$G727:$M727,1,MATCH(IF(I$7="Block","Anytime",I$7),'Stakeholder report data'!$G$724:$M$724,0)),INDEX($W727:$AD727,1,MATCH(I$5,$W$724:$AD$724,0)))))
*I1063*I$8,0)</f>
        <v>0</v>
      </c>
      <c r="J463" s="212">
        <f>_xlfn.IFNA(IF(J$7="Fixed",1,IF(AND($D463="yes",J$7="Block"),INDEX($O727:$Q727,1,MATCH(J$5,$I12:$K12,0)),IF(OR(J$7="Anytime",J$7="Peak",J$7="Off-peak",J$7="Shoulder",J$7="Block"),INDEX('Stakeholder report data'!$G727:$M727,1,MATCH(IF(J$7="Block","Anytime",J$7),'Stakeholder report data'!$G$724:$M$724,0)),INDEX($W727:$AD727,1,MATCH(J$5,$W$724:$AD$724,0)))))
*J1063*J$8,0)</f>
        <v>47.302432194685487</v>
      </c>
      <c r="K463" s="212">
        <f>_xlfn.IFNA(IF(K$7="Fixed",1,IF(AND($D463="yes",K$7="Block"),INDEX($O727:$Q727,1,MATCH(K$5,$I12:$K12,0)),IF(OR(K$7="Anytime",K$7="Peak",K$7="Off-peak",K$7="Shoulder",K$7="Block"),INDEX('Stakeholder report data'!$G727:$M727,1,MATCH(IF(K$7="Block","Anytime",K$7),'Stakeholder report data'!$G$724:$M$724,0)),INDEX($W727:$AD727,1,MATCH(K$5,$W$724:$AD$724,0)))))
*K1063*K$8,0)</f>
        <v>0</v>
      </c>
      <c r="L463" s="212">
        <f>_xlfn.IFNA(IF(L$7="Fixed",1,IF(AND($D463="yes",L$7="Block"),INDEX($O727:$Q727,1,MATCH(L$5,$I12:$K12,0)),IF(OR(L$7="Anytime",L$7="Peak",L$7="Off-peak",L$7="Shoulder",L$7="Block"),INDEX('Stakeholder report data'!$G727:$M727,1,MATCH(IF(L$7="Block","Anytime",L$7),'Stakeholder report data'!$G$724:$M$724,0)),INDEX($W727:$AD727,1,MATCH(L$5,$W$724:$AD$724,0)))))
*L1063*L$8,0)</f>
        <v>0</v>
      </c>
      <c r="M463" s="212">
        <f>_xlfn.IFNA(IF(M$7="Fixed",1,IF(AND($D463="yes",M$7="Block"),INDEX($O727:$Q727,1,MATCH(M$5,$I12:$K12,0)),IF(OR(M$7="Anytime",M$7="Peak",M$7="Off-peak",M$7="Shoulder",M$7="Block"),INDEX('Stakeholder report data'!$G727:$M727,1,MATCH(IF(M$7="Block","Anytime",M$7),'Stakeholder report data'!$G$724:$M$724,0)),INDEX($W727:$AD727,1,MATCH(M$5,$W$724:$AD$724,0)))))
*M1063*M$8,0)</f>
        <v>0</v>
      </c>
      <c r="N463" s="212">
        <f>_xlfn.IFNA(IF(N$7="Fixed",1,IF(AND($D463="yes",N$7="Block"),INDEX($O727:$Q727,1,MATCH(N$5,$I12:$K12,0)),IF(OR(N$7="Anytime",N$7="Peak",N$7="Off-peak",N$7="Shoulder",N$7="Block"),INDEX('Stakeholder report data'!$G727:$M727,1,MATCH(IF(N$7="Block","Anytime",N$7),'Stakeholder report data'!$G$724:$M$724,0)),INDEX($W727:$AD727,1,MATCH(N$5,$W$724:$AD$724,0)))))
*N1063*N$8,0)</f>
        <v>0</v>
      </c>
      <c r="O463" s="212">
        <f>_xlfn.IFNA(IF(O$7="Fixed",1,IF(AND($D463="yes",O$7="Block"),INDEX($O727:$Q727,1,MATCH(O$5,$I12:$K12,0)),IF(OR(O$7="Anytime",O$7="Peak",O$7="Off-peak",O$7="Shoulder",O$7="Block"),INDEX('Stakeholder report data'!$G727:$M727,1,MATCH(IF(O$7="Block","Anytime",O$7),'Stakeholder report data'!$G$724:$M$724,0)),INDEX($W727:$AD727,1,MATCH(O$5,$W$724:$AD$724,0)))))
*O1063*O$8,0)</f>
        <v>0</v>
      </c>
      <c r="P463" s="212">
        <f>_xlfn.IFNA(IF(P$7="Fixed",1,IF(AND($D463="yes",P$7="Block"),INDEX($O727:$Q727,1,MATCH(P$5,$I12:$K12,0)),IF(OR(P$7="Anytime",P$7="Peak",P$7="Off-peak",P$7="Shoulder",P$7="Block"),INDEX('Stakeholder report data'!$G727:$M727,1,MATCH(IF(P$7="Block","Anytime",P$7),'Stakeholder report data'!$G$724:$M$724,0)),INDEX($W727:$AD727,1,MATCH(P$5,$W$724:$AD$724,0)))))
*P1063*P$8,0)</f>
        <v>0</v>
      </c>
      <c r="Q463" s="212">
        <f>_xlfn.IFNA(IF(Q$7="Fixed",1,IF(AND($D463="yes",Q$7="Block"),INDEX($O727:$Q727,1,MATCH(Q$5,$I12:$K12,0)),IF(OR(Q$7="Anytime",Q$7="Peak",Q$7="Off-peak",Q$7="Shoulder",Q$7="Block"),INDEX('Stakeholder report data'!$G727:$M727,1,MATCH(IF(Q$7="Block","Anytime",Q$7),'Stakeholder report data'!$G$724:$M$724,0)),INDEX($W727:$AD727,1,MATCH(Q$5,$W$724:$AD$724,0)))))
*Q1063*Q$8,0)</f>
        <v>0</v>
      </c>
      <c r="R463" s="212">
        <f>_xlfn.IFNA(IF(R$7="Fixed",1,IF(AND($D463="yes",R$7="Block"),INDEX($O727:$Q727,1,MATCH(R$5,$I12:$K12,0)),IF(OR(R$7="Anytime",R$7="Peak",R$7="Off-peak",R$7="Shoulder",R$7="Block"),INDEX('Stakeholder report data'!$G727:$M727,1,MATCH(IF(R$7="Block","Anytime",R$7),'Stakeholder report data'!$G$724:$M$724,0)),INDEX($W727:$AD727,1,MATCH(R$5,$W$724:$AD$724,0)))))
*R1063*R$8,0)</f>
        <v>0</v>
      </c>
      <c r="S463" s="212">
        <f>_xlfn.IFNA(IF(S$7="Fixed",1,IF(AND($D463="yes",S$7="Block"),INDEX($O727:$Q727,1,MATCH(S$5,$I12:$K12,0)),IF(OR(S$7="Anytime",S$7="Peak",S$7="Off-peak",S$7="Shoulder",S$7="Block"),INDEX('Stakeholder report data'!$G727:$M727,1,MATCH(IF(S$7="Block","Anytime",S$7),'Stakeholder report data'!$G$724:$M$724,0)),INDEX($W727:$AD727,1,MATCH(S$5,$W$724:$AD$724,0)))))
*S1063*S$8,0)</f>
        <v>0</v>
      </c>
      <c r="T463" s="212">
        <f>_xlfn.IFNA(IF(T$7="Fixed",1,IF(AND($D463="yes",T$7="Block"),INDEX($O727:$Q727,1,MATCH(T$5,$I12:$K12,0)),IF(OR(T$7="Anytime",T$7="Peak",T$7="Off-peak",T$7="Shoulder",T$7="Block"),INDEX('Stakeholder report data'!$G727:$M727,1,MATCH(IF(T$7="Block","Anytime",T$7),'Stakeholder report data'!$G$724:$M$724,0)),INDEX($W727:$AD727,1,MATCH(T$5,$W$724:$AD$724,0)))))
*T1063*T$8,0)</f>
        <v>0</v>
      </c>
      <c r="U463" s="212">
        <f>_xlfn.IFNA(IF(U$7="Fixed",1,IF(AND($D463="yes",U$7="Block"),INDEX($O727:$Q727,1,MATCH(U$5,$I12:$K12,0)),IF(OR(U$7="Anytime",U$7="Peak",U$7="Off-peak",U$7="Shoulder",U$7="Block"),INDEX('Stakeholder report data'!$G727:$M727,1,MATCH(IF(U$7="Block","Anytime",U$7),'Stakeholder report data'!$G$724:$M$724,0)),INDEX($W727:$AD727,1,MATCH(U$5,$W$724:$AD$724,0)))))
*U1063*U$8,0)</f>
        <v>0</v>
      </c>
      <c r="V463" s="212">
        <f>_xlfn.IFNA(IF(V$7="Fixed",1,IF(AND($D463="yes",V$7="Block"),INDEX($O727:$Q727,1,MATCH(V$5,$I12:$K12,0)),IF(OR(V$7="Anytime",V$7="Peak",V$7="Off-peak",V$7="Shoulder",V$7="Block"),INDEX('Stakeholder report data'!$G727:$M727,1,MATCH(IF(V$7="Block","Anytime",V$7),'Stakeholder report data'!$G$724:$M$724,0)),INDEX($W727:$AD727,1,MATCH(V$5,$W$724:$AD$724,0)))))
*V1063*V$8,0)</f>
        <v>0</v>
      </c>
      <c r="W463" s="212">
        <f>_xlfn.IFNA(IF(W$7="Fixed",1,IF(AND($D463="yes",W$7="Block"),INDEX($O727:$Q727,1,MATCH(W$5,$I12:$K12,0)),IF(OR(W$7="Anytime",W$7="Peak",W$7="Off-peak",W$7="Shoulder",W$7="Block"),INDEX('Stakeholder report data'!$G727:$M727,1,MATCH(IF(W$7="Block","Anytime",W$7),'Stakeholder report data'!$G$724:$M$724,0)),INDEX($W727:$AD727,1,MATCH(W$5,$W$724:$AD$724,0)))))
*W1063*W$8,0)</f>
        <v>0</v>
      </c>
      <c r="X463" s="212">
        <f>_xlfn.IFNA(IF(X$7="Fixed",1,IF(AND($D463="yes",X$7="Block"),INDEX($O727:$Q727,1,MATCH(X$5,$I12:$K12,0)),IF(OR(X$7="Anytime",X$7="Peak",X$7="Off-peak",X$7="Shoulder",X$7="Block"),INDEX('Stakeholder report data'!$G727:$M727,1,MATCH(IF(X$7="Block","Anytime",X$7),'Stakeholder report data'!$G$724:$M$724,0)),INDEX($W727:$AD727,1,MATCH(X$5,$W$724:$AD$724,0)))))
*X1063*X$8,0)</f>
        <v>0</v>
      </c>
      <c r="Y463" s="212">
        <f>_xlfn.IFNA(IF(Y$7="Fixed",1,IF(AND($D463="yes",Y$7="Block"),INDEX($O727:$Q727,1,MATCH(Y$5,$I12:$K12,0)),IF(OR(Y$7="Anytime",Y$7="Peak",Y$7="Off-peak",Y$7="Shoulder",Y$7="Block"),INDEX('Stakeholder report data'!$G727:$M727,1,MATCH(IF(Y$7="Block","Anytime",Y$7),'Stakeholder report data'!$G$724:$M$724,0)),INDEX($W727:$AD727,1,MATCH(Y$5,$W$724:$AD$724,0)))))
*Y1063*Y$8,0)</f>
        <v>0</v>
      </c>
      <c r="Z463" s="212">
        <f>_xlfn.IFNA(IF(Z$7="Fixed",1,IF(AND($D463="yes",Z$7="Block"),INDEX($O727:$Q727,1,MATCH(Z$5,$I12:$K12,0)),IF(OR(Z$7="Anytime",Z$7="Peak",Z$7="Off-peak",Z$7="Shoulder",Z$7="Block"),INDEX('Stakeholder report data'!$G727:$M727,1,MATCH(IF(Z$7="Block","Anytime",Z$7),'Stakeholder report data'!$G$724:$M$724,0)),INDEX($W727:$AD727,1,MATCH(Z$5,$W$724:$AD$724,0)))))
*Z1063*Z$8,0)</f>
        <v>0</v>
      </c>
      <c r="AA463" s="212">
        <f>_xlfn.IFNA(IF(AA$7="Fixed",1,IF(AND($D463="yes",AA$7="Block"),INDEX($O727:$Q727,1,MATCH(AA$5,$I12:$K12,0)),IF(OR(AA$7="Anytime",AA$7="Peak",AA$7="Off-peak",AA$7="Shoulder",AA$7="Block"),INDEX('Stakeholder report data'!$G727:$M727,1,MATCH(IF(AA$7="Block","Anytime",AA$7),'Stakeholder report data'!$G$724:$M$724,0)),INDEX($W727:$AD727,1,MATCH(AA$5,$W$724:$AD$724,0)))))
*AA1063*AA$8,0)</f>
        <v>0</v>
      </c>
      <c r="AB463" s="212">
        <f>_xlfn.IFNA(IF(AB$7="Fixed",1,IF(AND($D463="yes",AB$7="Block"),INDEX($O727:$Q727,1,MATCH(AB$5,$I12:$K12,0)),IF(OR(AB$7="Anytime",AB$7="Peak",AB$7="Off-peak",AB$7="Shoulder",AB$7="Block"),INDEX('Stakeholder report data'!$G727:$M727,1,MATCH(IF(AB$7="Block","Anytime",AB$7),'Stakeholder report data'!$G$724:$M$724,0)),INDEX($W727:$AD727,1,MATCH(AB$5,$W$724:$AD$724,0)))))
*AB1063*AB$8,0)</f>
        <v>0</v>
      </c>
      <c r="AC463" s="212">
        <f>_xlfn.IFNA(IF(AC$7="Fixed",1,IF(AND($D463="yes",AC$7="Block"),INDEX($O727:$Q727,1,MATCH(AC$5,$I12:$K12,0)),IF(OR(AC$7="Anytime",AC$7="Peak",AC$7="Off-peak",AC$7="Shoulder",AC$7="Block"),INDEX('Stakeholder report data'!$G727:$M727,1,MATCH(IF(AC$7="Block","Anytime",AC$7),'Stakeholder report data'!$G$724:$M$724,0)),INDEX($W727:$AD727,1,MATCH(AC$5,$W$724:$AD$724,0)))))
*AC1063*AC$8,0)</f>
        <v>0</v>
      </c>
      <c r="AD463" s="212">
        <f>_xlfn.IFNA(IF(AD$7="Fixed",1,IF(AND($D463="yes",AD$7="Block"),INDEX($O727:$Q727,1,MATCH(AD$5,$I12:$K12,0)),IF(OR(AD$7="Anytime",AD$7="Peak",AD$7="Off-peak",AD$7="Shoulder",AD$7="Block"),INDEX('Stakeholder report data'!$G727:$M727,1,MATCH(IF(AD$7="Block","Anytime",AD$7),'Stakeholder report data'!$G$724:$M$724,0)),INDEX($W727:$AD727,1,MATCH(AD$5,$W$724:$AD$724,0)))))
*AD1063*AD$8,0)</f>
        <v>0</v>
      </c>
      <c r="AE463" s="55"/>
      <c r="AF463" s="34"/>
      <c r="AG463" s="34"/>
      <c r="AH463" s="34"/>
    </row>
    <row r="464" spans="1:34" s="57" customFormat="1" ht="11.25" outlineLevel="2" x14ac:dyDescent="0.2">
      <c r="A464" s="52"/>
      <c r="B464" s="258">
        <v>2</v>
      </c>
      <c r="C464" s="48" t="s">
        <v>52</v>
      </c>
      <c r="D464" s="49" t="str">
        <f t="shared" si="47"/>
        <v>no</v>
      </c>
      <c r="E464" s="49" t="str">
        <f t="shared" si="47"/>
        <v>yes</v>
      </c>
      <c r="F464" s="56"/>
      <c r="G464" s="262">
        <f t="shared" si="48"/>
        <v>55.400203468712945</v>
      </c>
      <c r="H464" s="56"/>
      <c r="I464" s="212">
        <f>_xlfn.IFNA(IF(I$7="Fixed",1,IF(AND($D464="yes",I$7="Block"),INDEX($O728:$Q728,1,MATCH(I$5,$I13:$K13,0)),IF(OR(I$7="Anytime",I$7="Peak",I$7="Off-peak",I$7="Shoulder",I$7="Block"),INDEX('Stakeholder report data'!$G728:$M728,1,MATCH(IF(I$7="Block","Anytime",I$7),'Stakeholder report data'!$G$724:$M$724,0)),INDEX($W728:$AD728,1,MATCH(I$5,$W$724:$AD$724,0)))))
*I1064*I$8,0)</f>
        <v>0</v>
      </c>
      <c r="J464" s="212">
        <f>_xlfn.IFNA(IF(J$7="Fixed",1,IF(AND($D464="yes",J$7="Block"),INDEX($O728:$Q728,1,MATCH(J$5,$I13:$K13,0)),IF(OR(J$7="Anytime",J$7="Peak",J$7="Off-peak",J$7="Shoulder",J$7="Block"),INDEX('Stakeholder report data'!$G728:$M728,1,MATCH(IF(J$7="Block","Anytime",J$7),'Stakeholder report data'!$G$724:$M$724,0)),INDEX($W728:$AD728,1,MATCH(J$5,$W$724:$AD$724,0)))))
*J1064*J$8,0)</f>
        <v>0</v>
      </c>
      <c r="K464" s="212">
        <f>_xlfn.IFNA(IF(K$7="Fixed",1,IF(AND($D464="yes",K$7="Block"),INDEX($O728:$Q728,1,MATCH(K$5,$I13:$K13,0)),IF(OR(K$7="Anytime",K$7="Peak",K$7="Off-peak",K$7="Shoulder",K$7="Block"),INDEX('Stakeholder report data'!$G728:$M728,1,MATCH(IF(K$7="Block","Anytime",K$7),'Stakeholder report data'!$G$724:$M$724,0)),INDEX($W728:$AD728,1,MATCH(K$5,$W$724:$AD$724,0)))))
*K1064*K$8,0)</f>
        <v>35.982390389467746</v>
      </c>
      <c r="L464" s="212">
        <f>_xlfn.IFNA(IF(L$7="Fixed",1,IF(AND($D464="yes",L$7="Block"),INDEX($O728:$Q728,1,MATCH(L$5,$I13:$K13,0)),IF(OR(L$7="Anytime",L$7="Peak",L$7="Off-peak",L$7="Shoulder",L$7="Block"),INDEX('Stakeholder report data'!$G728:$M728,1,MATCH(IF(L$7="Block","Anytime",L$7),'Stakeholder report data'!$G$724:$M$724,0)),INDEX($W728:$AD728,1,MATCH(L$5,$W$724:$AD$724,0)))))
*L1064*L$8,0)</f>
        <v>19.4178130792452</v>
      </c>
      <c r="M464" s="212">
        <f>_xlfn.IFNA(IF(M$7="Fixed",1,IF(AND($D464="yes",M$7="Block"),INDEX($O728:$Q728,1,MATCH(M$5,$I13:$K13,0)),IF(OR(M$7="Anytime",M$7="Peak",M$7="Off-peak",M$7="Shoulder",M$7="Block"),INDEX('Stakeholder report data'!$G728:$M728,1,MATCH(IF(M$7="Block","Anytime",M$7),'Stakeholder report data'!$G$724:$M$724,0)),INDEX($W728:$AD728,1,MATCH(M$5,$W$724:$AD$724,0)))))
*M1064*M$8,0)</f>
        <v>0</v>
      </c>
      <c r="N464" s="212">
        <f>_xlfn.IFNA(IF(N$7="Fixed",1,IF(AND($D464="yes",N$7="Block"),INDEX($O728:$Q728,1,MATCH(N$5,$I13:$K13,0)),IF(OR(N$7="Anytime",N$7="Peak",N$7="Off-peak",N$7="Shoulder",N$7="Block"),INDEX('Stakeholder report data'!$G728:$M728,1,MATCH(IF(N$7="Block","Anytime",N$7),'Stakeholder report data'!$G$724:$M$724,0)),INDEX($W728:$AD728,1,MATCH(N$5,$W$724:$AD$724,0)))))
*N1064*N$8,0)</f>
        <v>0</v>
      </c>
      <c r="O464" s="212">
        <f>_xlfn.IFNA(IF(O$7="Fixed",1,IF(AND($D464="yes",O$7="Block"),INDEX($O728:$Q728,1,MATCH(O$5,$I13:$K13,0)),IF(OR(O$7="Anytime",O$7="Peak",O$7="Off-peak",O$7="Shoulder",O$7="Block"),INDEX('Stakeholder report data'!$G728:$M728,1,MATCH(IF(O$7="Block","Anytime",O$7),'Stakeholder report data'!$G$724:$M$724,0)),INDEX($W728:$AD728,1,MATCH(O$5,$W$724:$AD$724,0)))))
*O1064*O$8,0)</f>
        <v>0</v>
      </c>
      <c r="P464" s="212">
        <f>_xlfn.IFNA(IF(P$7="Fixed",1,IF(AND($D464="yes",P$7="Block"),INDEX($O728:$Q728,1,MATCH(P$5,$I13:$K13,0)),IF(OR(P$7="Anytime",P$7="Peak",P$7="Off-peak",P$7="Shoulder",P$7="Block"),INDEX('Stakeholder report data'!$G728:$M728,1,MATCH(IF(P$7="Block","Anytime",P$7),'Stakeholder report data'!$G$724:$M$724,0)),INDEX($W728:$AD728,1,MATCH(P$5,$W$724:$AD$724,0)))))
*P1064*P$8,0)</f>
        <v>0</v>
      </c>
      <c r="Q464" s="212">
        <f>_xlfn.IFNA(IF(Q$7="Fixed",1,IF(AND($D464="yes",Q$7="Block"),INDEX($O728:$Q728,1,MATCH(Q$5,$I13:$K13,0)),IF(OR(Q$7="Anytime",Q$7="Peak",Q$7="Off-peak",Q$7="Shoulder",Q$7="Block"),INDEX('Stakeholder report data'!$G728:$M728,1,MATCH(IF(Q$7="Block","Anytime",Q$7),'Stakeholder report data'!$G$724:$M$724,0)),INDEX($W728:$AD728,1,MATCH(Q$5,$W$724:$AD$724,0)))))
*Q1064*Q$8,0)</f>
        <v>0</v>
      </c>
      <c r="R464" s="212">
        <f>_xlfn.IFNA(IF(R$7="Fixed",1,IF(AND($D464="yes",R$7="Block"),INDEX($O728:$Q728,1,MATCH(R$5,$I13:$K13,0)),IF(OR(R$7="Anytime",R$7="Peak",R$7="Off-peak",R$7="Shoulder",R$7="Block"),INDEX('Stakeholder report data'!$G728:$M728,1,MATCH(IF(R$7="Block","Anytime",R$7),'Stakeholder report data'!$G$724:$M$724,0)),INDEX($W728:$AD728,1,MATCH(R$5,$W$724:$AD$724,0)))))
*R1064*R$8,0)</f>
        <v>0</v>
      </c>
      <c r="S464" s="212">
        <f>_xlfn.IFNA(IF(S$7="Fixed",1,IF(AND($D464="yes",S$7="Block"),INDEX($O728:$Q728,1,MATCH(S$5,$I13:$K13,0)),IF(OR(S$7="Anytime",S$7="Peak",S$7="Off-peak",S$7="Shoulder",S$7="Block"),INDEX('Stakeholder report data'!$G728:$M728,1,MATCH(IF(S$7="Block","Anytime",S$7),'Stakeholder report data'!$G$724:$M$724,0)),INDEX($W728:$AD728,1,MATCH(S$5,$W$724:$AD$724,0)))))
*S1064*S$8,0)</f>
        <v>0</v>
      </c>
      <c r="T464" s="212">
        <f>_xlfn.IFNA(IF(T$7="Fixed",1,IF(AND($D464="yes",T$7="Block"),INDEX($O728:$Q728,1,MATCH(T$5,$I13:$K13,0)),IF(OR(T$7="Anytime",T$7="Peak",T$7="Off-peak",T$7="Shoulder",T$7="Block"),INDEX('Stakeholder report data'!$G728:$M728,1,MATCH(IF(T$7="Block","Anytime",T$7),'Stakeholder report data'!$G$724:$M$724,0)),INDEX($W728:$AD728,1,MATCH(T$5,$W$724:$AD$724,0)))))
*T1064*T$8,0)</f>
        <v>0</v>
      </c>
      <c r="U464" s="212">
        <f>_xlfn.IFNA(IF(U$7="Fixed",1,IF(AND($D464="yes",U$7="Block"),INDEX($O728:$Q728,1,MATCH(U$5,$I13:$K13,0)),IF(OR(U$7="Anytime",U$7="Peak",U$7="Off-peak",U$7="Shoulder",U$7="Block"),INDEX('Stakeholder report data'!$G728:$M728,1,MATCH(IF(U$7="Block","Anytime",U$7),'Stakeholder report data'!$G$724:$M$724,0)),INDEX($W728:$AD728,1,MATCH(U$5,$W$724:$AD$724,0)))))
*U1064*U$8,0)</f>
        <v>0</v>
      </c>
      <c r="V464" s="212">
        <f>_xlfn.IFNA(IF(V$7="Fixed",1,IF(AND($D464="yes",V$7="Block"),INDEX($O728:$Q728,1,MATCH(V$5,$I13:$K13,0)),IF(OR(V$7="Anytime",V$7="Peak",V$7="Off-peak",V$7="Shoulder",V$7="Block"),INDEX('Stakeholder report data'!$G728:$M728,1,MATCH(IF(V$7="Block","Anytime",V$7),'Stakeholder report data'!$G$724:$M$724,0)),INDEX($W728:$AD728,1,MATCH(V$5,$W$724:$AD$724,0)))))
*V1064*V$8,0)</f>
        <v>0</v>
      </c>
      <c r="W464" s="212">
        <f>_xlfn.IFNA(IF(W$7="Fixed",1,IF(AND($D464="yes",W$7="Block"),INDEX($O728:$Q728,1,MATCH(W$5,$I13:$K13,0)),IF(OR(W$7="Anytime",W$7="Peak",W$7="Off-peak",W$7="Shoulder",W$7="Block"),INDEX('Stakeholder report data'!$G728:$M728,1,MATCH(IF(W$7="Block","Anytime",W$7),'Stakeholder report data'!$G$724:$M$724,0)),INDEX($W728:$AD728,1,MATCH(W$5,$W$724:$AD$724,0)))))
*W1064*W$8,0)</f>
        <v>0</v>
      </c>
      <c r="X464" s="212">
        <f>_xlfn.IFNA(IF(X$7="Fixed",1,IF(AND($D464="yes",X$7="Block"),INDEX($O728:$Q728,1,MATCH(X$5,$I13:$K13,0)),IF(OR(X$7="Anytime",X$7="Peak",X$7="Off-peak",X$7="Shoulder",X$7="Block"),INDEX('Stakeholder report data'!$G728:$M728,1,MATCH(IF(X$7="Block","Anytime",X$7),'Stakeholder report data'!$G$724:$M$724,0)),INDEX($W728:$AD728,1,MATCH(X$5,$W$724:$AD$724,0)))))
*X1064*X$8,0)</f>
        <v>0</v>
      </c>
      <c r="Y464" s="212">
        <f>_xlfn.IFNA(IF(Y$7="Fixed",1,IF(AND($D464="yes",Y$7="Block"),INDEX($O728:$Q728,1,MATCH(Y$5,$I13:$K13,0)),IF(OR(Y$7="Anytime",Y$7="Peak",Y$7="Off-peak",Y$7="Shoulder",Y$7="Block"),INDEX('Stakeholder report data'!$G728:$M728,1,MATCH(IF(Y$7="Block","Anytime",Y$7),'Stakeholder report data'!$G$724:$M$724,0)),INDEX($W728:$AD728,1,MATCH(Y$5,$W$724:$AD$724,0)))))
*Y1064*Y$8,0)</f>
        <v>0</v>
      </c>
      <c r="Z464" s="212">
        <f>_xlfn.IFNA(IF(Z$7="Fixed",1,IF(AND($D464="yes",Z$7="Block"),INDEX($O728:$Q728,1,MATCH(Z$5,$I13:$K13,0)),IF(OR(Z$7="Anytime",Z$7="Peak",Z$7="Off-peak",Z$7="Shoulder",Z$7="Block"),INDEX('Stakeholder report data'!$G728:$M728,1,MATCH(IF(Z$7="Block","Anytime",Z$7),'Stakeholder report data'!$G$724:$M$724,0)),INDEX($W728:$AD728,1,MATCH(Z$5,$W$724:$AD$724,0)))))
*Z1064*Z$8,0)</f>
        <v>0</v>
      </c>
      <c r="AA464" s="212">
        <f>_xlfn.IFNA(IF(AA$7="Fixed",1,IF(AND($D464="yes",AA$7="Block"),INDEX($O728:$Q728,1,MATCH(AA$5,$I13:$K13,0)),IF(OR(AA$7="Anytime",AA$7="Peak",AA$7="Off-peak",AA$7="Shoulder",AA$7="Block"),INDEX('Stakeholder report data'!$G728:$M728,1,MATCH(IF(AA$7="Block","Anytime",AA$7),'Stakeholder report data'!$G$724:$M$724,0)),INDEX($W728:$AD728,1,MATCH(AA$5,$W$724:$AD$724,0)))))
*AA1064*AA$8,0)</f>
        <v>0</v>
      </c>
      <c r="AB464" s="212">
        <f>_xlfn.IFNA(IF(AB$7="Fixed",1,IF(AND($D464="yes",AB$7="Block"),INDEX($O728:$Q728,1,MATCH(AB$5,$I13:$K13,0)),IF(OR(AB$7="Anytime",AB$7="Peak",AB$7="Off-peak",AB$7="Shoulder",AB$7="Block"),INDEX('Stakeholder report data'!$G728:$M728,1,MATCH(IF(AB$7="Block","Anytime",AB$7),'Stakeholder report data'!$G$724:$M$724,0)),INDEX($W728:$AD728,1,MATCH(AB$5,$W$724:$AD$724,0)))))
*AB1064*AB$8,0)</f>
        <v>0</v>
      </c>
      <c r="AC464" s="212">
        <f>_xlfn.IFNA(IF(AC$7="Fixed",1,IF(AND($D464="yes",AC$7="Block"),INDEX($O728:$Q728,1,MATCH(AC$5,$I13:$K13,0)),IF(OR(AC$7="Anytime",AC$7="Peak",AC$7="Off-peak",AC$7="Shoulder",AC$7="Block"),INDEX('Stakeholder report data'!$G728:$M728,1,MATCH(IF(AC$7="Block","Anytime",AC$7),'Stakeholder report data'!$G$724:$M$724,0)),INDEX($W728:$AD728,1,MATCH(AC$5,$W$724:$AD$724,0)))))
*AC1064*AC$8,0)</f>
        <v>0</v>
      </c>
      <c r="AD464" s="212">
        <f>_xlfn.IFNA(IF(AD$7="Fixed",1,IF(AND($D464="yes",AD$7="Block"),INDEX($O728:$Q728,1,MATCH(AD$5,$I13:$K13,0)),IF(OR(AD$7="Anytime",AD$7="Peak",AD$7="Off-peak",AD$7="Shoulder",AD$7="Block"),INDEX('Stakeholder report data'!$G728:$M728,1,MATCH(IF(AD$7="Block","Anytime",AD$7),'Stakeholder report data'!$G$724:$M$724,0)),INDEX($W728:$AD728,1,MATCH(AD$5,$W$724:$AD$724,0)))))
*AD1064*AD$8,0)</f>
        <v>0</v>
      </c>
      <c r="AE464" s="55"/>
      <c r="AF464" s="52"/>
      <c r="AG464" s="52"/>
      <c r="AH464" s="52"/>
    </row>
    <row r="465" spans="1:34" ht="11.25" outlineLevel="2" x14ac:dyDescent="0.2">
      <c r="A465" s="34"/>
      <c r="B465" s="251">
        <v>3</v>
      </c>
      <c r="C465" s="48" t="s">
        <v>189</v>
      </c>
      <c r="D465" s="49" t="str">
        <f t="shared" si="47"/>
        <v>no</v>
      </c>
      <c r="E465" s="49" t="str">
        <f t="shared" si="47"/>
        <v>no</v>
      </c>
      <c r="F465" s="56"/>
      <c r="G465" s="262">
        <f t="shared" si="48"/>
        <v>49.677684994261085</v>
      </c>
      <c r="H465" s="56"/>
      <c r="I465" s="212">
        <f>_xlfn.IFNA(IF(I$7="Fixed",1,IF(AND($D465="yes",I$7="Block"),INDEX($O729:$Q729,1,MATCH(I$5,$I14:$K14,0)),IF(OR(I$7="Anytime",I$7="Peak",I$7="Off-peak",I$7="Shoulder",I$7="Block"),INDEX('Stakeholder report data'!$G729:$M729,1,MATCH(IF(I$7="Block","Anytime",I$7),'Stakeholder report data'!$G$724:$M$724,0)),INDEX($W729:$AD729,1,MATCH(I$5,$W$724:$AD$724,0)))))
*I1065*I$8,0)</f>
        <v>0</v>
      </c>
      <c r="J465" s="212">
        <f>_xlfn.IFNA(IF(J$7="Fixed",1,IF(AND($D465="yes",J$7="Block"),INDEX($O729:$Q729,1,MATCH(J$5,$I14:$K14,0)),IF(OR(J$7="Anytime",J$7="Peak",J$7="Off-peak",J$7="Shoulder",J$7="Block"),INDEX('Stakeholder report data'!$G729:$M729,1,MATCH(IF(J$7="Block","Anytime",J$7),'Stakeholder report data'!$G$724:$M$724,0)),INDEX($W729:$AD729,1,MATCH(J$5,$W$724:$AD$724,0)))))
*J1065*J$8,0)</f>
        <v>49.677684994261085</v>
      </c>
      <c r="K465" s="212">
        <f>_xlfn.IFNA(IF(K$7="Fixed",1,IF(AND($D465="yes",K$7="Block"),INDEX($O729:$Q729,1,MATCH(K$5,$I14:$K14,0)),IF(OR(K$7="Anytime",K$7="Peak",K$7="Off-peak",K$7="Shoulder",K$7="Block"),INDEX('Stakeholder report data'!$G729:$M729,1,MATCH(IF(K$7="Block","Anytime",K$7),'Stakeholder report data'!$G$724:$M$724,0)),INDEX($W729:$AD729,1,MATCH(K$5,$W$724:$AD$724,0)))))
*K1065*K$8,0)</f>
        <v>0</v>
      </c>
      <c r="L465" s="212">
        <f>_xlfn.IFNA(IF(L$7="Fixed",1,IF(AND($D465="yes",L$7="Block"),INDEX($O729:$Q729,1,MATCH(L$5,$I14:$K14,0)),IF(OR(L$7="Anytime",L$7="Peak",L$7="Off-peak",L$7="Shoulder",L$7="Block"),INDEX('Stakeholder report data'!$G729:$M729,1,MATCH(IF(L$7="Block","Anytime",L$7),'Stakeholder report data'!$G$724:$M$724,0)),INDEX($W729:$AD729,1,MATCH(L$5,$W$724:$AD$724,0)))))
*L1065*L$8,0)</f>
        <v>0</v>
      </c>
      <c r="M465" s="212">
        <f>_xlfn.IFNA(IF(M$7="Fixed",1,IF(AND($D465="yes",M$7="Block"),INDEX($O729:$Q729,1,MATCH(M$5,$I14:$K14,0)),IF(OR(M$7="Anytime",M$7="Peak",M$7="Off-peak",M$7="Shoulder",M$7="Block"),INDEX('Stakeholder report data'!$G729:$M729,1,MATCH(IF(M$7="Block","Anytime",M$7),'Stakeholder report data'!$G$724:$M$724,0)),INDEX($W729:$AD729,1,MATCH(M$5,$W$724:$AD$724,0)))))
*M1065*M$8,0)</f>
        <v>0</v>
      </c>
      <c r="N465" s="212">
        <f>_xlfn.IFNA(IF(N$7="Fixed",1,IF(AND($D465="yes",N$7="Block"),INDEX($O729:$Q729,1,MATCH(N$5,$I14:$K14,0)),IF(OR(N$7="Anytime",N$7="Peak",N$7="Off-peak",N$7="Shoulder",N$7="Block"),INDEX('Stakeholder report data'!$G729:$M729,1,MATCH(IF(N$7="Block","Anytime",N$7),'Stakeholder report data'!$G$724:$M$724,0)),INDEX($W729:$AD729,1,MATCH(N$5,$W$724:$AD$724,0)))))
*N1065*N$8,0)</f>
        <v>0</v>
      </c>
      <c r="O465" s="212">
        <f>_xlfn.IFNA(IF(O$7="Fixed",1,IF(AND($D465="yes",O$7="Block"),INDEX($O729:$Q729,1,MATCH(O$5,$I14:$K14,0)),IF(OR(O$7="Anytime",O$7="Peak",O$7="Off-peak",O$7="Shoulder",O$7="Block"),INDEX('Stakeholder report data'!$G729:$M729,1,MATCH(IF(O$7="Block","Anytime",O$7),'Stakeholder report data'!$G$724:$M$724,0)),INDEX($W729:$AD729,1,MATCH(O$5,$W$724:$AD$724,0)))))
*O1065*O$8,0)</f>
        <v>0</v>
      </c>
      <c r="P465" s="212">
        <f>_xlfn.IFNA(IF(P$7="Fixed",1,IF(AND($D465="yes",P$7="Block"),INDEX($O729:$Q729,1,MATCH(P$5,$I14:$K14,0)),IF(OR(P$7="Anytime",P$7="Peak",P$7="Off-peak",P$7="Shoulder",P$7="Block"),INDEX('Stakeholder report data'!$G729:$M729,1,MATCH(IF(P$7="Block","Anytime",P$7),'Stakeholder report data'!$G$724:$M$724,0)),INDEX($W729:$AD729,1,MATCH(P$5,$W$724:$AD$724,0)))))
*P1065*P$8,0)</f>
        <v>0</v>
      </c>
      <c r="Q465" s="212">
        <f>_xlfn.IFNA(IF(Q$7="Fixed",1,IF(AND($D465="yes",Q$7="Block"),INDEX($O729:$Q729,1,MATCH(Q$5,$I14:$K14,0)),IF(OR(Q$7="Anytime",Q$7="Peak",Q$7="Off-peak",Q$7="Shoulder",Q$7="Block"),INDEX('Stakeholder report data'!$G729:$M729,1,MATCH(IF(Q$7="Block","Anytime",Q$7),'Stakeholder report data'!$G$724:$M$724,0)),INDEX($W729:$AD729,1,MATCH(Q$5,$W$724:$AD$724,0)))))
*Q1065*Q$8,0)</f>
        <v>0</v>
      </c>
      <c r="R465" s="212">
        <f>_xlfn.IFNA(IF(R$7="Fixed",1,IF(AND($D465="yes",R$7="Block"),INDEX($O729:$Q729,1,MATCH(R$5,$I14:$K14,0)),IF(OR(R$7="Anytime",R$7="Peak",R$7="Off-peak",R$7="Shoulder",R$7="Block"),INDEX('Stakeholder report data'!$G729:$M729,1,MATCH(IF(R$7="Block","Anytime",R$7),'Stakeholder report data'!$G$724:$M$724,0)),INDEX($W729:$AD729,1,MATCH(R$5,$W$724:$AD$724,0)))))
*R1065*R$8,0)</f>
        <v>0</v>
      </c>
      <c r="S465" s="212">
        <f>_xlfn.IFNA(IF(S$7="Fixed",1,IF(AND($D465="yes",S$7="Block"),INDEX($O729:$Q729,1,MATCH(S$5,$I14:$K14,0)),IF(OR(S$7="Anytime",S$7="Peak",S$7="Off-peak",S$7="Shoulder",S$7="Block"),INDEX('Stakeholder report data'!$G729:$M729,1,MATCH(IF(S$7="Block","Anytime",S$7),'Stakeholder report data'!$G$724:$M$724,0)),INDEX($W729:$AD729,1,MATCH(S$5,$W$724:$AD$724,0)))))
*S1065*S$8,0)</f>
        <v>0</v>
      </c>
      <c r="T465" s="212">
        <f>_xlfn.IFNA(IF(T$7="Fixed",1,IF(AND($D465="yes",T$7="Block"),INDEX($O729:$Q729,1,MATCH(T$5,$I14:$K14,0)),IF(OR(T$7="Anytime",T$7="Peak",T$7="Off-peak",T$7="Shoulder",T$7="Block"),INDEX('Stakeholder report data'!$G729:$M729,1,MATCH(IF(T$7="Block","Anytime",T$7),'Stakeholder report data'!$G$724:$M$724,0)),INDEX($W729:$AD729,1,MATCH(T$5,$W$724:$AD$724,0)))))
*T1065*T$8,0)</f>
        <v>0</v>
      </c>
      <c r="U465" s="212">
        <f>_xlfn.IFNA(IF(U$7="Fixed",1,IF(AND($D465="yes",U$7="Block"),INDEX($O729:$Q729,1,MATCH(U$5,$I14:$K14,0)),IF(OR(U$7="Anytime",U$7="Peak",U$7="Off-peak",U$7="Shoulder",U$7="Block"),INDEX('Stakeholder report data'!$G729:$M729,1,MATCH(IF(U$7="Block","Anytime",U$7),'Stakeholder report data'!$G$724:$M$724,0)),INDEX($W729:$AD729,1,MATCH(U$5,$W$724:$AD$724,0)))))
*U1065*U$8,0)</f>
        <v>0</v>
      </c>
      <c r="V465" s="212">
        <f>_xlfn.IFNA(IF(V$7="Fixed",1,IF(AND($D465="yes",V$7="Block"),INDEX($O729:$Q729,1,MATCH(V$5,$I14:$K14,0)),IF(OR(V$7="Anytime",V$7="Peak",V$7="Off-peak",V$7="Shoulder",V$7="Block"),INDEX('Stakeholder report data'!$G729:$M729,1,MATCH(IF(V$7="Block","Anytime",V$7),'Stakeholder report data'!$G$724:$M$724,0)),INDEX($W729:$AD729,1,MATCH(V$5,$W$724:$AD$724,0)))))
*V1065*V$8,0)</f>
        <v>0</v>
      </c>
      <c r="W465" s="212">
        <f>_xlfn.IFNA(IF(W$7="Fixed",1,IF(AND($D465="yes",W$7="Block"),INDEX($O729:$Q729,1,MATCH(W$5,$I14:$K14,0)),IF(OR(W$7="Anytime",W$7="Peak",W$7="Off-peak",W$7="Shoulder",W$7="Block"),INDEX('Stakeholder report data'!$G729:$M729,1,MATCH(IF(W$7="Block","Anytime",W$7),'Stakeholder report data'!$G$724:$M$724,0)),INDEX($W729:$AD729,1,MATCH(W$5,$W$724:$AD$724,0)))))
*W1065*W$8,0)</f>
        <v>0</v>
      </c>
      <c r="X465" s="212">
        <f>_xlfn.IFNA(IF(X$7="Fixed",1,IF(AND($D465="yes",X$7="Block"),INDEX($O729:$Q729,1,MATCH(X$5,$I14:$K14,0)),IF(OR(X$7="Anytime",X$7="Peak",X$7="Off-peak",X$7="Shoulder",X$7="Block"),INDEX('Stakeholder report data'!$G729:$M729,1,MATCH(IF(X$7="Block","Anytime",X$7),'Stakeholder report data'!$G$724:$M$724,0)),INDEX($W729:$AD729,1,MATCH(X$5,$W$724:$AD$724,0)))))
*X1065*X$8,0)</f>
        <v>0</v>
      </c>
      <c r="Y465" s="212">
        <f>_xlfn.IFNA(IF(Y$7="Fixed",1,IF(AND($D465="yes",Y$7="Block"),INDEX($O729:$Q729,1,MATCH(Y$5,$I14:$K14,0)),IF(OR(Y$7="Anytime",Y$7="Peak",Y$7="Off-peak",Y$7="Shoulder",Y$7="Block"),INDEX('Stakeholder report data'!$G729:$M729,1,MATCH(IF(Y$7="Block","Anytime",Y$7),'Stakeholder report data'!$G$724:$M$724,0)),INDEX($W729:$AD729,1,MATCH(Y$5,$W$724:$AD$724,0)))))
*Y1065*Y$8,0)</f>
        <v>0</v>
      </c>
      <c r="Z465" s="212">
        <f>_xlfn.IFNA(IF(Z$7="Fixed",1,IF(AND($D465="yes",Z$7="Block"),INDEX($O729:$Q729,1,MATCH(Z$5,$I14:$K14,0)),IF(OR(Z$7="Anytime",Z$7="Peak",Z$7="Off-peak",Z$7="Shoulder",Z$7="Block"),INDEX('Stakeholder report data'!$G729:$M729,1,MATCH(IF(Z$7="Block","Anytime",Z$7),'Stakeholder report data'!$G$724:$M$724,0)),INDEX($W729:$AD729,1,MATCH(Z$5,$W$724:$AD$724,0)))))
*Z1065*Z$8,0)</f>
        <v>0</v>
      </c>
      <c r="AA465" s="212">
        <f>_xlfn.IFNA(IF(AA$7="Fixed",1,IF(AND($D465="yes",AA$7="Block"),INDEX($O729:$Q729,1,MATCH(AA$5,$I14:$K14,0)),IF(OR(AA$7="Anytime",AA$7="Peak",AA$7="Off-peak",AA$7="Shoulder",AA$7="Block"),INDEX('Stakeholder report data'!$G729:$M729,1,MATCH(IF(AA$7="Block","Anytime",AA$7),'Stakeholder report data'!$G$724:$M$724,0)),INDEX($W729:$AD729,1,MATCH(AA$5,$W$724:$AD$724,0)))))
*AA1065*AA$8,0)</f>
        <v>0</v>
      </c>
      <c r="AB465" s="212">
        <f>_xlfn.IFNA(IF(AB$7="Fixed",1,IF(AND($D465="yes",AB$7="Block"),INDEX($O729:$Q729,1,MATCH(AB$5,$I14:$K14,0)),IF(OR(AB$7="Anytime",AB$7="Peak",AB$7="Off-peak",AB$7="Shoulder",AB$7="Block"),INDEX('Stakeholder report data'!$G729:$M729,1,MATCH(IF(AB$7="Block","Anytime",AB$7),'Stakeholder report data'!$G$724:$M$724,0)),INDEX($W729:$AD729,1,MATCH(AB$5,$W$724:$AD$724,0)))))
*AB1065*AB$8,0)</f>
        <v>0</v>
      </c>
      <c r="AC465" s="212">
        <f>_xlfn.IFNA(IF(AC$7="Fixed",1,IF(AND($D465="yes",AC$7="Block"),INDEX($O729:$Q729,1,MATCH(AC$5,$I14:$K14,0)),IF(OR(AC$7="Anytime",AC$7="Peak",AC$7="Off-peak",AC$7="Shoulder",AC$7="Block"),INDEX('Stakeholder report data'!$G729:$M729,1,MATCH(IF(AC$7="Block","Anytime",AC$7),'Stakeholder report data'!$G$724:$M$724,0)),INDEX($W729:$AD729,1,MATCH(AC$5,$W$724:$AD$724,0)))))
*AC1065*AC$8,0)</f>
        <v>0</v>
      </c>
      <c r="AD465" s="212">
        <f>_xlfn.IFNA(IF(AD$7="Fixed",1,IF(AND($D465="yes",AD$7="Block"),INDEX($O729:$Q729,1,MATCH(AD$5,$I14:$K14,0)),IF(OR(AD$7="Anytime",AD$7="Peak",AD$7="Off-peak",AD$7="Shoulder",AD$7="Block"),INDEX('Stakeholder report data'!$G729:$M729,1,MATCH(IF(AD$7="Block","Anytime",AD$7),'Stakeholder report data'!$G$724:$M$724,0)),INDEX($W729:$AD729,1,MATCH(AD$5,$W$724:$AD$724,0)))))
*AD1065*AD$8,0)</f>
        <v>0</v>
      </c>
      <c r="AE465" s="55"/>
      <c r="AF465" s="34"/>
      <c r="AG465" s="34"/>
      <c r="AH465" s="34"/>
    </row>
    <row r="466" spans="1:34" ht="11.25" outlineLevel="2" x14ac:dyDescent="0.2">
      <c r="A466" s="34"/>
      <c r="B466" s="251">
        <v>4</v>
      </c>
      <c r="C466" s="48">
        <v>0</v>
      </c>
      <c r="D466" s="49">
        <f t="shared" si="47"/>
        <v>0</v>
      </c>
      <c r="E466" s="49">
        <f t="shared" si="47"/>
        <v>0</v>
      </c>
      <c r="F466" s="56"/>
      <c r="G466" s="262">
        <f t="shared" si="48"/>
        <v>0</v>
      </c>
      <c r="H466" s="56"/>
      <c r="I466" s="212">
        <f>_xlfn.IFNA(IF(I$7="Fixed",1,IF(AND($D466="yes",I$7="Block"),INDEX($O730:$Q730,1,MATCH(I$5,$I15:$K15,0)),IF(OR(I$7="Anytime",I$7="Peak",I$7="Off-peak",I$7="Shoulder",I$7="Block"),INDEX('Stakeholder report data'!$G730:$M730,1,MATCH(IF(I$7="Block","Anytime",I$7),'Stakeholder report data'!$G$724:$M$724,0)),INDEX($W730:$AD730,1,MATCH(I$5,$W$724:$AD$724,0)))))
*I1066*I$8,0)</f>
        <v>0</v>
      </c>
      <c r="J466" s="212">
        <f>_xlfn.IFNA(IF(J$7="Fixed",1,IF(AND($D466="yes",J$7="Block"),INDEX($O730:$Q730,1,MATCH(J$5,$I15:$K15,0)),IF(OR(J$7="Anytime",J$7="Peak",J$7="Off-peak",J$7="Shoulder",J$7="Block"),INDEX('Stakeholder report data'!$G730:$M730,1,MATCH(IF(J$7="Block","Anytime",J$7),'Stakeholder report data'!$G$724:$M$724,0)),INDEX($W730:$AD730,1,MATCH(J$5,$W$724:$AD$724,0)))))
*J1066*J$8,0)</f>
        <v>0</v>
      </c>
      <c r="K466" s="212">
        <f>_xlfn.IFNA(IF(K$7="Fixed",1,IF(AND($D466="yes",K$7="Block"),INDEX($O730:$Q730,1,MATCH(K$5,$I15:$K15,0)),IF(OR(K$7="Anytime",K$7="Peak",K$7="Off-peak",K$7="Shoulder",K$7="Block"),INDEX('Stakeholder report data'!$G730:$M730,1,MATCH(IF(K$7="Block","Anytime",K$7),'Stakeholder report data'!$G$724:$M$724,0)),INDEX($W730:$AD730,1,MATCH(K$5,$W$724:$AD$724,0)))))
*K1066*K$8,0)</f>
        <v>0</v>
      </c>
      <c r="L466" s="212">
        <f>_xlfn.IFNA(IF(L$7="Fixed",1,IF(AND($D466="yes",L$7="Block"),INDEX($O730:$Q730,1,MATCH(L$5,$I15:$K15,0)),IF(OR(L$7="Anytime",L$7="Peak",L$7="Off-peak",L$7="Shoulder",L$7="Block"),INDEX('Stakeholder report data'!$G730:$M730,1,MATCH(IF(L$7="Block","Anytime",L$7),'Stakeholder report data'!$G$724:$M$724,0)),INDEX($W730:$AD730,1,MATCH(L$5,$W$724:$AD$724,0)))))
*L1066*L$8,0)</f>
        <v>0</v>
      </c>
      <c r="M466" s="212">
        <f>_xlfn.IFNA(IF(M$7="Fixed",1,IF(AND($D466="yes",M$7="Block"),INDEX($O730:$Q730,1,MATCH(M$5,$I15:$K15,0)),IF(OR(M$7="Anytime",M$7="Peak",M$7="Off-peak",M$7="Shoulder",M$7="Block"),INDEX('Stakeholder report data'!$G730:$M730,1,MATCH(IF(M$7="Block","Anytime",M$7),'Stakeholder report data'!$G$724:$M$724,0)),INDEX($W730:$AD730,1,MATCH(M$5,$W$724:$AD$724,0)))))
*M1066*M$8,0)</f>
        <v>0</v>
      </c>
      <c r="N466" s="212">
        <f>_xlfn.IFNA(IF(N$7="Fixed",1,IF(AND($D466="yes",N$7="Block"),INDEX($O730:$Q730,1,MATCH(N$5,$I15:$K15,0)),IF(OR(N$7="Anytime",N$7="Peak",N$7="Off-peak",N$7="Shoulder",N$7="Block"),INDEX('Stakeholder report data'!$G730:$M730,1,MATCH(IF(N$7="Block","Anytime",N$7),'Stakeholder report data'!$G$724:$M$724,0)),INDEX($W730:$AD730,1,MATCH(N$5,$W$724:$AD$724,0)))))
*N1066*N$8,0)</f>
        <v>0</v>
      </c>
      <c r="O466" s="212">
        <f>_xlfn.IFNA(IF(O$7="Fixed",1,IF(AND($D466="yes",O$7="Block"),INDEX($O730:$Q730,1,MATCH(O$5,$I15:$K15,0)),IF(OR(O$7="Anytime",O$7="Peak",O$7="Off-peak",O$7="Shoulder",O$7="Block"),INDEX('Stakeholder report data'!$G730:$M730,1,MATCH(IF(O$7="Block","Anytime",O$7),'Stakeholder report data'!$G$724:$M$724,0)),INDEX($W730:$AD730,1,MATCH(O$5,$W$724:$AD$724,0)))))
*O1066*O$8,0)</f>
        <v>0</v>
      </c>
      <c r="P466" s="212">
        <f>_xlfn.IFNA(IF(P$7="Fixed",1,IF(AND($D466="yes",P$7="Block"),INDEX($O730:$Q730,1,MATCH(P$5,$I15:$K15,0)),IF(OR(P$7="Anytime",P$7="Peak",P$7="Off-peak",P$7="Shoulder",P$7="Block"),INDEX('Stakeholder report data'!$G730:$M730,1,MATCH(IF(P$7="Block","Anytime",P$7),'Stakeholder report data'!$G$724:$M$724,0)),INDEX($W730:$AD730,1,MATCH(P$5,$W$724:$AD$724,0)))))
*P1066*P$8,0)</f>
        <v>0</v>
      </c>
      <c r="Q466" s="212">
        <f>_xlfn.IFNA(IF(Q$7="Fixed",1,IF(AND($D466="yes",Q$7="Block"),INDEX($O730:$Q730,1,MATCH(Q$5,$I15:$K15,0)),IF(OR(Q$7="Anytime",Q$7="Peak",Q$7="Off-peak",Q$7="Shoulder",Q$7="Block"),INDEX('Stakeholder report data'!$G730:$M730,1,MATCH(IF(Q$7="Block","Anytime",Q$7),'Stakeholder report data'!$G$724:$M$724,0)),INDEX($W730:$AD730,1,MATCH(Q$5,$W$724:$AD$724,0)))))
*Q1066*Q$8,0)</f>
        <v>0</v>
      </c>
      <c r="R466" s="212">
        <f>_xlfn.IFNA(IF(R$7="Fixed",1,IF(AND($D466="yes",R$7="Block"),INDEX($O730:$Q730,1,MATCH(R$5,$I15:$K15,0)),IF(OR(R$7="Anytime",R$7="Peak",R$7="Off-peak",R$7="Shoulder",R$7="Block"),INDEX('Stakeholder report data'!$G730:$M730,1,MATCH(IF(R$7="Block","Anytime",R$7),'Stakeholder report data'!$G$724:$M$724,0)),INDEX($W730:$AD730,1,MATCH(R$5,$W$724:$AD$724,0)))))
*R1066*R$8,0)</f>
        <v>0</v>
      </c>
      <c r="S466" s="212">
        <f>_xlfn.IFNA(IF(S$7="Fixed",1,IF(AND($D466="yes",S$7="Block"),INDEX($O730:$Q730,1,MATCH(S$5,$I15:$K15,0)),IF(OR(S$7="Anytime",S$7="Peak",S$7="Off-peak",S$7="Shoulder",S$7="Block"),INDEX('Stakeholder report data'!$G730:$M730,1,MATCH(IF(S$7="Block","Anytime",S$7),'Stakeholder report data'!$G$724:$M$724,0)),INDEX($W730:$AD730,1,MATCH(S$5,$W$724:$AD$724,0)))))
*S1066*S$8,0)</f>
        <v>0</v>
      </c>
      <c r="T466" s="212">
        <f>_xlfn.IFNA(IF(T$7="Fixed",1,IF(AND($D466="yes",T$7="Block"),INDEX($O730:$Q730,1,MATCH(T$5,$I15:$K15,0)),IF(OR(T$7="Anytime",T$7="Peak",T$7="Off-peak",T$7="Shoulder",T$7="Block"),INDEX('Stakeholder report data'!$G730:$M730,1,MATCH(IF(T$7="Block","Anytime",T$7),'Stakeholder report data'!$G$724:$M$724,0)),INDEX($W730:$AD730,1,MATCH(T$5,$W$724:$AD$724,0)))))
*T1066*T$8,0)</f>
        <v>0</v>
      </c>
      <c r="U466" s="212">
        <f>_xlfn.IFNA(IF(U$7="Fixed",1,IF(AND($D466="yes",U$7="Block"),INDEX($O730:$Q730,1,MATCH(U$5,$I15:$K15,0)),IF(OR(U$7="Anytime",U$7="Peak",U$7="Off-peak",U$7="Shoulder",U$7="Block"),INDEX('Stakeholder report data'!$G730:$M730,1,MATCH(IF(U$7="Block","Anytime",U$7),'Stakeholder report data'!$G$724:$M$724,0)),INDEX($W730:$AD730,1,MATCH(U$5,$W$724:$AD$724,0)))))
*U1066*U$8,0)</f>
        <v>0</v>
      </c>
      <c r="V466" s="212">
        <f>_xlfn.IFNA(IF(V$7="Fixed",1,IF(AND($D466="yes",V$7="Block"),INDEX($O730:$Q730,1,MATCH(V$5,$I15:$K15,0)),IF(OR(V$7="Anytime",V$7="Peak",V$7="Off-peak",V$7="Shoulder",V$7="Block"),INDEX('Stakeholder report data'!$G730:$M730,1,MATCH(IF(V$7="Block","Anytime",V$7),'Stakeholder report data'!$G$724:$M$724,0)),INDEX($W730:$AD730,1,MATCH(V$5,$W$724:$AD$724,0)))))
*V1066*V$8,0)</f>
        <v>0</v>
      </c>
      <c r="W466" s="212">
        <f>_xlfn.IFNA(IF(W$7="Fixed",1,IF(AND($D466="yes",W$7="Block"),INDEX($O730:$Q730,1,MATCH(W$5,$I15:$K15,0)),IF(OR(W$7="Anytime",W$7="Peak",W$7="Off-peak",W$7="Shoulder",W$7="Block"),INDEX('Stakeholder report data'!$G730:$M730,1,MATCH(IF(W$7="Block","Anytime",W$7),'Stakeholder report data'!$G$724:$M$724,0)),INDEX($W730:$AD730,1,MATCH(W$5,$W$724:$AD$724,0)))))
*W1066*W$8,0)</f>
        <v>0</v>
      </c>
      <c r="X466" s="212">
        <f>_xlfn.IFNA(IF(X$7="Fixed",1,IF(AND($D466="yes",X$7="Block"),INDEX($O730:$Q730,1,MATCH(X$5,$I15:$K15,0)),IF(OR(X$7="Anytime",X$7="Peak",X$7="Off-peak",X$7="Shoulder",X$7="Block"),INDEX('Stakeholder report data'!$G730:$M730,1,MATCH(IF(X$7="Block","Anytime",X$7),'Stakeholder report data'!$G$724:$M$724,0)),INDEX($W730:$AD730,1,MATCH(X$5,$W$724:$AD$724,0)))))
*X1066*X$8,0)</f>
        <v>0</v>
      </c>
      <c r="Y466" s="212">
        <f>_xlfn.IFNA(IF(Y$7="Fixed",1,IF(AND($D466="yes",Y$7="Block"),INDEX($O730:$Q730,1,MATCH(Y$5,$I15:$K15,0)),IF(OR(Y$7="Anytime",Y$7="Peak",Y$7="Off-peak",Y$7="Shoulder",Y$7="Block"),INDEX('Stakeholder report data'!$G730:$M730,1,MATCH(IF(Y$7="Block","Anytime",Y$7),'Stakeholder report data'!$G$724:$M$724,0)),INDEX($W730:$AD730,1,MATCH(Y$5,$W$724:$AD$724,0)))))
*Y1066*Y$8,0)</f>
        <v>0</v>
      </c>
      <c r="Z466" s="212">
        <f>_xlfn.IFNA(IF(Z$7="Fixed",1,IF(AND($D466="yes",Z$7="Block"),INDEX($O730:$Q730,1,MATCH(Z$5,$I15:$K15,0)),IF(OR(Z$7="Anytime",Z$7="Peak",Z$7="Off-peak",Z$7="Shoulder",Z$7="Block"),INDEX('Stakeholder report data'!$G730:$M730,1,MATCH(IF(Z$7="Block","Anytime",Z$7),'Stakeholder report data'!$G$724:$M$724,0)),INDEX($W730:$AD730,1,MATCH(Z$5,$W$724:$AD$724,0)))))
*Z1066*Z$8,0)</f>
        <v>0</v>
      </c>
      <c r="AA466" s="212">
        <f>_xlfn.IFNA(IF(AA$7="Fixed",1,IF(AND($D466="yes",AA$7="Block"),INDEX($O730:$Q730,1,MATCH(AA$5,$I15:$K15,0)),IF(OR(AA$7="Anytime",AA$7="Peak",AA$7="Off-peak",AA$7="Shoulder",AA$7="Block"),INDEX('Stakeholder report data'!$G730:$M730,1,MATCH(IF(AA$7="Block","Anytime",AA$7),'Stakeholder report data'!$G$724:$M$724,0)),INDEX($W730:$AD730,1,MATCH(AA$5,$W$724:$AD$724,0)))))
*AA1066*AA$8,0)</f>
        <v>0</v>
      </c>
      <c r="AB466" s="212">
        <f>_xlfn.IFNA(IF(AB$7="Fixed",1,IF(AND($D466="yes",AB$7="Block"),INDEX($O730:$Q730,1,MATCH(AB$5,$I15:$K15,0)),IF(OR(AB$7="Anytime",AB$7="Peak",AB$7="Off-peak",AB$7="Shoulder",AB$7="Block"),INDEX('Stakeholder report data'!$G730:$M730,1,MATCH(IF(AB$7="Block","Anytime",AB$7),'Stakeholder report data'!$G$724:$M$724,0)),INDEX($W730:$AD730,1,MATCH(AB$5,$W$724:$AD$724,0)))))
*AB1066*AB$8,0)</f>
        <v>0</v>
      </c>
      <c r="AC466" s="212">
        <f>_xlfn.IFNA(IF(AC$7="Fixed",1,IF(AND($D466="yes",AC$7="Block"),INDEX($O730:$Q730,1,MATCH(AC$5,$I15:$K15,0)),IF(OR(AC$7="Anytime",AC$7="Peak",AC$7="Off-peak",AC$7="Shoulder",AC$7="Block"),INDEX('Stakeholder report data'!$G730:$M730,1,MATCH(IF(AC$7="Block","Anytime",AC$7),'Stakeholder report data'!$G$724:$M$724,0)),INDEX($W730:$AD730,1,MATCH(AC$5,$W$724:$AD$724,0)))))
*AC1066*AC$8,0)</f>
        <v>0</v>
      </c>
      <c r="AD466" s="212">
        <f>_xlfn.IFNA(IF(AD$7="Fixed",1,IF(AND($D466="yes",AD$7="Block"),INDEX($O730:$Q730,1,MATCH(AD$5,$I15:$K15,0)),IF(OR(AD$7="Anytime",AD$7="Peak",AD$7="Off-peak",AD$7="Shoulder",AD$7="Block"),INDEX('Stakeholder report data'!$G730:$M730,1,MATCH(IF(AD$7="Block","Anytime",AD$7),'Stakeholder report data'!$G$724:$M$724,0)),INDEX($W730:$AD730,1,MATCH(AD$5,$W$724:$AD$724,0)))))
*AD1066*AD$8,0)</f>
        <v>0</v>
      </c>
      <c r="AE466" s="55"/>
      <c r="AF466" s="34"/>
      <c r="AG466" s="34"/>
      <c r="AH466" s="34"/>
    </row>
    <row r="467" spans="1:34" ht="11.25" outlineLevel="2" x14ac:dyDescent="0.2">
      <c r="A467" s="34"/>
      <c r="B467" s="251">
        <v>5</v>
      </c>
      <c r="C467" s="48">
        <v>0</v>
      </c>
      <c r="D467" s="49">
        <f t="shared" si="47"/>
        <v>0</v>
      </c>
      <c r="E467" s="49">
        <f t="shared" si="47"/>
        <v>0</v>
      </c>
      <c r="F467" s="56"/>
      <c r="G467" s="262">
        <f t="shared" si="48"/>
        <v>0</v>
      </c>
      <c r="H467" s="56"/>
      <c r="I467" s="212">
        <f>_xlfn.IFNA(IF(I$7="Fixed",1,IF(AND($D467="yes",I$7="Block"),INDEX($O731:$Q731,1,MATCH(I$5,$I16:$K16,0)),IF(OR(I$7="Anytime",I$7="Peak",I$7="Off-peak",I$7="Shoulder",I$7="Block"),INDEX('Stakeholder report data'!$G731:$M731,1,MATCH(IF(I$7="Block","Anytime",I$7),'Stakeholder report data'!$G$724:$M$724,0)),INDEX($W731:$AD731,1,MATCH(I$5,$W$724:$AD$724,0)))))
*I1067*I$8,0)</f>
        <v>0</v>
      </c>
      <c r="J467" s="212">
        <f>_xlfn.IFNA(IF(J$7="Fixed",1,IF(AND($D467="yes",J$7="Block"),INDEX($O731:$Q731,1,MATCH(J$5,$I16:$K16,0)),IF(OR(J$7="Anytime",J$7="Peak",J$7="Off-peak",J$7="Shoulder",J$7="Block"),INDEX('Stakeholder report data'!$G731:$M731,1,MATCH(IF(J$7="Block","Anytime",J$7),'Stakeholder report data'!$G$724:$M$724,0)),INDEX($W731:$AD731,1,MATCH(J$5,$W$724:$AD$724,0)))))
*J1067*J$8,0)</f>
        <v>0</v>
      </c>
      <c r="K467" s="212">
        <f>_xlfn.IFNA(IF(K$7="Fixed",1,IF(AND($D467="yes",K$7="Block"),INDEX($O731:$Q731,1,MATCH(K$5,$I16:$K16,0)),IF(OR(K$7="Anytime",K$7="Peak",K$7="Off-peak",K$7="Shoulder",K$7="Block"),INDEX('Stakeholder report data'!$G731:$M731,1,MATCH(IF(K$7="Block","Anytime",K$7),'Stakeholder report data'!$G$724:$M$724,0)),INDEX($W731:$AD731,1,MATCH(K$5,$W$724:$AD$724,0)))))
*K1067*K$8,0)</f>
        <v>0</v>
      </c>
      <c r="L467" s="212">
        <f>_xlfn.IFNA(IF(L$7="Fixed",1,IF(AND($D467="yes",L$7="Block"),INDEX($O731:$Q731,1,MATCH(L$5,$I16:$K16,0)),IF(OR(L$7="Anytime",L$7="Peak",L$7="Off-peak",L$7="Shoulder",L$7="Block"),INDEX('Stakeholder report data'!$G731:$M731,1,MATCH(IF(L$7="Block","Anytime",L$7),'Stakeholder report data'!$G$724:$M$724,0)),INDEX($W731:$AD731,1,MATCH(L$5,$W$724:$AD$724,0)))))
*L1067*L$8,0)</f>
        <v>0</v>
      </c>
      <c r="M467" s="212">
        <f>_xlfn.IFNA(IF(M$7="Fixed",1,IF(AND($D467="yes",M$7="Block"),INDEX($O731:$Q731,1,MATCH(M$5,$I16:$K16,0)),IF(OR(M$7="Anytime",M$7="Peak",M$7="Off-peak",M$7="Shoulder",M$7="Block"),INDEX('Stakeholder report data'!$G731:$M731,1,MATCH(IF(M$7="Block","Anytime",M$7),'Stakeholder report data'!$G$724:$M$724,0)),INDEX($W731:$AD731,1,MATCH(M$5,$W$724:$AD$724,0)))))
*M1067*M$8,0)</f>
        <v>0</v>
      </c>
      <c r="N467" s="212">
        <f>_xlfn.IFNA(IF(N$7="Fixed",1,IF(AND($D467="yes",N$7="Block"),INDEX($O731:$Q731,1,MATCH(N$5,$I16:$K16,0)),IF(OR(N$7="Anytime",N$7="Peak",N$7="Off-peak",N$7="Shoulder",N$7="Block"),INDEX('Stakeholder report data'!$G731:$M731,1,MATCH(IF(N$7="Block","Anytime",N$7),'Stakeholder report data'!$G$724:$M$724,0)),INDEX($W731:$AD731,1,MATCH(N$5,$W$724:$AD$724,0)))))
*N1067*N$8,0)</f>
        <v>0</v>
      </c>
      <c r="O467" s="212">
        <f>_xlfn.IFNA(IF(O$7="Fixed",1,IF(AND($D467="yes",O$7="Block"),INDEX($O731:$Q731,1,MATCH(O$5,$I16:$K16,0)),IF(OR(O$7="Anytime",O$7="Peak",O$7="Off-peak",O$7="Shoulder",O$7="Block"),INDEX('Stakeholder report data'!$G731:$M731,1,MATCH(IF(O$7="Block","Anytime",O$7),'Stakeholder report data'!$G$724:$M$724,0)),INDEX($W731:$AD731,1,MATCH(O$5,$W$724:$AD$724,0)))))
*O1067*O$8,0)</f>
        <v>0</v>
      </c>
      <c r="P467" s="212">
        <f>_xlfn.IFNA(IF(P$7="Fixed",1,IF(AND($D467="yes",P$7="Block"),INDEX($O731:$Q731,1,MATCH(P$5,$I16:$K16,0)),IF(OR(P$7="Anytime",P$7="Peak",P$7="Off-peak",P$7="Shoulder",P$7="Block"),INDEX('Stakeholder report data'!$G731:$M731,1,MATCH(IF(P$7="Block","Anytime",P$7),'Stakeholder report data'!$G$724:$M$724,0)),INDEX($W731:$AD731,1,MATCH(P$5,$W$724:$AD$724,0)))))
*P1067*P$8,0)</f>
        <v>0</v>
      </c>
      <c r="Q467" s="212">
        <f>_xlfn.IFNA(IF(Q$7="Fixed",1,IF(AND($D467="yes",Q$7="Block"),INDEX($O731:$Q731,1,MATCH(Q$5,$I16:$K16,0)),IF(OR(Q$7="Anytime",Q$7="Peak",Q$7="Off-peak",Q$7="Shoulder",Q$7="Block"),INDEX('Stakeholder report data'!$G731:$M731,1,MATCH(IF(Q$7="Block","Anytime",Q$7),'Stakeholder report data'!$G$724:$M$724,0)),INDEX($W731:$AD731,1,MATCH(Q$5,$W$724:$AD$724,0)))))
*Q1067*Q$8,0)</f>
        <v>0</v>
      </c>
      <c r="R467" s="212">
        <f>_xlfn.IFNA(IF(R$7="Fixed",1,IF(AND($D467="yes",R$7="Block"),INDEX($O731:$Q731,1,MATCH(R$5,$I16:$K16,0)),IF(OR(R$7="Anytime",R$7="Peak",R$7="Off-peak",R$7="Shoulder",R$7="Block"),INDEX('Stakeholder report data'!$G731:$M731,1,MATCH(IF(R$7="Block","Anytime",R$7),'Stakeholder report data'!$G$724:$M$724,0)),INDEX($W731:$AD731,1,MATCH(R$5,$W$724:$AD$724,0)))))
*R1067*R$8,0)</f>
        <v>0</v>
      </c>
      <c r="S467" s="212">
        <f>_xlfn.IFNA(IF(S$7="Fixed",1,IF(AND($D467="yes",S$7="Block"),INDEX($O731:$Q731,1,MATCH(S$5,$I16:$K16,0)),IF(OR(S$7="Anytime",S$7="Peak",S$7="Off-peak",S$7="Shoulder",S$7="Block"),INDEX('Stakeholder report data'!$G731:$M731,1,MATCH(IF(S$7="Block","Anytime",S$7),'Stakeholder report data'!$G$724:$M$724,0)),INDEX($W731:$AD731,1,MATCH(S$5,$W$724:$AD$724,0)))))
*S1067*S$8,0)</f>
        <v>0</v>
      </c>
      <c r="T467" s="212">
        <f>_xlfn.IFNA(IF(T$7="Fixed",1,IF(AND($D467="yes",T$7="Block"),INDEX($O731:$Q731,1,MATCH(T$5,$I16:$K16,0)),IF(OR(T$7="Anytime",T$7="Peak",T$7="Off-peak",T$7="Shoulder",T$7="Block"),INDEX('Stakeholder report data'!$G731:$M731,1,MATCH(IF(T$7="Block","Anytime",T$7),'Stakeholder report data'!$G$724:$M$724,0)),INDEX($W731:$AD731,1,MATCH(T$5,$W$724:$AD$724,0)))))
*T1067*T$8,0)</f>
        <v>0</v>
      </c>
      <c r="U467" s="212">
        <f>_xlfn.IFNA(IF(U$7="Fixed",1,IF(AND($D467="yes",U$7="Block"),INDEX($O731:$Q731,1,MATCH(U$5,$I16:$K16,0)),IF(OR(U$7="Anytime",U$7="Peak",U$7="Off-peak",U$7="Shoulder",U$7="Block"),INDEX('Stakeholder report data'!$G731:$M731,1,MATCH(IF(U$7="Block","Anytime",U$7),'Stakeholder report data'!$G$724:$M$724,0)),INDEX($W731:$AD731,1,MATCH(U$5,$W$724:$AD$724,0)))))
*U1067*U$8,0)</f>
        <v>0</v>
      </c>
      <c r="V467" s="212">
        <f>_xlfn.IFNA(IF(V$7="Fixed",1,IF(AND($D467="yes",V$7="Block"),INDEX($O731:$Q731,1,MATCH(V$5,$I16:$K16,0)),IF(OR(V$7="Anytime",V$7="Peak",V$7="Off-peak",V$7="Shoulder",V$7="Block"),INDEX('Stakeholder report data'!$G731:$M731,1,MATCH(IF(V$7="Block","Anytime",V$7),'Stakeholder report data'!$G$724:$M$724,0)),INDEX($W731:$AD731,1,MATCH(V$5,$W$724:$AD$724,0)))))
*V1067*V$8,0)</f>
        <v>0</v>
      </c>
      <c r="W467" s="212">
        <f>_xlfn.IFNA(IF(W$7="Fixed",1,IF(AND($D467="yes",W$7="Block"),INDEX($O731:$Q731,1,MATCH(W$5,$I16:$K16,0)),IF(OR(W$7="Anytime",W$7="Peak",W$7="Off-peak",W$7="Shoulder",W$7="Block"),INDEX('Stakeholder report data'!$G731:$M731,1,MATCH(IF(W$7="Block","Anytime",W$7),'Stakeholder report data'!$G$724:$M$724,0)),INDEX($W731:$AD731,1,MATCH(W$5,$W$724:$AD$724,0)))))
*W1067*W$8,0)</f>
        <v>0</v>
      </c>
      <c r="X467" s="212">
        <f>_xlfn.IFNA(IF(X$7="Fixed",1,IF(AND($D467="yes",X$7="Block"),INDEX($O731:$Q731,1,MATCH(X$5,$I16:$K16,0)),IF(OR(X$7="Anytime",X$7="Peak",X$7="Off-peak",X$7="Shoulder",X$7="Block"),INDEX('Stakeholder report data'!$G731:$M731,1,MATCH(IF(X$7="Block","Anytime",X$7),'Stakeholder report data'!$G$724:$M$724,0)),INDEX($W731:$AD731,1,MATCH(X$5,$W$724:$AD$724,0)))))
*X1067*X$8,0)</f>
        <v>0</v>
      </c>
      <c r="Y467" s="212">
        <f>_xlfn.IFNA(IF(Y$7="Fixed",1,IF(AND($D467="yes",Y$7="Block"),INDEX($O731:$Q731,1,MATCH(Y$5,$I16:$K16,0)),IF(OR(Y$7="Anytime",Y$7="Peak",Y$7="Off-peak",Y$7="Shoulder",Y$7="Block"),INDEX('Stakeholder report data'!$G731:$M731,1,MATCH(IF(Y$7="Block","Anytime",Y$7),'Stakeholder report data'!$G$724:$M$724,0)),INDEX($W731:$AD731,1,MATCH(Y$5,$W$724:$AD$724,0)))))
*Y1067*Y$8,0)</f>
        <v>0</v>
      </c>
      <c r="Z467" s="212">
        <f>_xlfn.IFNA(IF(Z$7="Fixed",1,IF(AND($D467="yes",Z$7="Block"),INDEX($O731:$Q731,1,MATCH(Z$5,$I16:$K16,0)),IF(OR(Z$7="Anytime",Z$7="Peak",Z$7="Off-peak",Z$7="Shoulder",Z$7="Block"),INDEX('Stakeholder report data'!$G731:$M731,1,MATCH(IF(Z$7="Block","Anytime",Z$7),'Stakeholder report data'!$G$724:$M$724,0)),INDEX($W731:$AD731,1,MATCH(Z$5,$W$724:$AD$724,0)))))
*Z1067*Z$8,0)</f>
        <v>0</v>
      </c>
      <c r="AA467" s="212">
        <f>_xlfn.IFNA(IF(AA$7="Fixed",1,IF(AND($D467="yes",AA$7="Block"),INDEX($O731:$Q731,1,MATCH(AA$5,$I16:$K16,0)),IF(OR(AA$7="Anytime",AA$7="Peak",AA$7="Off-peak",AA$7="Shoulder",AA$7="Block"),INDEX('Stakeholder report data'!$G731:$M731,1,MATCH(IF(AA$7="Block","Anytime",AA$7),'Stakeholder report data'!$G$724:$M$724,0)),INDEX($W731:$AD731,1,MATCH(AA$5,$W$724:$AD$724,0)))))
*AA1067*AA$8,0)</f>
        <v>0</v>
      </c>
      <c r="AB467" s="212">
        <f>_xlfn.IFNA(IF(AB$7="Fixed",1,IF(AND($D467="yes",AB$7="Block"),INDEX($O731:$Q731,1,MATCH(AB$5,$I16:$K16,0)),IF(OR(AB$7="Anytime",AB$7="Peak",AB$7="Off-peak",AB$7="Shoulder",AB$7="Block"),INDEX('Stakeholder report data'!$G731:$M731,1,MATCH(IF(AB$7="Block","Anytime",AB$7),'Stakeholder report data'!$G$724:$M$724,0)),INDEX($W731:$AD731,1,MATCH(AB$5,$W$724:$AD$724,0)))))
*AB1067*AB$8,0)</f>
        <v>0</v>
      </c>
      <c r="AC467" s="212">
        <f>_xlfn.IFNA(IF(AC$7="Fixed",1,IF(AND($D467="yes",AC$7="Block"),INDEX($O731:$Q731,1,MATCH(AC$5,$I16:$K16,0)),IF(OR(AC$7="Anytime",AC$7="Peak",AC$7="Off-peak",AC$7="Shoulder",AC$7="Block"),INDEX('Stakeholder report data'!$G731:$M731,1,MATCH(IF(AC$7="Block","Anytime",AC$7),'Stakeholder report data'!$G$724:$M$724,0)),INDEX($W731:$AD731,1,MATCH(AC$5,$W$724:$AD$724,0)))))
*AC1067*AC$8,0)</f>
        <v>0</v>
      </c>
      <c r="AD467" s="212">
        <f>_xlfn.IFNA(IF(AD$7="Fixed",1,IF(AND($D467="yes",AD$7="Block"),INDEX($O731:$Q731,1,MATCH(AD$5,$I16:$K16,0)),IF(OR(AD$7="Anytime",AD$7="Peak",AD$7="Off-peak",AD$7="Shoulder",AD$7="Block"),INDEX('Stakeholder report data'!$G731:$M731,1,MATCH(IF(AD$7="Block","Anytime",AD$7),'Stakeholder report data'!$G$724:$M$724,0)),INDEX($W731:$AD731,1,MATCH(AD$5,$W$724:$AD$724,0)))))
*AD1067*AD$8,0)</f>
        <v>0</v>
      </c>
      <c r="AE467" s="55"/>
      <c r="AF467" s="34"/>
      <c r="AG467" s="34"/>
      <c r="AH467" s="34"/>
    </row>
    <row r="468" spans="1:34" ht="11.25" outlineLevel="2" x14ac:dyDescent="0.2">
      <c r="A468" s="34"/>
      <c r="B468" s="251">
        <v>6</v>
      </c>
      <c r="C468" s="48">
        <v>0</v>
      </c>
      <c r="D468" s="49">
        <f t="shared" si="47"/>
        <v>0</v>
      </c>
      <c r="E468" s="49">
        <f t="shared" si="47"/>
        <v>0</v>
      </c>
      <c r="F468" s="56"/>
      <c r="G468" s="262">
        <f t="shared" si="48"/>
        <v>0</v>
      </c>
      <c r="H468" s="56"/>
      <c r="I468" s="212">
        <f>_xlfn.IFNA(IF(I$7="Fixed",1,IF(AND($D468="yes",I$7="Block"),INDEX($O732:$Q732,1,MATCH(I$5,$I17:$K17,0)),IF(OR(I$7="Anytime",I$7="Peak",I$7="Off-peak",I$7="Shoulder",I$7="Block"),INDEX('Stakeholder report data'!$G732:$M732,1,MATCH(IF(I$7="Block","Anytime",I$7),'Stakeholder report data'!$G$724:$M$724,0)),INDEX($W732:$AD732,1,MATCH(I$5,$W$724:$AD$724,0)))))
*I1068*I$8,0)</f>
        <v>0</v>
      </c>
      <c r="J468" s="212">
        <f>_xlfn.IFNA(IF(J$7="Fixed",1,IF(AND($D468="yes",J$7="Block"),INDEX($O732:$Q732,1,MATCH(J$5,$I17:$K17,0)),IF(OR(J$7="Anytime",J$7="Peak",J$7="Off-peak",J$7="Shoulder",J$7="Block"),INDEX('Stakeholder report data'!$G732:$M732,1,MATCH(IF(J$7="Block","Anytime",J$7),'Stakeholder report data'!$G$724:$M$724,0)),INDEX($W732:$AD732,1,MATCH(J$5,$W$724:$AD$724,0)))))
*J1068*J$8,0)</f>
        <v>0</v>
      </c>
      <c r="K468" s="212">
        <f>_xlfn.IFNA(IF(K$7="Fixed",1,IF(AND($D468="yes",K$7="Block"),INDEX($O732:$Q732,1,MATCH(K$5,$I17:$K17,0)),IF(OR(K$7="Anytime",K$7="Peak",K$7="Off-peak",K$7="Shoulder",K$7="Block"),INDEX('Stakeholder report data'!$G732:$M732,1,MATCH(IF(K$7="Block","Anytime",K$7),'Stakeholder report data'!$G$724:$M$724,0)),INDEX($W732:$AD732,1,MATCH(K$5,$W$724:$AD$724,0)))))
*K1068*K$8,0)</f>
        <v>0</v>
      </c>
      <c r="L468" s="212">
        <f>_xlfn.IFNA(IF(L$7="Fixed",1,IF(AND($D468="yes",L$7="Block"),INDEX($O732:$Q732,1,MATCH(L$5,$I17:$K17,0)),IF(OR(L$7="Anytime",L$7="Peak",L$7="Off-peak",L$7="Shoulder",L$7="Block"),INDEX('Stakeholder report data'!$G732:$M732,1,MATCH(IF(L$7="Block","Anytime",L$7),'Stakeholder report data'!$G$724:$M$724,0)),INDEX($W732:$AD732,1,MATCH(L$5,$W$724:$AD$724,0)))))
*L1068*L$8,0)</f>
        <v>0</v>
      </c>
      <c r="M468" s="212">
        <f>_xlfn.IFNA(IF(M$7="Fixed",1,IF(AND($D468="yes",M$7="Block"),INDEX($O732:$Q732,1,MATCH(M$5,$I17:$K17,0)),IF(OR(M$7="Anytime",M$7="Peak",M$7="Off-peak",M$7="Shoulder",M$7="Block"),INDEX('Stakeholder report data'!$G732:$M732,1,MATCH(IF(M$7="Block","Anytime",M$7),'Stakeholder report data'!$G$724:$M$724,0)),INDEX($W732:$AD732,1,MATCH(M$5,$W$724:$AD$724,0)))))
*M1068*M$8,0)</f>
        <v>0</v>
      </c>
      <c r="N468" s="212">
        <f>_xlfn.IFNA(IF(N$7="Fixed",1,IF(AND($D468="yes",N$7="Block"),INDEX($O732:$Q732,1,MATCH(N$5,$I17:$K17,0)),IF(OR(N$7="Anytime",N$7="Peak",N$7="Off-peak",N$7="Shoulder",N$7="Block"),INDEX('Stakeholder report data'!$G732:$M732,1,MATCH(IF(N$7="Block","Anytime",N$7),'Stakeholder report data'!$G$724:$M$724,0)),INDEX($W732:$AD732,1,MATCH(N$5,$W$724:$AD$724,0)))))
*N1068*N$8,0)</f>
        <v>0</v>
      </c>
      <c r="O468" s="212">
        <f>_xlfn.IFNA(IF(O$7="Fixed",1,IF(AND($D468="yes",O$7="Block"),INDEX($O732:$Q732,1,MATCH(O$5,$I17:$K17,0)),IF(OR(O$7="Anytime",O$7="Peak",O$7="Off-peak",O$7="Shoulder",O$7="Block"),INDEX('Stakeholder report data'!$G732:$M732,1,MATCH(IF(O$7="Block","Anytime",O$7),'Stakeholder report data'!$G$724:$M$724,0)),INDEX($W732:$AD732,1,MATCH(O$5,$W$724:$AD$724,0)))))
*O1068*O$8,0)</f>
        <v>0</v>
      </c>
      <c r="P468" s="212">
        <f>_xlfn.IFNA(IF(P$7="Fixed",1,IF(AND($D468="yes",P$7="Block"),INDEX($O732:$Q732,1,MATCH(P$5,$I17:$K17,0)),IF(OR(P$7="Anytime",P$7="Peak",P$7="Off-peak",P$7="Shoulder",P$7="Block"),INDEX('Stakeholder report data'!$G732:$M732,1,MATCH(IF(P$7="Block","Anytime",P$7),'Stakeholder report data'!$G$724:$M$724,0)),INDEX($W732:$AD732,1,MATCH(P$5,$W$724:$AD$724,0)))))
*P1068*P$8,0)</f>
        <v>0</v>
      </c>
      <c r="Q468" s="212">
        <f>_xlfn.IFNA(IF(Q$7="Fixed",1,IF(AND($D468="yes",Q$7="Block"),INDEX($O732:$Q732,1,MATCH(Q$5,$I17:$K17,0)),IF(OR(Q$7="Anytime",Q$7="Peak",Q$7="Off-peak",Q$7="Shoulder",Q$7="Block"),INDEX('Stakeholder report data'!$G732:$M732,1,MATCH(IF(Q$7="Block","Anytime",Q$7),'Stakeholder report data'!$G$724:$M$724,0)),INDEX($W732:$AD732,1,MATCH(Q$5,$W$724:$AD$724,0)))))
*Q1068*Q$8,0)</f>
        <v>0</v>
      </c>
      <c r="R468" s="212">
        <f>_xlfn.IFNA(IF(R$7="Fixed",1,IF(AND($D468="yes",R$7="Block"),INDEX($O732:$Q732,1,MATCH(R$5,$I17:$K17,0)),IF(OR(R$7="Anytime",R$7="Peak",R$7="Off-peak",R$7="Shoulder",R$7="Block"),INDEX('Stakeholder report data'!$G732:$M732,1,MATCH(IF(R$7="Block","Anytime",R$7),'Stakeholder report data'!$G$724:$M$724,0)),INDEX($W732:$AD732,1,MATCH(R$5,$W$724:$AD$724,0)))))
*R1068*R$8,0)</f>
        <v>0</v>
      </c>
      <c r="S468" s="212">
        <f>_xlfn.IFNA(IF(S$7="Fixed",1,IF(AND($D468="yes",S$7="Block"),INDEX($O732:$Q732,1,MATCH(S$5,$I17:$K17,0)),IF(OR(S$7="Anytime",S$7="Peak",S$7="Off-peak",S$7="Shoulder",S$7="Block"),INDEX('Stakeholder report data'!$G732:$M732,1,MATCH(IF(S$7="Block","Anytime",S$7),'Stakeholder report data'!$G$724:$M$724,0)),INDEX($W732:$AD732,1,MATCH(S$5,$W$724:$AD$724,0)))))
*S1068*S$8,0)</f>
        <v>0</v>
      </c>
      <c r="T468" s="212">
        <f>_xlfn.IFNA(IF(T$7="Fixed",1,IF(AND($D468="yes",T$7="Block"),INDEX($O732:$Q732,1,MATCH(T$5,$I17:$K17,0)),IF(OR(T$7="Anytime",T$7="Peak",T$7="Off-peak",T$7="Shoulder",T$7="Block"),INDEX('Stakeholder report data'!$G732:$M732,1,MATCH(IF(T$7="Block","Anytime",T$7),'Stakeholder report data'!$G$724:$M$724,0)),INDEX($W732:$AD732,1,MATCH(T$5,$W$724:$AD$724,0)))))
*T1068*T$8,0)</f>
        <v>0</v>
      </c>
      <c r="U468" s="212">
        <f>_xlfn.IFNA(IF(U$7="Fixed",1,IF(AND($D468="yes",U$7="Block"),INDEX($O732:$Q732,1,MATCH(U$5,$I17:$K17,0)),IF(OR(U$7="Anytime",U$7="Peak",U$7="Off-peak",U$7="Shoulder",U$7="Block"),INDEX('Stakeholder report data'!$G732:$M732,1,MATCH(IF(U$7="Block","Anytime",U$7),'Stakeholder report data'!$G$724:$M$724,0)),INDEX($W732:$AD732,1,MATCH(U$5,$W$724:$AD$724,0)))))
*U1068*U$8,0)</f>
        <v>0</v>
      </c>
      <c r="V468" s="212">
        <f>_xlfn.IFNA(IF(V$7="Fixed",1,IF(AND($D468="yes",V$7="Block"),INDEX($O732:$Q732,1,MATCH(V$5,$I17:$K17,0)),IF(OR(V$7="Anytime",V$7="Peak",V$7="Off-peak",V$7="Shoulder",V$7="Block"),INDEX('Stakeholder report data'!$G732:$M732,1,MATCH(IF(V$7="Block","Anytime",V$7),'Stakeholder report data'!$G$724:$M$724,0)),INDEX($W732:$AD732,1,MATCH(V$5,$W$724:$AD$724,0)))))
*V1068*V$8,0)</f>
        <v>0</v>
      </c>
      <c r="W468" s="212">
        <f>_xlfn.IFNA(IF(W$7="Fixed",1,IF(AND($D468="yes",W$7="Block"),INDEX($O732:$Q732,1,MATCH(W$5,$I17:$K17,0)),IF(OR(W$7="Anytime",W$7="Peak",W$7="Off-peak",W$7="Shoulder",W$7="Block"),INDEX('Stakeholder report data'!$G732:$M732,1,MATCH(IF(W$7="Block","Anytime",W$7),'Stakeholder report data'!$G$724:$M$724,0)),INDEX($W732:$AD732,1,MATCH(W$5,$W$724:$AD$724,0)))))
*W1068*W$8,0)</f>
        <v>0</v>
      </c>
      <c r="X468" s="212">
        <f>_xlfn.IFNA(IF(X$7="Fixed",1,IF(AND($D468="yes",X$7="Block"),INDEX($O732:$Q732,1,MATCH(X$5,$I17:$K17,0)),IF(OR(X$7="Anytime",X$7="Peak",X$7="Off-peak",X$7="Shoulder",X$7="Block"),INDEX('Stakeholder report data'!$G732:$M732,1,MATCH(IF(X$7="Block","Anytime",X$7),'Stakeholder report data'!$G$724:$M$724,0)),INDEX($W732:$AD732,1,MATCH(X$5,$W$724:$AD$724,0)))))
*X1068*X$8,0)</f>
        <v>0</v>
      </c>
      <c r="Y468" s="212">
        <f>_xlfn.IFNA(IF(Y$7="Fixed",1,IF(AND($D468="yes",Y$7="Block"),INDEX($O732:$Q732,1,MATCH(Y$5,$I17:$K17,0)),IF(OR(Y$7="Anytime",Y$7="Peak",Y$7="Off-peak",Y$7="Shoulder",Y$7="Block"),INDEX('Stakeholder report data'!$G732:$M732,1,MATCH(IF(Y$7="Block","Anytime",Y$7),'Stakeholder report data'!$G$724:$M$724,0)),INDEX($W732:$AD732,1,MATCH(Y$5,$W$724:$AD$724,0)))))
*Y1068*Y$8,0)</f>
        <v>0</v>
      </c>
      <c r="Z468" s="212">
        <f>_xlfn.IFNA(IF(Z$7="Fixed",1,IF(AND($D468="yes",Z$7="Block"),INDEX($O732:$Q732,1,MATCH(Z$5,$I17:$K17,0)),IF(OR(Z$7="Anytime",Z$7="Peak",Z$7="Off-peak",Z$7="Shoulder",Z$7="Block"),INDEX('Stakeholder report data'!$G732:$M732,1,MATCH(IF(Z$7="Block","Anytime",Z$7),'Stakeholder report data'!$G$724:$M$724,0)),INDEX($W732:$AD732,1,MATCH(Z$5,$W$724:$AD$724,0)))))
*Z1068*Z$8,0)</f>
        <v>0</v>
      </c>
      <c r="AA468" s="212">
        <f>_xlfn.IFNA(IF(AA$7="Fixed",1,IF(AND($D468="yes",AA$7="Block"),INDEX($O732:$Q732,1,MATCH(AA$5,$I17:$K17,0)),IF(OR(AA$7="Anytime",AA$7="Peak",AA$7="Off-peak",AA$7="Shoulder",AA$7="Block"),INDEX('Stakeholder report data'!$G732:$M732,1,MATCH(IF(AA$7="Block","Anytime",AA$7),'Stakeholder report data'!$G$724:$M$724,0)),INDEX($W732:$AD732,1,MATCH(AA$5,$W$724:$AD$724,0)))))
*AA1068*AA$8,0)</f>
        <v>0</v>
      </c>
      <c r="AB468" s="212">
        <f>_xlfn.IFNA(IF(AB$7="Fixed",1,IF(AND($D468="yes",AB$7="Block"),INDEX($O732:$Q732,1,MATCH(AB$5,$I17:$K17,0)),IF(OR(AB$7="Anytime",AB$7="Peak",AB$7="Off-peak",AB$7="Shoulder",AB$7="Block"),INDEX('Stakeholder report data'!$G732:$M732,1,MATCH(IF(AB$7="Block","Anytime",AB$7),'Stakeholder report data'!$G$724:$M$724,0)),INDEX($W732:$AD732,1,MATCH(AB$5,$W$724:$AD$724,0)))))
*AB1068*AB$8,0)</f>
        <v>0</v>
      </c>
      <c r="AC468" s="212">
        <f>_xlfn.IFNA(IF(AC$7="Fixed",1,IF(AND($D468="yes",AC$7="Block"),INDEX($O732:$Q732,1,MATCH(AC$5,$I17:$K17,0)),IF(OR(AC$7="Anytime",AC$7="Peak",AC$7="Off-peak",AC$7="Shoulder",AC$7="Block"),INDEX('Stakeholder report data'!$G732:$M732,1,MATCH(IF(AC$7="Block","Anytime",AC$7),'Stakeholder report data'!$G$724:$M$724,0)),INDEX($W732:$AD732,1,MATCH(AC$5,$W$724:$AD$724,0)))))
*AC1068*AC$8,0)</f>
        <v>0</v>
      </c>
      <c r="AD468" s="212">
        <f>_xlfn.IFNA(IF(AD$7="Fixed",1,IF(AND($D468="yes",AD$7="Block"),INDEX($O732:$Q732,1,MATCH(AD$5,$I17:$K17,0)),IF(OR(AD$7="Anytime",AD$7="Peak",AD$7="Off-peak",AD$7="Shoulder",AD$7="Block"),INDEX('Stakeholder report data'!$G732:$M732,1,MATCH(IF(AD$7="Block","Anytime",AD$7),'Stakeholder report data'!$G$724:$M$724,0)),INDEX($W732:$AD732,1,MATCH(AD$5,$W$724:$AD$724,0)))))
*AD1068*AD$8,0)</f>
        <v>0</v>
      </c>
      <c r="AE468" s="55"/>
      <c r="AF468" s="34"/>
      <c r="AG468" s="34"/>
      <c r="AH468" s="34"/>
    </row>
    <row r="469" spans="1:34" ht="11.25" outlineLevel="2" x14ac:dyDescent="0.2">
      <c r="A469" s="34"/>
      <c r="B469" s="251">
        <v>7</v>
      </c>
      <c r="C469" s="48">
        <v>0</v>
      </c>
      <c r="D469" s="49">
        <f t="shared" si="47"/>
        <v>0</v>
      </c>
      <c r="E469" s="49">
        <f t="shared" si="47"/>
        <v>0</v>
      </c>
      <c r="F469" s="56"/>
      <c r="G469" s="262">
        <f t="shared" si="48"/>
        <v>0</v>
      </c>
      <c r="H469" s="56"/>
      <c r="I469" s="212">
        <f>_xlfn.IFNA(IF(I$7="Fixed",1,IF(AND($D469="yes",I$7="Block"),INDEX($O733:$Q733,1,MATCH(I$5,$I18:$K18,0)),IF(OR(I$7="Anytime",I$7="Peak",I$7="Off-peak",I$7="Shoulder",I$7="Block"),INDEX('Stakeholder report data'!$G733:$M733,1,MATCH(IF(I$7="Block","Anytime",I$7),'Stakeholder report data'!$G$724:$M$724,0)),INDEX($W733:$AD733,1,MATCH(I$5,$W$724:$AD$724,0)))))
*I1069*I$8,0)</f>
        <v>0</v>
      </c>
      <c r="J469" s="212">
        <f>_xlfn.IFNA(IF(J$7="Fixed",1,IF(AND($D469="yes",J$7="Block"),INDEX($O733:$Q733,1,MATCH(J$5,$I18:$K18,0)),IF(OR(J$7="Anytime",J$7="Peak",J$7="Off-peak",J$7="Shoulder",J$7="Block"),INDEX('Stakeholder report data'!$G733:$M733,1,MATCH(IF(J$7="Block","Anytime",J$7),'Stakeholder report data'!$G$724:$M$724,0)),INDEX($W733:$AD733,1,MATCH(J$5,$W$724:$AD$724,0)))))
*J1069*J$8,0)</f>
        <v>0</v>
      </c>
      <c r="K469" s="212">
        <f>_xlfn.IFNA(IF(K$7="Fixed",1,IF(AND($D469="yes",K$7="Block"),INDEX($O733:$Q733,1,MATCH(K$5,$I18:$K18,0)),IF(OR(K$7="Anytime",K$7="Peak",K$7="Off-peak",K$7="Shoulder",K$7="Block"),INDEX('Stakeholder report data'!$G733:$M733,1,MATCH(IF(K$7="Block","Anytime",K$7),'Stakeholder report data'!$G$724:$M$724,0)),INDEX($W733:$AD733,1,MATCH(K$5,$W$724:$AD$724,0)))))
*K1069*K$8,0)</f>
        <v>0</v>
      </c>
      <c r="L469" s="212">
        <f>_xlfn.IFNA(IF(L$7="Fixed",1,IF(AND($D469="yes",L$7="Block"),INDEX($O733:$Q733,1,MATCH(L$5,$I18:$K18,0)),IF(OR(L$7="Anytime",L$7="Peak",L$7="Off-peak",L$7="Shoulder",L$7="Block"),INDEX('Stakeholder report data'!$G733:$M733,1,MATCH(IF(L$7="Block","Anytime",L$7),'Stakeholder report data'!$G$724:$M$724,0)),INDEX($W733:$AD733,1,MATCH(L$5,$W$724:$AD$724,0)))))
*L1069*L$8,0)</f>
        <v>0</v>
      </c>
      <c r="M469" s="212">
        <f>_xlfn.IFNA(IF(M$7="Fixed",1,IF(AND($D469="yes",M$7="Block"),INDEX($O733:$Q733,1,MATCH(M$5,$I18:$K18,0)),IF(OR(M$7="Anytime",M$7="Peak",M$7="Off-peak",M$7="Shoulder",M$7="Block"),INDEX('Stakeholder report data'!$G733:$M733,1,MATCH(IF(M$7="Block","Anytime",M$7),'Stakeholder report data'!$G$724:$M$724,0)),INDEX($W733:$AD733,1,MATCH(M$5,$W$724:$AD$724,0)))))
*M1069*M$8,0)</f>
        <v>0</v>
      </c>
      <c r="N469" s="212">
        <f>_xlfn.IFNA(IF(N$7="Fixed",1,IF(AND($D469="yes",N$7="Block"),INDEX($O733:$Q733,1,MATCH(N$5,$I18:$K18,0)),IF(OR(N$7="Anytime",N$7="Peak",N$7="Off-peak",N$7="Shoulder",N$7="Block"),INDEX('Stakeholder report data'!$G733:$M733,1,MATCH(IF(N$7="Block","Anytime",N$7),'Stakeholder report data'!$G$724:$M$724,0)),INDEX($W733:$AD733,1,MATCH(N$5,$W$724:$AD$724,0)))))
*N1069*N$8,0)</f>
        <v>0</v>
      </c>
      <c r="O469" s="212">
        <f>_xlfn.IFNA(IF(O$7="Fixed",1,IF(AND($D469="yes",O$7="Block"),INDEX($O733:$Q733,1,MATCH(O$5,$I18:$K18,0)),IF(OR(O$7="Anytime",O$7="Peak",O$7="Off-peak",O$7="Shoulder",O$7="Block"),INDEX('Stakeholder report data'!$G733:$M733,1,MATCH(IF(O$7="Block","Anytime",O$7),'Stakeholder report data'!$G$724:$M$724,0)),INDEX($W733:$AD733,1,MATCH(O$5,$W$724:$AD$724,0)))))
*O1069*O$8,0)</f>
        <v>0</v>
      </c>
      <c r="P469" s="212">
        <f>_xlfn.IFNA(IF(P$7="Fixed",1,IF(AND($D469="yes",P$7="Block"),INDEX($O733:$Q733,1,MATCH(P$5,$I18:$K18,0)),IF(OR(P$7="Anytime",P$7="Peak",P$7="Off-peak",P$7="Shoulder",P$7="Block"),INDEX('Stakeholder report data'!$G733:$M733,1,MATCH(IF(P$7="Block","Anytime",P$7),'Stakeholder report data'!$G$724:$M$724,0)),INDEX($W733:$AD733,1,MATCH(P$5,$W$724:$AD$724,0)))))
*P1069*P$8,0)</f>
        <v>0</v>
      </c>
      <c r="Q469" s="212">
        <f>_xlfn.IFNA(IF(Q$7="Fixed",1,IF(AND($D469="yes",Q$7="Block"),INDEX($O733:$Q733,1,MATCH(Q$5,$I18:$K18,0)),IF(OR(Q$7="Anytime",Q$7="Peak",Q$7="Off-peak",Q$7="Shoulder",Q$7="Block"),INDEX('Stakeholder report data'!$G733:$M733,1,MATCH(IF(Q$7="Block","Anytime",Q$7),'Stakeholder report data'!$G$724:$M$724,0)),INDEX($W733:$AD733,1,MATCH(Q$5,$W$724:$AD$724,0)))))
*Q1069*Q$8,0)</f>
        <v>0</v>
      </c>
      <c r="R469" s="212">
        <f>_xlfn.IFNA(IF(R$7="Fixed",1,IF(AND($D469="yes",R$7="Block"),INDEX($O733:$Q733,1,MATCH(R$5,$I18:$K18,0)),IF(OR(R$7="Anytime",R$7="Peak",R$7="Off-peak",R$7="Shoulder",R$7="Block"),INDEX('Stakeholder report data'!$G733:$M733,1,MATCH(IF(R$7="Block","Anytime",R$7),'Stakeholder report data'!$G$724:$M$724,0)),INDEX($W733:$AD733,1,MATCH(R$5,$W$724:$AD$724,0)))))
*R1069*R$8,0)</f>
        <v>0</v>
      </c>
      <c r="S469" s="212">
        <f>_xlfn.IFNA(IF(S$7="Fixed",1,IF(AND($D469="yes",S$7="Block"),INDEX($O733:$Q733,1,MATCH(S$5,$I18:$K18,0)),IF(OR(S$7="Anytime",S$7="Peak",S$7="Off-peak",S$7="Shoulder",S$7="Block"),INDEX('Stakeholder report data'!$G733:$M733,1,MATCH(IF(S$7="Block","Anytime",S$7),'Stakeholder report data'!$G$724:$M$724,0)),INDEX($W733:$AD733,1,MATCH(S$5,$W$724:$AD$724,0)))))
*S1069*S$8,0)</f>
        <v>0</v>
      </c>
      <c r="T469" s="212">
        <f>_xlfn.IFNA(IF(T$7="Fixed",1,IF(AND($D469="yes",T$7="Block"),INDEX($O733:$Q733,1,MATCH(T$5,$I18:$K18,0)),IF(OR(T$7="Anytime",T$7="Peak",T$7="Off-peak",T$7="Shoulder",T$7="Block"),INDEX('Stakeholder report data'!$G733:$M733,1,MATCH(IF(T$7="Block","Anytime",T$7),'Stakeholder report data'!$G$724:$M$724,0)),INDEX($W733:$AD733,1,MATCH(T$5,$W$724:$AD$724,0)))))
*T1069*T$8,0)</f>
        <v>0</v>
      </c>
      <c r="U469" s="212">
        <f>_xlfn.IFNA(IF(U$7="Fixed",1,IF(AND($D469="yes",U$7="Block"),INDEX($O733:$Q733,1,MATCH(U$5,$I18:$K18,0)),IF(OR(U$7="Anytime",U$7="Peak",U$7="Off-peak",U$7="Shoulder",U$7="Block"),INDEX('Stakeholder report data'!$G733:$M733,1,MATCH(IF(U$7="Block","Anytime",U$7),'Stakeholder report data'!$G$724:$M$724,0)),INDEX($W733:$AD733,1,MATCH(U$5,$W$724:$AD$724,0)))))
*U1069*U$8,0)</f>
        <v>0</v>
      </c>
      <c r="V469" s="212">
        <f>_xlfn.IFNA(IF(V$7="Fixed",1,IF(AND($D469="yes",V$7="Block"),INDEX($O733:$Q733,1,MATCH(V$5,$I18:$K18,0)),IF(OR(V$7="Anytime",V$7="Peak",V$7="Off-peak",V$7="Shoulder",V$7="Block"),INDEX('Stakeholder report data'!$G733:$M733,1,MATCH(IF(V$7="Block","Anytime",V$7),'Stakeholder report data'!$G$724:$M$724,0)),INDEX($W733:$AD733,1,MATCH(V$5,$W$724:$AD$724,0)))))
*V1069*V$8,0)</f>
        <v>0</v>
      </c>
      <c r="W469" s="212">
        <f>_xlfn.IFNA(IF(W$7="Fixed",1,IF(AND($D469="yes",W$7="Block"),INDEX($O733:$Q733,1,MATCH(W$5,$I18:$K18,0)),IF(OR(W$7="Anytime",W$7="Peak",W$7="Off-peak",W$7="Shoulder",W$7="Block"),INDEX('Stakeholder report data'!$G733:$M733,1,MATCH(IF(W$7="Block","Anytime",W$7),'Stakeholder report data'!$G$724:$M$724,0)),INDEX($W733:$AD733,1,MATCH(W$5,$W$724:$AD$724,0)))))
*W1069*W$8,0)</f>
        <v>0</v>
      </c>
      <c r="X469" s="212">
        <f>_xlfn.IFNA(IF(X$7="Fixed",1,IF(AND($D469="yes",X$7="Block"),INDEX($O733:$Q733,1,MATCH(X$5,$I18:$K18,0)),IF(OR(X$7="Anytime",X$7="Peak",X$7="Off-peak",X$7="Shoulder",X$7="Block"),INDEX('Stakeholder report data'!$G733:$M733,1,MATCH(IF(X$7="Block","Anytime",X$7),'Stakeholder report data'!$G$724:$M$724,0)),INDEX($W733:$AD733,1,MATCH(X$5,$W$724:$AD$724,0)))))
*X1069*X$8,0)</f>
        <v>0</v>
      </c>
      <c r="Y469" s="212">
        <f>_xlfn.IFNA(IF(Y$7="Fixed",1,IF(AND($D469="yes",Y$7="Block"),INDEX($O733:$Q733,1,MATCH(Y$5,$I18:$K18,0)),IF(OR(Y$7="Anytime",Y$7="Peak",Y$7="Off-peak",Y$7="Shoulder",Y$7="Block"),INDEX('Stakeholder report data'!$G733:$M733,1,MATCH(IF(Y$7="Block","Anytime",Y$7),'Stakeholder report data'!$G$724:$M$724,0)),INDEX($W733:$AD733,1,MATCH(Y$5,$W$724:$AD$724,0)))))
*Y1069*Y$8,0)</f>
        <v>0</v>
      </c>
      <c r="Z469" s="212">
        <f>_xlfn.IFNA(IF(Z$7="Fixed",1,IF(AND($D469="yes",Z$7="Block"),INDEX($O733:$Q733,1,MATCH(Z$5,$I18:$K18,0)),IF(OR(Z$7="Anytime",Z$7="Peak",Z$7="Off-peak",Z$7="Shoulder",Z$7="Block"),INDEX('Stakeholder report data'!$G733:$M733,1,MATCH(IF(Z$7="Block","Anytime",Z$7),'Stakeholder report data'!$G$724:$M$724,0)),INDEX($W733:$AD733,1,MATCH(Z$5,$W$724:$AD$724,0)))))
*Z1069*Z$8,0)</f>
        <v>0</v>
      </c>
      <c r="AA469" s="212">
        <f>_xlfn.IFNA(IF(AA$7="Fixed",1,IF(AND($D469="yes",AA$7="Block"),INDEX($O733:$Q733,1,MATCH(AA$5,$I18:$K18,0)),IF(OR(AA$7="Anytime",AA$7="Peak",AA$7="Off-peak",AA$7="Shoulder",AA$7="Block"),INDEX('Stakeholder report data'!$G733:$M733,1,MATCH(IF(AA$7="Block","Anytime",AA$7),'Stakeholder report data'!$G$724:$M$724,0)),INDEX($W733:$AD733,1,MATCH(AA$5,$W$724:$AD$724,0)))))
*AA1069*AA$8,0)</f>
        <v>0</v>
      </c>
      <c r="AB469" s="212">
        <f>_xlfn.IFNA(IF(AB$7="Fixed",1,IF(AND($D469="yes",AB$7="Block"),INDEX($O733:$Q733,1,MATCH(AB$5,$I18:$K18,0)),IF(OR(AB$7="Anytime",AB$7="Peak",AB$7="Off-peak",AB$7="Shoulder",AB$7="Block"),INDEX('Stakeholder report data'!$G733:$M733,1,MATCH(IF(AB$7="Block","Anytime",AB$7),'Stakeholder report data'!$G$724:$M$724,0)),INDEX($W733:$AD733,1,MATCH(AB$5,$W$724:$AD$724,0)))))
*AB1069*AB$8,0)</f>
        <v>0</v>
      </c>
      <c r="AC469" s="212">
        <f>_xlfn.IFNA(IF(AC$7="Fixed",1,IF(AND($D469="yes",AC$7="Block"),INDEX($O733:$Q733,1,MATCH(AC$5,$I18:$K18,0)),IF(OR(AC$7="Anytime",AC$7="Peak",AC$7="Off-peak",AC$7="Shoulder",AC$7="Block"),INDEX('Stakeholder report data'!$G733:$M733,1,MATCH(IF(AC$7="Block","Anytime",AC$7),'Stakeholder report data'!$G$724:$M$724,0)),INDEX($W733:$AD733,1,MATCH(AC$5,$W$724:$AD$724,0)))))
*AC1069*AC$8,0)</f>
        <v>0</v>
      </c>
      <c r="AD469" s="212">
        <f>_xlfn.IFNA(IF(AD$7="Fixed",1,IF(AND($D469="yes",AD$7="Block"),INDEX($O733:$Q733,1,MATCH(AD$5,$I18:$K18,0)),IF(OR(AD$7="Anytime",AD$7="Peak",AD$7="Off-peak",AD$7="Shoulder",AD$7="Block"),INDEX('Stakeholder report data'!$G733:$M733,1,MATCH(IF(AD$7="Block","Anytime",AD$7),'Stakeholder report data'!$G$724:$M$724,0)),INDEX($W733:$AD733,1,MATCH(AD$5,$W$724:$AD$724,0)))))
*AD1069*AD$8,0)</f>
        <v>0</v>
      </c>
      <c r="AE469" s="55"/>
      <c r="AF469" s="34"/>
      <c r="AG469" s="34"/>
      <c r="AH469" s="34"/>
    </row>
    <row r="470" spans="1:34" ht="11.25" outlineLevel="2" x14ac:dyDescent="0.2">
      <c r="A470" s="34"/>
      <c r="B470" s="251">
        <v>8</v>
      </c>
      <c r="C470" s="48">
        <v>0</v>
      </c>
      <c r="D470" s="49">
        <f t="shared" si="47"/>
        <v>0</v>
      </c>
      <c r="E470" s="49">
        <f t="shared" si="47"/>
        <v>0</v>
      </c>
      <c r="F470" s="56"/>
      <c r="G470" s="262">
        <f t="shared" si="48"/>
        <v>0</v>
      </c>
      <c r="H470" s="56"/>
      <c r="I470" s="212">
        <f>_xlfn.IFNA(IF(I$7="Fixed",1,IF(AND($D470="yes",I$7="Block"),INDEX($O734:$Q734,1,MATCH(I$5,$I19:$K19,0)),IF(OR(I$7="Anytime",I$7="Peak",I$7="Off-peak",I$7="Shoulder",I$7="Block"),INDEX('Stakeholder report data'!$G734:$M734,1,MATCH(IF(I$7="Block","Anytime",I$7),'Stakeholder report data'!$G$724:$M$724,0)),INDEX($W734:$AD734,1,MATCH(I$5,$W$724:$AD$724,0)))))
*I1070*I$8,0)</f>
        <v>0</v>
      </c>
      <c r="J470" s="212">
        <f>_xlfn.IFNA(IF(J$7="Fixed",1,IF(AND($D470="yes",J$7="Block"),INDEX($O734:$Q734,1,MATCH(J$5,$I19:$K19,0)),IF(OR(J$7="Anytime",J$7="Peak",J$7="Off-peak",J$7="Shoulder",J$7="Block"),INDEX('Stakeholder report data'!$G734:$M734,1,MATCH(IF(J$7="Block","Anytime",J$7),'Stakeholder report data'!$G$724:$M$724,0)),INDEX($W734:$AD734,1,MATCH(J$5,$W$724:$AD$724,0)))))
*J1070*J$8,0)</f>
        <v>0</v>
      </c>
      <c r="K470" s="212">
        <f>_xlfn.IFNA(IF(K$7="Fixed",1,IF(AND($D470="yes",K$7="Block"),INDEX($O734:$Q734,1,MATCH(K$5,$I19:$K19,0)),IF(OR(K$7="Anytime",K$7="Peak",K$7="Off-peak",K$7="Shoulder",K$7="Block"),INDEX('Stakeholder report data'!$G734:$M734,1,MATCH(IF(K$7="Block","Anytime",K$7),'Stakeholder report data'!$G$724:$M$724,0)),INDEX($W734:$AD734,1,MATCH(K$5,$W$724:$AD$724,0)))))
*K1070*K$8,0)</f>
        <v>0</v>
      </c>
      <c r="L470" s="212">
        <f>_xlfn.IFNA(IF(L$7="Fixed",1,IF(AND($D470="yes",L$7="Block"),INDEX($O734:$Q734,1,MATCH(L$5,$I19:$K19,0)),IF(OR(L$7="Anytime",L$7="Peak",L$7="Off-peak",L$7="Shoulder",L$7="Block"),INDEX('Stakeholder report data'!$G734:$M734,1,MATCH(IF(L$7="Block","Anytime",L$7),'Stakeholder report data'!$G$724:$M$724,0)),INDEX($W734:$AD734,1,MATCH(L$5,$W$724:$AD$724,0)))))
*L1070*L$8,0)</f>
        <v>0</v>
      </c>
      <c r="M470" s="212">
        <f>_xlfn.IFNA(IF(M$7="Fixed",1,IF(AND($D470="yes",M$7="Block"),INDEX($O734:$Q734,1,MATCH(M$5,$I19:$K19,0)),IF(OR(M$7="Anytime",M$7="Peak",M$7="Off-peak",M$7="Shoulder",M$7="Block"),INDEX('Stakeholder report data'!$G734:$M734,1,MATCH(IF(M$7="Block","Anytime",M$7),'Stakeholder report data'!$G$724:$M$724,0)),INDEX($W734:$AD734,1,MATCH(M$5,$W$724:$AD$724,0)))))
*M1070*M$8,0)</f>
        <v>0</v>
      </c>
      <c r="N470" s="212">
        <f>_xlfn.IFNA(IF(N$7="Fixed",1,IF(AND($D470="yes",N$7="Block"),INDEX($O734:$Q734,1,MATCH(N$5,$I19:$K19,0)),IF(OR(N$7="Anytime",N$7="Peak",N$7="Off-peak",N$7="Shoulder",N$7="Block"),INDEX('Stakeholder report data'!$G734:$M734,1,MATCH(IF(N$7="Block","Anytime",N$7),'Stakeholder report data'!$G$724:$M$724,0)),INDEX($W734:$AD734,1,MATCH(N$5,$W$724:$AD$724,0)))))
*N1070*N$8,0)</f>
        <v>0</v>
      </c>
      <c r="O470" s="212">
        <f>_xlfn.IFNA(IF(O$7="Fixed",1,IF(AND($D470="yes",O$7="Block"),INDEX($O734:$Q734,1,MATCH(O$5,$I19:$K19,0)),IF(OR(O$7="Anytime",O$7="Peak",O$7="Off-peak",O$7="Shoulder",O$7="Block"),INDEX('Stakeholder report data'!$G734:$M734,1,MATCH(IF(O$7="Block","Anytime",O$7),'Stakeholder report data'!$G$724:$M$724,0)),INDEX($W734:$AD734,1,MATCH(O$5,$W$724:$AD$724,0)))))
*O1070*O$8,0)</f>
        <v>0</v>
      </c>
      <c r="P470" s="212">
        <f>_xlfn.IFNA(IF(P$7="Fixed",1,IF(AND($D470="yes",P$7="Block"),INDEX($O734:$Q734,1,MATCH(P$5,$I19:$K19,0)),IF(OR(P$7="Anytime",P$7="Peak",P$7="Off-peak",P$7="Shoulder",P$7="Block"),INDEX('Stakeholder report data'!$G734:$M734,1,MATCH(IF(P$7="Block","Anytime",P$7),'Stakeholder report data'!$G$724:$M$724,0)),INDEX($W734:$AD734,1,MATCH(P$5,$W$724:$AD$724,0)))))
*P1070*P$8,0)</f>
        <v>0</v>
      </c>
      <c r="Q470" s="212">
        <f>_xlfn.IFNA(IF(Q$7="Fixed",1,IF(AND($D470="yes",Q$7="Block"),INDEX($O734:$Q734,1,MATCH(Q$5,$I19:$K19,0)),IF(OR(Q$7="Anytime",Q$7="Peak",Q$7="Off-peak",Q$7="Shoulder",Q$7="Block"),INDEX('Stakeholder report data'!$G734:$M734,1,MATCH(IF(Q$7="Block","Anytime",Q$7),'Stakeholder report data'!$G$724:$M$724,0)),INDEX($W734:$AD734,1,MATCH(Q$5,$W$724:$AD$724,0)))))
*Q1070*Q$8,0)</f>
        <v>0</v>
      </c>
      <c r="R470" s="212">
        <f>_xlfn.IFNA(IF(R$7="Fixed",1,IF(AND($D470="yes",R$7="Block"),INDEX($O734:$Q734,1,MATCH(R$5,$I19:$K19,0)),IF(OR(R$7="Anytime",R$7="Peak",R$7="Off-peak",R$7="Shoulder",R$7="Block"),INDEX('Stakeholder report data'!$G734:$M734,1,MATCH(IF(R$7="Block","Anytime",R$7),'Stakeholder report data'!$G$724:$M$724,0)),INDEX($W734:$AD734,1,MATCH(R$5,$W$724:$AD$724,0)))))
*R1070*R$8,0)</f>
        <v>0</v>
      </c>
      <c r="S470" s="212">
        <f>_xlfn.IFNA(IF(S$7="Fixed",1,IF(AND($D470="yes",S$7="Block"),INDEX($O734:$Q734,1,MATCH(S$5,$I19:$K19,0)),IF(OR(S$7="Anytime",S$7="Peak",S$7="Off-peak",S$7="Shoulder",S$7="Block"),INDEX('Stakeholder report data'!$G734:$M734,1,MATCH(IF(S$7="Block","Anytime",S$7),'Stakeholder report data'!$G$724:$M$724,0)),INDEX($W734:$AD734,1,MATCH(S$5,$W$724:$AD$724,0)))))
*S1070*S$8,0)</f>
        <v>0</v>
      </c>
      <c r="T470" s="212">
        <f>_xlfn.IFNA(IF(T$7="Fixed",1,IF(AND($D470="yes",T$7="Block"),INDEX($O734:$Q734,1,MATCH(T$5,$I19:$K19,0)),IF(OR(T$7="Anytime",T$7="Peak",T$7="Off-peak",T$7="Shoulder",T$7="Block"),INDEX('Stakeholder report data'!$G734:$M734,1,MATCH(IF(T$7="Block","Anytime",T$7),'Stakeholder report data'!$G$724:$M$724,0)),INDEX($W734:$AD734,1,MATCH(T$5,$W$724:$AD$724,0)))))
*T1070*T$8,0)</f>
        <v>0</v>
      </c>
      <c r="U470" s="212">
        <f>_xlfn.IFNA(IF(U$7="Fixed",1,IF(AND($D470="yes",U$7="Block"),INDEX($O734:$Q734,1,MATCH(U$5,$I19:$K19,0)),IF(OR(U$7="Anytime",U$7="Peak",U$7="Off-peak",U$7="Shoulder",U$7="Block"),INDEX('Stakeholder report data'!$G734:$M734,1,MATCH(IF(U$7="Block","Anytime",U$7),'Stakeholder report data'!$G$724:$M$724,0)),INDEX($W734:$AD734,1,MATCH(U$5,$W$724:$AD$724,0)))))
*U1070*U$8,0)</f>
        <v>0</v>
      </c>
      <c r="V470" s="212">
        <f>_xlfn.IFNA(IF(V$7="Fixed",1,IF(AND($D470="yes",V$7="Block"),INDEX($O734:$Q734,1,MATCH(V$5,$I19:$K19,0)),IF(OR(V$7="Anytime",V$7="Peak",V$7="Off-peak",V$7="Shoulder",V$7="Block"),INDEX('Stakeholder report data'!$G734:$M734,1,MATCH(IF(V$7="Block","Anytime",V$7),'Stakeholder report data'!$G$724:$M$724,0)),INDEX($W734:$AD734,1,MATCH(V$5,$W$724:$AD$724,0)))))
*V1070*V$8,0)</f>
        <v>0</v>
      </c>
      <c r="W470" s="212">
        <f>_xlfn.IFNA(IF(W$7="Fixed",1,IF(AND($D470="yes",W$7="Block"),INDEX($O734:$Q734,1,MATCH(W$5,$I19:$K19,0)),IF(OR(W$7="Anytime",W$7="Peak",W$7="Off-peak",W$7="Shoulder",W$7="Block"),INDEX('Stakeholder report data'!$G734:$M734,1,MATCH(IF(W$7="Block","Anytime",W$7),'Stakeholder report data'!$G$724:$M$724,0)),INDEX($W734:$AD734,1,MATCH(W$5,$W$724:$AD$724,0)))))
*W1070*W$8,0)</f>
        <v>0</v>
      </c>
      <c r="X470" s="212">
        <f>_xlfn.IFNA(IF(X$7="Fixed",1,IF(AND($D470="yes",X$7="Block"),INDEX($O734:$Q734,1,MATCH(X$5,$I19:$K19,0)),IF(OR(X$7="Anytime",X$7="Peak",X$7="Off-peak",X$7="Shoulder",X$7="Block"),INDEX('Stakeholder report data'!$G734:$M734,1,MATCH(IF(X$7="Block","Anytime",X$7),'Stakeholder report data'!$G$724:$M$724,0)),INDEX($W734:$AD734,1,MATCH(X$5,$W$724:$AD$724,0)))))
*X1070*X$8,0)</f>
        <v>0</v>
      </c>
      <c r="Y470" s="212">
        <f>_xlfn.IFNA(IF(Y$7="Fixed",1,IF(AND($D470="yes",Y$7="Block"),INDEX($O734:$Q734,1,MATCH(Y$5,$I19:$K19,0)),IF(OR(Y$7="Anytime",Y$7="Peak",Y$7="Off-peak",Y$7="Shoulder",Y$7="Block"),INDEX('Stakeholder report data'!$G734:$M734,1,MATCH(IF(Y$7="Block","Anytime",Y$7),'Stakeholder report data'!$G$724:$M$724,0)),INDEX($W734:$AD734,1,MATCH(Y$5,$W$724:$AD$724,0)))))
*Y1070*Y$8,0)</f>
        <v>0</v>
      </c>
      <c r="Z470" s="212">
        <f>_xlfn.IFNA(IF(Z$7="Fixed",1,IF(AND($D470="yes",Z$7="Block"),INDEX($O734:$Q734,1,MATCH(Z$5,$I19:$K19,0)),IF(OR(Z$7="Anytime",Z$7="Peak",Z$7="Off-peak",Z$7="Shoulder",Z$7="Block"),INDEX('Stakeholder report data'!$G734:$M734,1,MATCH(IF(Z$7="Block","Anytime",Z$7),'Stakeholder report data'!$G$724:$M$724,0)),INDEX($W734:$AD734,1,MATCH(Z$5,$W$724:$AD$724,0)))))
*Z1070*Z$8,0)</f>
        <v>0</v>
      </c>
      <c r="AA470" s="212">
        <f>_xlfn.IFNA(IF(AA$7="Fixed",1,IF(AND($D470="yes",AA$7="Block"),INDEX($O734:$Q734,1,MATCH(AA$5,$I19:$K19,0)),IF(OR(AA$7="Anytime",AA$7="Peak",AA$7="Off-peak",AA$7="Shoulder",AA$7="Block"),INDEX('Stakeholder report data'!$G734:$M734,1,MATCH(IF(AA$7="Block","Anytime",AA$7),'Stakeholder report data'!$G$724:$M$724,0)),INDEX($W734:$AD734,1,MATCH(AA$5,$W$724:$AD$724,0)))))
*AA1070*AA$8,0)</f>
        <v>0</v>
      </c>
      <c r="AB470" s="212">
        <f>_xlfn.IFNA(IF(AB$7="Fixed",1,IF(AND($D470="yes",AB$7="Block"),INDEX($O734:$Q734,1,MATCH(AB$5,$I19:$K19,0)),IF(OR(AB$7="Anytime",AB$7="Peak",AB$7="Off-peak",AB$7="Shoulder",AB$7="Block"),INDEX('Stakeholder report data'!$G734:$M734,1,MATCH(IF(AB$7="Block","Anytime",AB$7),'Stakeholder report data'!$G$724:$M$724,0)),INDEX($W734:$AD734,1,MATCH(AB$5,$W$724:$AD$724,0)))))
*AB1070*AB$8,0)</f>
        <v>0</v>
      </c>
      <c r="AC470" s="212">
        <f>_xlfn.IFNA(IF(AC$7="Fixed",1,IF(AND($D470="yes",AC$7="Block"),INDEX($O734:$Q734,1,MATCH(AC$5,$I19:$K19,0)),IF(OR(AC$7="Anytime",AC$7="Peak",AC$7="Off-peak",AC$7="Shoulder",AC$7="Block"),INDEX('Stakeholder report data'!$G734:$M734,1,MATCH(IF(AC$7="Block","Anytime",AC$7),'Stakeholder report data'!$G$724:$M$724,0)),INDEX($W734:$AD734,1,MATCH(AC$5,$W$724:$AD$724,0)))))
*AC1070*AC$8,0)</f>
        <v>0</v>
      </c>
      <c r="AD470" s="212">
        <f>_xlfn.IFNA(IF(AD$7="Fixed",1,IF(AND($D470="yes",AD$7="Block"),INDEX($O734:$Q734,1,MATCH(AD$5,$I19:$K19,0)),IF(OR(AD$7="Anytime",AD$7="Peak",AD$7="Off-peak",AD$7="Shoulder",AD$7="Block"),INDEX('Stakeholder report data'!$G734:$M734,1,MATCH(IF(AD$7="Block","Anytime",AD$7),'Stakeholder report data'!$G$724:$M$724,0)),INDEX($W734:$AD734,1,MATCH(AD$5,$W$724:$AD$724,0)))))
*AD1070*AD$8,0)</f>
        <v>0</v>
      </c>
      <c r="AE470" s="55"/>
      <c r="AF470" s="34"/>
      <c r="AG470" s="34"/>
      <c r="AH470" s="34"/>
    </row>
    <row r="471" spans="1:34" ht="11.25" outlineLevel="2" x14ac:dyDescent="0.2">
      <c r="A471" s="34"/>
      <c r="B471" s="258">
        <v>9</v>
      </c>
      <c r="C471" s="48">
        <v>0</v>
      </c>
      <c r="D471" s="49">
        <f t="shared" si="47"/>
        <v>0</v>
      </c>
      <c r="E471" s="49">
        <f t="shared" si="47"/>
        <v>0</v>
      </c>
      <c r="F471" s="56"/>
      <c r="G471" s="262">
        <f t="shared" si="48"/>
        <v>0</v>
      </c>
      <c r="H471" s="56"/>
      <c r="I471" s="212">
        <f>_xlfn.IFNA(IF(I$7="Fixed",1,IF(AND($D471="yes",I$7="Block"),INDEX($O735:$Q735,1,MATCH(I$5,$I20:$K20,0)),IF(OR(I$7="Anytime",I$7="Peak",I$7="Off-peak",I$7="Shoulder",I$7="Block"),INDEX('Stakeholder report data'!$G735:$M735,1,MATCH(IF(I$7="Block","Anytime",I$7),'Stakeholder report data'!$G$724:$M$724,0)),INDEX($W735:$AD735,1,MATCH(I$5,$W$724:$AD$724,0)))))
*I1071*I$8,0)</f>
        <v>0</v>
      </c>
      <c r="J471" s="212">
        <f>_xlfn.IFNA(IF(J$7="Fixed",1,IF(AND($D471="yes",J$7="Block"),INDEX($O735:$Q735,1,MATCH(J$5,$I20:$K20,0)),IF(OR(J$7="Anytime",J$7="Peak",J$7="Off-peak",J$7="Shoulder",J$7="Block"),INDEX('Stakeholder report data'!$G735:$M735,1,MATCH(IF(J$7="Block","Anytime",J$7),'Stakeholder report data'!$G$724:$M$724,0)),INDEX($W735:$AD735,1,MATCH(J$5,$W$724:$AD$724,0)))))
*J1071*J$8,0)</f>
        <v>0</v>
      </c>
      <c r="K471" s="212">
        <f>_xlfn.IFNA(IF(K$7="Fixed",1,IF(AND($D471="yes",K$7="Block"),INDEX($O735:$Q735,1,MATCH(K$5,$I20:$K20,0)),IF(OR(K$7="Anytime",K$7="Peak",K$7="Off-peak",K$7="Shoulder",K$7="Block"),INDEX('Stakeholder report data'!$G735:$M735,1,MATCH(IF(K$7="Block","Anytime",K$7),'Stakeholder report data'!$G$724:$M$724,0)),INDEX($W735:$AD735,1,MATCH(K$5,$W$724:$AD$724,0)))))
*K1071*K$8,0)</f>
        <v>0</v>
      </c>
      <c r="L471" s="212">
        <f>_xlfn.IFNA(IF(L$7="Fixed",1,IF(AND($D471="yes",L$7="Block"),INDEX($O735:$Q735,1,MATCH(L$5,$I20:$K20,0)),IF(OR(L$7="Anytime",L$7="Peak",L$7="Off-peak",L$7="Shoulder",L$7="Block"),INDEX('Stakeholder report data'!$G735:$M735,1,MATCH(IF(L$7="Block","Anytime",L$7),'Stakeholder report data'!$G$724:$M$724,0)),INDEX($W735:$AD735,1,MATCH(L$5,$W$724:$AD$724,0)))))
*L1071*L$8,0)</f>
        <v>0</v>
      </c>
      <c r="M471" s="212">
        <f>_xlfn.IFNA(IF(M$7="Fixed",1,IF(AND($D471="yes",M$7="Block"),INDEX($O735:$Q735,1,MATCH(M$5,$I20:$K20,0)),IF(OR(M$7="Anytime",M$7="Peak",M$7="Off-peak",M$7="Shoulder",M$7="Block"),INDEX('Stakeholder report data'!$G735:$M735,1,MATCH(IF(M$7="Block","Anytime",M$7),'Stakeholder report data'!$G$724:$M$724,0)),INDEX($W735:$AD735,1,MATCH(M$5,$W$724:$AD$724,0)))))
*M1071*M$8,0)</f>
        <v>0</v>
      </c>
      <c r="N471" s="212">
        <f>_xlfn.IFNA(IF(N$7="Fixed",1,IF(AND($D471="yes",N$7="Block"),INDEX($O735:$Q735,1,MATCH(N$5,$I20:$K20,0)),IF(OR(N$7="Anytime",N$7="Peak",N$7="Off-peak",N$7="Shoulder",N$7="Block"),INDEX('Stakeholder report data'!$G735:$M735,1,MATCH(IF(N$7="Block","Anytime",N$7),'Stakeholder report data'!$G$724:$M$724,0)),INDEX($W735:$AD735,1,MATCH(N$5,$W$724:$AD$724,0)))))
*N1071*N$8,0)</f>
        <v>0</v>
      </c>
      <c r="O471" s="212">
        <f>_xlfn.IFNA(IF(O$7="Fixed",1,IF(AND($D471="yes",O$7="Block"),INDEX($O735:$Q735,1,MATCH(O$5,$I20:$K20,0)),IF(OR(O$7="Anytime",O$7="Peak",O$7="Off-peak",O$7="Shoulder",O$7="Block"),INDEX('Stakeholder report data'!$G735:$M735,1,MATCH(IF(O$7="Block","Anytime",O$7),'Stakeholder report data'!$G$724:$M$724,0)),INDEX($W735:$AD735,1,MATCH(O$5,$W$724:$AD$724,0)))))
*O1071*O$8,0)</f>
        <v>0</v>
      </c>
      <c r="P471" s="212">
        <f>_xlfn.IFNA(IF(P$7="Fixed",1,IF(AND($D471="yes",P$7="Block"),INDEX($O735:$Q735,1,MATCH(P$5,$I20:$K20,0)),IF(OR(P$7="Anytime",P$7="Peak",P$7="Off-peak",P$7="Shoulder",P$7="Block"),INDEX('Stakeholder report data'!$G735:$M735,1,MATCH(IF(P$7="Block","Anytime",P$7),'Stakeholder report data'!$G$724:$M$724,0)),INDEX($W735:$AD735,1,MATCH(P$5,$W$724:$AD$724,0)))))
*P1071*P$8,0)</f>
        <v>0</v>
      </c>
      <c r="Q471" s="212">
        <f>_xlfn.IFNA(IF(Q$7="Fixed",1,IF(AND($D471="yes",Q$7="Block"),INDEX($O735:$Q735,1,MATCH(Q$5,$I20:$K20,0)),IF(OR(Q$7="Anytime",Q$7="Peak",Q$7="Off-peak",Q$7="Shoulder",Q$7="Block"),INDEX('Stakeholder report data'!$G735:$M735,1,MATCH(IF(Q$7="Block","Anytime",Q$7),'Stakeholder report data'!$G$724:$M$724,0)),INDEX($W735:$AD735,1,MATCH(Q$5,$W$724:$AD$724,0)))))
*Q1071*Q$8,0)</f>
        <v>0</v>
      </c>
      <c r="R471" s="212">
        <f>_xlfn.IFNA(IF(R$7="Fixed",1,IF(AND($D471="yes",R$7="Block"),INDEX($O735:$Q735,1,MATCH(R$5,$I20:$K20,0)),IF(OR(R$7="Anytime",R$7="Peak",R$7="Off-peak",R$7="Shoulder",R$7="Block"),INDEX('Stakeholder report data'!$G735:$M735,1,MATCH(IF(R$7="Block","Anytime",R$7),'Stakeholder report data'!$G$724:$M$724,0)),INDEX($W735:$AD735,1,MATCH(R$5,$W$724:$AD$724,0)))))
*R1071*R$8,0)</f>
        <v>0</v>
      </c>
      <c r="S471" s="212">
        <f>_xlfn.IFNA(IF(S$7="Fixed",1,IF(AND($D471="yes",S$7="Block"),INDEX($O735:$Q735,1,MATCH(S$5,$I20:$K20,0)),IF(OR(S$7="Anytime",S$7="Peak",S$7="Off-peak",S$7="Shoulder",S$7="Block"),INDEX('Stakeholder report data'!$G735:$M735,1,MATCH(IF(S$7="Block","Anytime",S$7),'Stakeholder report data'!$G$724:$M$724,0)),INDEX($W735:$AD735,1,MATCH(S$5,$W$724:$AD$724,0)))))
*S1071*S$8,0)</f>
        <v>0</v>
      </c>
      <c r="T471" s="212">
        <f>_xlfn.IFNA(IF(T$7="Fixed",1,IF(AND($D471="yes",T$7="Block"),INDEX($O735:$Q735,1,MATCH(T$5,$I20:$K20,0)),IF(OR(T$7="Anytime",T$7="Peak",T$7="Off-peak",T$7="Shoulder",T$7="Block"),INDEX('Stakeholder report data'!$G735:$M735,1,MATCH(IF(T$7="Block","Anytime",T$7),'Stakeholder report data'!$G$724:$M$724,0)),INDEX($W735:$AD735,1,MATCH(T$5,$W$724:$AD$724,0)))))
*T1071*T$8,0)</f>
        <v>0</v>
      </c>
      <c r="U471" s="212">
        <f>_xlfn.IFNA(IF(U$7="Fixed",1,IF(AND($D471="yes",U$7="Block"),INDEX($O735:$Q735,1,MATCH(U$5,$I20:$K20,0)),IF(OR(U$7="Anytime",U$7="Peak",U$7="Off-peak",U$7="Shoulder",U$7="Block"),INDEX('Stakeholder report data'!$G735:$M735,1,MATCH(IF(U$7="Block","Anytime",U$7),'Stakeholder report data'!$G$724:$M$724,0)),INDEX($W735:$AD735,1,MATCH(U$5,$W$724:$AD$724,0)))))
*U1071*U$8,0)</f>
        <v>0</v>
      </c>
      <c r="V471" s="212">
        <f>_xlfn.IFNA(IF(V$7="Fixed",1,IF(AND($D471="yes",V$7="Block"),INDEX($O735:$Q735,1,MATCH(V$5,$I20:$K20,0)),IF(OR(V$7="Anytime",V$7="Peak",V$7="Off-peak",V$7="Shoulder",V$7="Block"),INDEX('Stakeholder report data'!$G735:$M735,1,MATCH(IF(V$7="Block","Anytime",V$7),'Stakeholder report data'!$G$724:$M$724,0)),INDEX($W735:$AD735,1,MATCH(V$5,$W$724:$AD$724,0)))))
*V1071*V$8,0)</f>
        <v>0</v>
      </c>
      <c r="W471" s="212">
        <f>_xlfn.IFNA(IF(W$7="Fixed",1,IF(AND($D471="yes",W$7="Block"),INDEX($O735:$Q735,1,MATCH(W$5,$I20:$K20,0)),IF(OR(W$7="Anytime",W$7="Peak",W$7="Off-peak",W$7="Shoulder",W$7="Block"),INDEX('Stakeholder report data'!$G735:$M735,1,MATCH(IF(W$7="Block","Anytime",W$7),'Stakeholder report data'!$G$724:$M$724,0)),INDEX($W735:$AD735,1,MATCH(W$5,$W$724:$AD$724,0)))))
*W1071*W$8,0)</f>
        <v>0</v>
      </c>
      <c r="X471" s="212">
        <f>_xlfn.IFNA(IF(X$7="Fixed",1,IF(AND($D471="yes",X$7="Block"),INDEX($O735:$Q735,1,MATCH(X$5,$I20:$K20,0)),IF(OR(X$7="Anytime",X$7="Peak",X$7="Off-peak",X$7="Shoulder",X$7="Block"),INDEX('Stakeholder report data'!$G735:$M735,1,MATCH(IF(X$7="Block","Anytime",X$7),'Stakeholder report data'!$G$724:$M$724,0)),INDEX($W735:$AD735,1,MATCH(X$5,$W$724:$AD$724,0)))))
*X1071*X$8,0)</f>
        <v>0</v>
      </c>
      <c r="Y471" s="212">
        <f>_xlfn.IFNA(IF(Y$7="Fixed",1,IF(AND($D471="yes",Y$7="Block"),INDEX($O735:$Q735,1,MATCH(Y$5,$I20:$K20,0)),IF(OR(Y$7="Anytime",Y$7="Peak",Y$7="Off-peak",Y$7="Shoulder",Y$7="Block"),INDEX('Stakeholder report data'!$G735:$M735,1,MATCH(IF(Y$7="Block","Anytime",Y$7),'Stakeholder report data'!$G$724:$M$724,0)),INDEX($W735:$AD735,1,MATCH(Y$5,$W$724:$AD$724,0)))))
*Y1071*Y$8,0)</f>
        <v>0</v>
      </c>
      <c r="Z471" s="212">
        <f>_xlfn.IFNA(IF(Z$7="Fixed",1,IF(AND($D471="yes",Z$7="Block"),INDEX($O735:$Q735,1,MATCH(Z$5,$I20:$K20,0)),IF(OR(Z$7="Anytime",Z$7="Peak",Z$7="Off-peak",Z$7="Shoulder",Z$7="Block"),INDEX('Stakeholder report data'!$G735:$M735,1,MATCH(IF(Z$7="Block","Anytime",Z$7),'Stakeholder report data'!$G$724:$M$724,0)),INDEX($W735:$AD735,1,MATCH(Z$5,$W$724:$AD$724,0)))))
*Z1071*Z$8,0)</f>
        <v>0</v>
      </c>
      <c r="AA471" s="212">
        <f>_xlfn.IFNA(IF(AA$7="Fixed",1,IF(AND($D471="yes",AA$7="Block"),INDEX($O735:$Q735,1,MATCH(AA$5,$I20:$K20,0)),IF(OR(AA$7="Anytime",AA$7="Peak",AA$7="Off-peak",AA$7="Shoulder",AA$7="Block"),INDEX('Stakeholder report data'!$G735:$M735,1,MATCH(IF(AA$7="Block","Anytime",AA$7),'Stakeholder report data'!$G$724:$M$724,0)),INDEX($W735:$AD735,1,MATCH(AA$5,$W$724:$AD$724,0)))))
*AA1071*AA$8,0)</f>
        <v>0</v>
      </c>
      <c r="AB471" s="212">
        <f>_xlfn.IFNA(IF(AB$7="Fixed",1,IF(AND($D471="yes",AB$7="Block"),INDEX($O735:$Q735,1,MATCH(AB$5,$I20:$K20,0)),IF(OR(AB$7="Anytime",AB$7="Peak",AB$7="Off-peak",AB$7="Shoulder",AB$7="Block"),INDEX('Stakeholder report data'!$G735:$M735,1,MATCH(IF(AB$7="Block","Anytime",AB$7),'Stakeholder report data'!$G$724:$M$724,0)),INDEX($W735:$AD735,1,MATCH(AB$5,$W$724:$AD$724,0)))))
*AB1071*AB$8,0)</f>
        <v>0</v>
      </c>
      <c r="AC471" s="212">
        <f>_xlfn.IFNA(IF(AC$7="Fixed",1,IF(AND($D471="yes",AC$7="Block"),INDEX($O735:$Q735,1,MATCH(AC$5,$I20:$K20,0)),IF(OR(AC$7="Anytime",AC$7="Peak",AC$7="Off-peak",AC$7="Shoulder",AC$7="Block"),INDEX('Stakeholder report data'!$G735:$M735,1,MATCH(IF(AC$7="Block","Anytime",AC$7),'Stakeholder report data'!$G$724:$M$724,0)),INDEX($W735:$AD735,1,MATCH(AC$5,$W$724:$AD$724,0)))))
*AC1071*AC$8,0)</f>
        <v>0</v>
      </c>
      <c r="AD471" s="212">
        <f>_xlfn.IFNA(IF(AD$7="Fixed",1,IF(AND($D471="yes",AD$7="Block"),INDEX($O735:$Q735,1,MATCH(AD$5,$I20:$K20,0)),IF(OR(AD$7="Anytime",AD$7="Peak",AD$7="Off-peak",AD$7="Shoulder",AD$7="Block"),INDEX('Stakeholder report data'!$G735:$M735,1,MATCH(IF(AD$7="Block","Anytime",AD$7),'Stakeholder report data'!$G$724:$M$724,0)),INDEX($W735:$AD735,1,MATCH(AD$5,$W$724:$AD$724,0)))))
*AD1071*AD$8,0)</f>
        <v>0</v>
      </c>
      <c r="AE471" s="55"/>
      <c r="AF471" s="34"/>
      <c r="AG471" s="34"/>
      <c r="AH471" s="34"/>
    </row>
    <row r="472" spans="1:34" ht="11.25" outlineLevel="2" x14ac:dyDescent="0.2">
      <c r="A472" s="34"/>
      <c r="B472" s="251">
        <v>10</v>
      </c>
      <c r="C472" s="48">
        <v>0</v>
      </c>
      <c r="D472" s="49">
        <f t="shared" si="47"/>
        <v>0</v>
      </c>
      <c r="E472" s="49">
        <f t="shared" si="47"/>
        <v>0</v>
      </c>
      <c r="F472" s="56"/>
      <c r="G472" s="262">
        <f t="shared" si="48"/>
        <v>0</v>
      </c>
      <c r="H472" s="56"/>
      <c r="I472" s="212">
        <f>_xlfn.IFNA(IF(I$7="Fixed",1,IF(AND($D472="yes",I$7="Block"),INDEX($O736:$Q736,1,MATCH(I$5,$I21:$K21,0)),IF(OR(I$7="Anytime",I$7="Peak",I$7="Off-peak",I$7="Shoulder",I$7="Block"),INDEX('Stakeholder report data'!$G736:$M736,1,MATCH(IF(I$7="Block","Anytime",I$7),'Stakeholder report data'!$G$724:$M$724,0)),INDEX($W736:$AD736,1,MATCH(I$5,$W$724:$AD$724,0)))))
*I1072*I$8,0)</f>
        <v>0</v>
      </c>
      <c r="J472" s="212">
        <f>_xlfn.IFNA(IF(J$7="Fixed",1,IF(AND($D472="yes",J$7="Block"),INDEX($O736:$Q736,1,MATCH(J$5,$I21:$K21,0)),IF(OR(J$7="Anytime",J$7="Peak",J$7="Off-peak",J$7="Shoulder",J$7="Block"),INDEX('Stakeholder report data'!$G736:$M736,1,MATCH(IF(J$7="Block","Anytime",J$7),'Stakeholder report data'!$G$724:$M$724,0)),INDEX($W736:$AD736,1,MATCH(J$5,$W$724:$AD$724,0)))))
*J1072*J$8,0)</f>
        <v>0</v>
      </c>
      <c r="K472" s="212">
        <f>_xlfn.IFNA(IF(K$7="Fixed",1,IF(AND($D472="yes",K$7="Block"),INDEX($O736:$Q736,1,MATCH(K$5,$I21:$K21,0)),IF(OR(K$7="Anytime",K$7="Peak",K$7="Off-peak",K$7="Shoulder",K$7="Block"),INDEX('Stakeholder report data'!$G736:$M736,1,MATCH(IF(K$7="Block","Anytime",K$7),'Stakeholder report data'!$G$724:$M$724,0)),INDEX($W736:$AD736,1,MATCH(K$5,$W$724:$AD$724,0)))))
*K1072*K$8,0)</f>
        <v>0</v>
      </c>
      <c r="L472" s="212">
        <f>_xlfn.IFNA(IF(L$7="Fixed",1,IF(AND($D472="yes",L$7="Block"),INDEX($O736:$Q736,1,MATCH(L$5,$I21:$K21,0)),IF(OR(L$7="Anytime",L$7="Peak",L$7="Off-peak",L$7="Shoulder",L$7="Block"),INDEX('Stakeholder report data'!$G736:$M736,1,MATCH(IF(L$7="Block","Anytime",L$7),'Stakeholder report data'!$G$724:$M$724,0)),INDEX($W736:$AD736,1,MATCH(L$5,$W$724:$AD$724,0)))))
*L1072*L$8,0)</f>
        <v>0</v>
      </c>
      <c r="M472" s="212">
        <f>_xlfn.IFNA(IF(M$7="Fixed",1,IF(AND($D472="yes",M$7="Block"),INDEX($O736:$Q736,1,MATCH(M$5,$I21:$K21,0)),IF(OR(M$7="Anytime",M$7="Peak",M$7="Off-peak",M$7="Shoulder",M$7="Block"),INDEX('Stakeholder report data'!$G736:$M736,1,MATCH(IF(M$7="Block","Anytime",M$7),'Stakeholder report data'!$G$724:$M$724,0)),INDEX($W736:$AD736,1,MATCH(M$5,$W$724:$AD$724,0)))))
*M1072*M$8,0)</f>
        <v>0</v>
      </c>
      <c r="N472" s="212">
        <f>_xlfn.IFNA(IF(N$7="Fixed",1,IF(AND($D472="yes",N$7="Block"),INDEX($O736:$Q736,1,MATCH(N$5,$I21:$K21,0)),IF(OR(N$7="Anytime",N$7="Peak",N$7="Off-peak",N$7="Shoulder",N$7="Block"),INDEX('Stakeholder report data'!$G736:$M736,1,MATCH(IF(N$7="Block","Anytime",N$7),'Stakeholder report data'!$G$724:$M$724,0)),INDEX($W736:$AD736,1,MATCH(N$5,$W$724:$AD$724,0)))))
*N1072*N$8,0)</f>
        <v>0</v>
      </c>
      <c r="O472" s="212">
        <f>_xlfn.IFNA(IF(O$7="Fixed",1,IF(AND($D472="yes",O$7="Block"),INDEX($O736:$Q736,1,MATCH(O$5,$I21:$K21,0)),IF(OR(O$7="Anytime",O$7="Peak",O$7="Off-peak",O$7="Shoulder",O$7="Block"),INDEX('Stakeholder report data'!$G736:$M736,1,MATCH(IF(O$7="Block","Anytime",O$7),'Stakeholder report data'!$G$724:$M$724,0)),INDEX($W736:$AD736,1,MATCH(O$5,$W$724:$AD$724,0)))))
*O1072*O$8,0)</f>
        <v>0</v>
      </c>
      <c r="P472" s="212">
        <f>_xlfn.IFNA(IF(P$7="Fixed",1,IF(AND($D472="yes",P$7="Block"),INDEX($O736:$Q736,1,MATCH(P$5,$I21:$K21,0)),IF(OR(P$7="Anytime",P$7="Peak",P$7="Off-peak",P$7="Shoulder",P$7="Block"),INDEX('Stakeholder report data'!$G736:$M736,1,MATCH(IF(P$7="Block","Anytime",P$7),'Stakeholder report data'!$G$724:$M$724,0)),INDEX($W736:$AD736,1,MATCH(P$5,$W$724:$AD$724,0)))))
*P1072*P$8,0)</f>
        <v>0</v>
      </c>
      <c r="Q472" s="212">
        <f>_xlfn.IFNA(IF(Q$7="Fixed",1,IF(AND($D472="yes",Q$7="Block"),INDEX($O736:$Q736,1,MATCH(Q$5,$I21:$K21,0)),IF(OR(Q$7="Anytime",Q$7="Peak",Q$7="Off-peak",Q$7="Shoulder",Q$7="Block"),INDEX('Stakeholder report data'!$G736:$M736,1,MATCH(IF(Q$7="Block","Anytime",Q$7),'Stakeholder report data'!$G$724:$M$724,0)),INDEX($W736:$AD736,1,MATCH(Q$5,$W$724:$AD$724,0)))))
*Q1072*Q$8,0)</f>
        <v>0</v>
      </c>
      <c r="R472" s="212">
        <f>_xlfn.IFNA(IF(R$7="Fixed",1,IF(AND($D472="yes",R$7="Block"),INDEX($O736:$Q736,1,MATCH(R$5,$I21:$K21,0)),IF(OR(R$7="Anytime",R$7="Peak",R$7="Off-peak",R$7="Shoulder",R$7="Block"),INDEX('Stakeholder report data'!$G736:$M736,1,MATCH(IF(R$7="Block","Anytime",R$7),'Stakeholder report data'!$G$724:$M$724,0)),INDEX($W736:$AD736,1,MATCH(R$5,$W$724:$AD$724,0)))))
*R1072*R$8,0)</f>
        <v>0</v>
      </c>
      <c r="S472" s="212">
        <f>_xlfn.IFNA(IF(S$7="Fixed",1,IF(AND($D472="yes",S$7="Block"),INDEX($O736:$Q736,1,MATCH(S$5,$I21:$K21,0)),IF(OR(S$7="Anytime",S$7="Peak",S$7="Off-peak",S$7="Shoulder",S$7="Block"),INDEX('Stakeholder report data'!$G736:$M736,1,MATCH(IF(S$7="Block","Anytime",S$7),'Stakeholder report data'!$G$724:$M$724,0)),INDEX($W736:$AD736,1,MATCH(S$5,$W$724:$AD$724,0)))))
*S1072*S$8,0)</f>
        <v>0</v>
      </c>
      <c r="T472" s="212">
        <f>_xlfn.IFNA(IF(T$7="Fixed",1,IF(AND($D472="yes",T$7="Block"),INDEX($O736:$Q736,1,MATCH(T$5,$I21:$K21,0)),IF(OR(T$7="Anytime",T$7="Peak",T$7="Off-peak",T$7="Shoulder",T$7="Block"),INDEX('Stakeholder report data'!$G736:$M736,1,MATCH(IF(T$7="Block","Anytime",T$7),'Stakeholder report data'!$G$724:$M$724,0)),INDEX($W736:$AD736,1,MATCH(T$5,$W$724:$AD$724,0)))))
*T1072*T$8,0)</f>
        <v>0</v>
      </c>
      <c r="U472" s="212">
        <f>_xlfn.IFNA(IF(U$7="Fixed",1,IF(AND($D472="yes",U$7="Block"),INDEX($O736:$Q736,1,MATCH(U$5,$I21:$K21,0)),IF(OR(U$7="Anytime",U$7="Peak",U$7="Off-peak",U$7="Shoulder",U$7="Block"),INDEX('Stakeholder report data'!$G736:$M736,1,MATCH(IF(U$7="Block","Anytime",U$7),'Stakeholder report data'!$G$724:$M$724,0)),INDEX($W736:$AD736,1,MATCH(U$5,$W$724:$AD$724,0)))))
*U1072*U$8,0)</f>
        <v>0</v>
      </c>
      <c r="V472" s="212">
        <f>_xlfn.IFNA(IF(V$7="Fixed",1,IF(AND($D472="yes",V$7="Block"),INDEX($O736:$Q736,1,MATCH(V$5,$I21:$K21,0)),IF(OR(V$7="Anytime",V$7="Peak",V$7="Off-peak",V$7="Shoulder",V$7="Block"),INDEX('Stakeholder report data'!$G736:$M736,1,MATCH(IF(V$7="Block","Anytime",V$7),'Stakeholder report data'!$G$724:$M$724,0)),INDEX($W736:$AD736,1,MATCH(V$5,$W$724:$AD$724,0)))))
*V1072*V$8,0)</f>
        <v>0</v>
      </c>
      <c r="W472" s="212">
        <f>_xlfn.IFNA(IF(W$7="Fixed",1,IF(AND($D472="yes",W$7="Block"),INDEX($O736:$Q736,1,MATCH(W$5,$I21:$K21,0)),IF(OR(W$7="Anytime",W$7="Peak",W$7="Off-peak",W$7="Shoulder",W$7="Block"),INDEX('Stakeholder report data'!$G736:$M736,1,MATCH(IF(W$7="Block","Anytime",W$7),'Stakeholder report data'!$G$724:$M$724,0)),INDEX($W736:$AD736,1,MATCH(W$5,$W$724:$AD$724,0)))))
*W1072*W$8,0)</f>
        <v>0</v>
      </c>
      <c r="X472" s="212">
        <f>_xlfn.IFNA(IF(X$7="Fixed",1,IF(AND($D472="yes",X$7="Block"),INDEX($O736:$Q736,1,MATCH(X$5,$I21:$K21,0)),IF(OR(X$7="Anytime",X$7="Peak",X$7="Off-peak",X$7="Shoulder",X$7="Block"),INDEX('Stakeholder report data'!$G736:$M736,1,MATCH(IF(X$7="Block","Anytime",X$7),'Stakeholder report data'!$G$724:$M$724,0)),INDEX($W736:$AD736,1,MATCH(X$5,$W$724:$AD$724,0)))))
*X1072*X$8,0)</f>
        <v>0</v>
      </c>
      <c r="Y472" s="212">
        <f>_xlfn.IFNA(IF(Y$7="Fixed",1,IF(AND($D472="yes",Y$7="Block"),INDEX($O736:$Q736,1,MATCH(Y$5,$I21:$K21,0)),IF(OR(Y$7="Anytime",Y$7="Peak",Y$7="Off-peak",Y$7="Shoulder",Y$7="Block"),INDEX('Stakeholder report data'!$G736:$M736,1,MATCH(IF(Y$7="Block","Anytime",Y$7),'Stakeholder report data'!$G$724:$M$724,0)),INDEX($W736:$AD736,1,MATCH(Y$5,$W$724:$AD$724,0)))))
*Y1072*Y$8,0)</f>
        <v>0</v>
      </c>
      <c r="Z472" s="212">
        <f>_xlfn.IFNA(IF(Z$7="Fixed",1,IF(AND($D472="yes",Z$7="Block"),INDEX($O736:$Q736,1,MATCH(Z$5,$I21:$K21,0)),IF(OR(Z$7="Anytime",Z$7="Peak",Z$7="Off-peak",Z$7="Shoulder",Z$7="Block"),INDEX('Stakeholder report data'!$G736:$M736,1,MATCH(IF(Z$7="Block","Anytime",Z$7),'Stakeholder report data'!$G$724:$M$724,0)),INDEX($W736:$AD736,1,MATCH(Z$5,$W$724:$AD$724,0)))))
*Z1072*Z$8,0)</f>
        <v>0</v>
      </c>
      <c r="AA472" s="212">
        <f>_xlfn.IFNA(IF(AA$7="Fixed",1,IF(AND($D472="yes",AA$7="Block"),INDEX($O736:$Q736,1,MATCH(AA$5,$I21:$K21,0)),IF(OR(AA$7="Anytime",AA$7="Peak",AA$7="Off-peak",AA$7="Shoulder",AA$7="Block"),INDEX('Stakeholder report data'!$G736:$M736,1,MATCH(IF(AA$7="Block","Anytime",AA$7),'Stakeholder report data'!$G$724:$M$724,0)),INDEX($W736:$AD736,1,MATCH(AA$5,$W$724:$AD$724,0)))))
*AA1072*AA$8,0)</f>
        <v>0</v>
      </c>
      <c r="AB472" s="212">
        <f>_xlfn.IFNA(IF(AB$7="Fixed",1,IF(AND($D472="yes",AB$7="Block"),INDEX($O736:$Q736,1,MATCH(AB$5,$I21:$K21,0)),IF(OR(AB$7="Anytime",AB$7="Peak",AB$7="Off-peak",AB$7="Shoulder",AB$7="Block"),INDEX('Stakeholder report data'!$G736:$M736,1,MATCH(IF(AB$7="Block","Anytime",AB$7),'Stakeholder report data'!$G$724:$M$724,0)),INDEX($W736:$AD736,1,MATCH(AB$5,$W$724:$AD$724,0)))))
*AB1072*AB$8,0)</f>
        <v>0</v>
      </c>
      <c r="AC472" s="212">
        <f>_xlfn.IFNA(IF(AC$7="Fixed",1,IF(AND($D472="yes",AC$7="Block"),INDEX($O736:$Q736,1,MATCH(AC$5,$I21:$K21,0)),IF(OR(AC$7="Anytime",AC$7="Peak",AC$7="Off-peak",AC$7="Shoulder",AC$7="Block"),INDEX('Stakeholder report data'!$G736:$M736,1,MATCH(IF(AC$7="Block","Anytime",AC$7),'Stakeholder report data'!$G$724:$M$724,0)),INDEX($W736:$AD736,1,MATCH(AC$5,$W$724:$AD$724,0)))))
*AC1072*AC$8,0)</f>
        <v>0</v>
      </c>
      <c r="AD472" s="212">
        <f>_xlfn.IFNA(IF(AD$7="Fixed",1,IF(AND($D472="yes",AD$7="Block"),INDEX($O736:$Q736,1,MATCH(AD$5,$I21:$K21,0)),IF(OR(AD$7="Anytime",AD$7="Peak",AD$7="Off-peak",AD$7="Shoulder",AD$7="Block"),INDEX('Stakeholder report data'!$G736:$M736,1,MATCH(IF(AD$7="Block","Anytime",AD$7),'Stakeholder report data'!$G$724:$M$724,0)),INDEX($W736:$AD736,1,MATCH(AD$5,$W$724:$AD$724,0)))))
*AD1072*AD$8,0)</f>
        <v>0</v>
      </c>
      <c r="AE472" s="55"/>
      <c r="AF472" s="34"/>
      <c r="AG472" s="34"/>
      <c r="AH472" s="34"/>
    </row>
    <row r="473" spans="1:34" ht="11.25" outlineLevel="2" x14ac:dyDescent="0.2">
      <c r="A473" s="34"/>
      <c r="B473" s="251">
        <v>11</v>
      </c>
      <c r="C473" s="48">
        <v>0</v>
      </c>
      <c r="D473" s="49">
        <f t="shared" si="47"/>
        <v>0</v>
      </c>
      <c r="E473" s="49">
        <f t="shared" si="47"/>
        <v>0</v>
      </c>
      <c r="F473" s="56"/>
      <c r="G473" s="262">
        <f t="shared" si="48"/>
        <v>0</v>
      </c>
      <c r="H473" s="56"/>
      <c r="I473" s="212">
        <f>_xlfn.IFNA(IF(I$7="Fixed",1,IF(AND($D473="yes",I$7="Block"),INDEX($O737:$Q737,1,MATCH(I$5,$I22:$K22,0)),IF(OR(I$7="Anytime",I$7="Peak",I$7="Off-peak",I$7="Shoulder",I$7="Block"),INDEX('Stakeholder report data'!$G737:$M737,1,MATCH(IF(I$7="Block","Anytime",I$7),'Stakeholder report data'!$G$724:$M$724,0)),INDEX($W737:$AD737,1,MATCH(I$5,$W$724:$AD$724,0)))))
*I1073*I$8,0)</f>
        <v>0</v>
      </c>
      <c r="J473" s="212">
        <f>_xlfn.IFNA(IF(J$7="Fixed",1,IF(AND($D473="yes",J$7="Block"),INDEX($O737:$Q737,1,MATCH(J$5,$I22:$K22,0)),IF(OR(J$7="Anytime",J$7="Peak",J$7="Off-peak",J$7="Shoulder",J$7="Block"),INDEX('Stakeholder report data'!$G737:$M737,1,MATCH(IF(J$7="Block","Anytime",J$7),'Stakeholder report data'!$G$724:$M$724,0)),INDEX($W737:$AD737,1,MATCH(J$5,$W$724:$AD$724,0)))))
*J1073*J$8,0)</f>
        <v>0</v>
      </c>
      <c r="K473" s="212">
        <f>_xlfn.IFNA(IF(K$7="Fixed",1,IF(AND($D473="yes",K$7="Block"),INDEX($O737:$Q737,1,MATCH(K$5,$I22:$K22,0)),IF(OR(K$7="Anytime",K$7="Peak",K$7="Off-peak",K$7="Shoulder",K$7="Block"),INDEX('Stakeholder report data'!$G737:$M737,1,MATCH(IF(K$7="Block","Anytime",K$7),'Stakeholder report data'!$G$724:$M$724,0)),INDEX($W737:$AD737,1,MATCH(K$5,$W$724:$AD$724,0)))))
*K1073*K$8,0)</f>
        <v>0</v>
      </c>
      <c r="L473" s="212">
        <f>_xlfn.IFNA(IF(L$7="Fixed",1,IF(AND($D473="yes",L$7="Block"),INDEX($O737:$Q737,1,MATCH(L$5,$I22:$K22,0)),IF(OR(L$7="Anytime",L$7="Peak",L$7="Off-peak",L$7="Shoulder",L$7="Block"),INDEX('Stakeholder report data'!$G737:$M737,1,MATCH(IF(L$7="Block","Anytime",L$7),'Stakeholder report data'!$G$724:$M$724,0)),INDEX($W737:$AD737,1,MATCH(L$5,$W$724:$AD$724,0)))))
*L1073*L$8,0)</f>
        <v>0</v>
      </c>
      <c r="M473" s="212">
        <f>_xlfn.IFNA(IF(M$7="Fixed",1,IF(AND($D473="yes",M$7="Block"),INDEX($O737:$Q737,1,MATCH(M$5,$I22:$K22,0)),IF(OR(M$7="Anytime",M$7="Peak",M$7="Off-peak",M$7="Shoulder",M$7="Block"),INDEX('Stakeholder report data'!$G737:$M737,1,MATCH(IF(M$7="Block","Anytime",M$7),'Stakeholder report data'!$G$724:$M$724,0)),INDEX($W737:$AD737,1,MATCH(M$5,$W$724:$AD$724,0)))))
*M1073*M$8,0)</f>
        <v>0</v>
      </c>
      <c r="N473" s="212">
        <f>_xlfn.IFNA(IF(N$7="Fixed",1,IF(AND($D473="yes",N$7="Block"),INDEX($O737:$Q737,1,MATCH(N$5,$I22:$K22,0)),IF(OR(N$7="Anytime",N$7="Peak",N$7="Off-peak",N$7="Shoulder",N$7="Block"),INDEX('Stakeholder report data'!$G737:$M737,1,MATCH(IF(N$7="Block","Anytime",N$7),'Stakeholder report data'!$G$724:$M$724,0)),INDEX($W737:$AD737,1,MATCH(N$5,$W$724:$AD$724,0)))))
*N1073*N$8,0)</f>
        <v>0</v>
      </c>
      <c r="O473" s="212">
        <f>_xlfn.IFNA(IF(O$7="Fixed",1,IF(AND($D473="yes",O$7="Block"),INDEX($O737:$Q737,1,MATCH(O$5,$I22:$K22,0)),IF(OR(O$7="Anytime",O$7="Peak",O$7="Off-peak",O$7="Shoulder",O$7="Block"),INDEX('Stakeholder report data'!$G737:$M737,1,MATCH(IF(O$7="Block","Anytime",O$7),'Stakeholder report data'!$G$724:$M$724,0)),INDEX($W737:$AD737,1,MATCH(O$5,$W$724:$AD$724,0)))))
*O1073*O$8,0)</f>
        <v>0</v>
      </c>
      <c r="P473" s="212">
        <f>_xlfn.IFNA(IF(P$7="Fixed",1,IF(AND($D473="yes",P$7="Block"),INDEX($O737:$Q737,1,MATCH(P$5,$I22:$K22,0)),IF(OR(P$7="Anytime",P$7="Peak",P$7="Off-peak",P$7="Shoulder",P$7="Block"),INDEX('Stakeholder report data'!$G737:$M737,1,MATCH(IF(P$7="Block","Anytime",P$7),'Stakeholder report data'!$G$724:$M$724,0)),INDEX($W737:$AD737,1,MATCH(P$5,$W$724:$AD$724,0)))))
*P1073*P$8,0)</f>
        <v>0</v>
      </c>
      <c r="Q473" s="212">
        <f>_xlfn.IFNA(IF(Q$7="Fixed",1,IF(AND($D473="yes",Q$7="Block"),INDEX($O737:$Q737,1,MATCH(Q$5,$I22:$K22,0)),IF(OR(Q$7="Anytime",Q$7="Peak",Q$7="Off-peak",Q$7="Shoulder",Q$7="Block"),INDEX('Stakeholder report data'!$G737:$M737,1,MATCH(IF(Q$7="Block","Anytime",Q$7),'Stakeholder report data'!$G$724:$M$724,0)),INDEX($W737:$AD737,1,MATCH(Q$5,$W$724:$AD$724,0)))))
*Q1073*Q$8,0)</f>
        <v>0</v>
      </c>
      <c r="R473" s="212">
        <f>_xlfn.IFNA(IF(R$7="Fixed",1,IF(AND($D473="yes",R$7="Block"),INDEX($O737:$Q737,1,MATCH(R$5,$I22:$K22,0)),IF(OR(R$7="Anytime",R$7="Peak",R$7="Off-peak",R$7="Shoulder",R$7="Block"),INDEX('Stakeholder report data'!$G737:$M737,1,MATCH(IF(R$7="Block","Anytime",R$7),'Stakeholder report data'!$G$724:$M$724,0)),INDEX($W737:$AD737,1,MATCH(R$5,$W$724:$AD$724,0)))))
*R1073*R$8,0)</f>
        <v>0</v>
      </c>
      <c r="S473" s="212">
        <f>_xlfn.IFNA(IF(S$7="Fixed",1,IF(AND($D473="yes",S$7="Block"),INDEX($O737:$Q737,1,MATCH(S$5,$I22:$K22,0)),IF(OR(S$7="Anytime",S$7="Peak",S$7="Off-peak",S$7="Shoulder",S$7="Block"),INDEX('Stakeholder report data'!$G737:$M737,1,MATCH(IF(S$7="Block","Anytime",S$7),'Stakeholder report data'!$G$724:$M$724,0)),INDEX($W737:$AD737,1,MATCH(S$5,$W$724:$AD$724,0)))))
*S1073*S$8,0)</f>
        <v>0</v>
      </c>
      <c r="T473" s="212">
        <f>_xlfn.IFNA(IF(T$7="Fixed",1,IF(AND($D473="yes",T$7="Block"),INDEX($O737:$Q737,1,MATCH(T$5,$I22:$K22,0)),IF(OR(T$7="Anytime",T$7="Peak",T$7="Off-peak",T$7="Shoulder",T$7="Block"),INDEX('Stakeholder report data'!$G737:$M737,1,MATCH(IF(T$7="Block","Anytime",T$7),'Stakeholder report data'!$G$724:$M$724,0)),INDEX($W737:$AD737,1,MATCH(T$5,$W$724:$AD$724,0)))))
*T1073*T$8,0)</f>
        <v>0</v>
      </c>
      <c r="U473" s="212">
        <f>_xlfn.IFNA(IF(U$7="Fixed",1,IF(AND($D473="yes",U$7="Block"),INDEX($O737:$Q737,1,MATCH(U$5,$I22:$K22,0)),IF(OR(U$7="Anytime",U$7="Peak",U$7="Off-peak",U$7="Shoulder",U$7="Block"),INDEX('Stakeholder report data'!$G737:$M737,1,MATCH(IF(U$7="Block","Anytime",U$7),'Stakeholder report data'!$G$724:$M$724,0)),INDEX($W737:$AD737,1,MATCH(U$5,$W$724:$AD$724,0)))))
*U1073*U$8,0)</f>
        <v>0</v>
      </c>
      <c r="V473" s="212">
        <f>_xlfn.IFNA(IF(V$7="Fixed",1,IF(AND($D473="yes",V$7="Block"),INDEX($O737:$Q737,1,MATCH(V$5,$I22:$K22,0)),IF(OR(V$7="Anytime",V$7="Peak",V$7="Off-peak",V$7="Shoulder",V$7="Block"),INDEX('Stakeholder report data'!$G737:$M737,1,MATCH(IF(V$7="Block","Anytime",V$7),'Stakeholder report data'!$G$724:$M$724,0)),INDEX($W737:$AD737,1,MATCH(V$5,$W$724:$AD$724,0)))))
*V1073*V$8,0)</f>
        <v>0</v>
      </c>
      <c r="W473" s="212">
        <f>_xlfn.IFNA(IF(W$7="Fixed",1,IF(AND($D473="yes",W$7="Block"),INDEX($O737:$Q737,1,MATCH(W$5,$I22:$K22,0)),IF(OR(W$7="Anytime",W$7="Peak",W$7="Off-peak",W$7="Shoulder",W$7="Block"),INDEX('Stakeholder report data'!$G737:$M737,1,MATCH(IF(W$7="Block","Anytime",W$7),'Stakeholder report data'!$G$724:$M$724,0)),INDEX($W737:$AD737,1,MATCH(W$5,$W$724:$AD$724,0)))))
*W1073*W$8,0)</f>
        <v>0</v>
      </c>
      <c r="X473" s="212">
        <f>_xlfn.IFNA(IF(X$7="Fixed",1,IF(AND($D473="yes",X$7="Block"),INDEX($O737:$Q737,1,MATCH(X$5,$I22:$K22,0)),IF(OR(X$7="Anytime",X$7="Peak",X$7="Off-peak",X$7="Shoulder",X$7="Block"),INDEX('Stakeholder report data'!$G737:$M737,1,MATCH(IF(X$7="Block","Anytime",X$7),'Stakeholder report data'!$G$724:$M$724,0)),INDEX($W737:$AD737,1,MATCH(X$5,$W$724:$AD$724,0)))))
*X1073*X$8,0)</f>
        <v>0</v>
      </c>
      <c r="Y473" s="212">
        <f>_xlfn.IFNA(IF(Y$7="Fixed",1,IF(AND($D473="yes",Y$7="Block"),INDEX($O737:$Q737,1,MATCH(Y$5,$I22:$K22,0)),IF(OR(Y$7="Anytime",Y$7="Peak",Y$7="Off-peak",Y$7="Shoulder",Y$7="Block"),INDEX('Stakeholder report data'!$G737:$M737,1,MATCH(IF(Y$7="Block","Anytime",Y$7),'Stakeholder report data'!$G$724:$M$724,0)),INDEX($W737:$AD737,1,MATCH(Y$5,$W$724:$AD$724,0)))))
*Y1073*Y$8,0)</f>
        <v>0</v>
      </c>
      <c r="Z473" s="212">
        <f>_xlfn.IFNA(IF(Z$7="Fixed",1,IF(AND($D473="yes",Z$7="Block"),INDEX($O737:$Q737,1,MATCH(Z$5,$I22:$K22,0)),IF(OR(Z$7="Anytime",Z$7="Peak",Z$7="Off-peak",Z$7="Shoulder",Z$7="Block"),INDEX('Stakeholder report data'!$G737:$M737,1,MATCH(IF(Z$7="Block","Anytime",Z$7),'Stakeholder report data'!$G$724:$M$724,0)),INDEX($W737:$AD737,1,MATCH(Z$5,$W$724:$AD$724,0)))))
*Z1073*Z$8,0)</f>
        <v>0</v>
      </c>
      <c r="AA473" s="212">
        <f>_xlfn.IFNA(IF(AA$7="Fixed",1,IF(AND($D473="yes",AA$7="Block"),INDEX($O737:$Q737,1,MATCH(AA$5,$I22:$K22,0)),IF(OR(AA$7="Anytime",AA$7="Peak",AA$7="Off-peak",AA$7="Shoulder",AA$7="Block"),INDEX('Stakeholder report data'!$G737:$M737,1,MATCH(IF(AA$7="Block","Anytime",AA$7),'Stakeholder report data'!$G$724:$M$724,0)),INDEX($W737:$AD737,1,MATCH(AA$5,$W$724:$AD$724,0)))))
*AA1073*AA$8,0)</f>
        <v>0</v>
      </c>
      <c r="AB473" s="212">
        <f>_xlfn.IFNA(IF(AB$7="Fixed",1,IF(AND($D473="yes",AB$7="Block"),INDEX($O737:$Q737,1,MATCH(AB$5,$I22:$K22,0)),IF(OR(AB$7="Anytime",AB$7="Peak",AB$7="Off-peak",AB$7="Shoulder",AB$7="Block"),INDEX('Stakeholder report data'!$G737:$M737,1,MATCH(IF(AB$7="Block","Anytime",AB$7),'Stakeholder report data'!$G$724:$M$724,0)),INDEX($W737:$AD737,1,MATCH(AB$5,$W$724:$AD$724,0)))))
*AB1073*AB$8,0)</f>
        <v>0</v>
      </c>
      <c r="AC473" s="212">
        <f>_xlfn.IFNA(IF(AC$7="Fixed",1,IF(AND($D473="yes",AC$7="Block"),INDEX($O737:$Q737,1,MATCH(AC$5,$I22:$K22,0)),IF(OR(AC$7="Anytime",AC$7="Peak",AC$7="Off-peak",AC$7="Shoulder",AC$7="Block"),INDEX('Stakeholder report data'!$G737:$M737,1,MATCH(IF(AC$7="Block","Anytime",AC$7),'Stakeholder report data'!$G$724:$M$724,0)),INDEX($W737:$AD737,1,MATCH(AC$5,$W$724:$AD$724,0)))))
*AC1073*AC$8,0)</f>
        <v>0</v>
      </c>
      <c r="AD473" s="212">
        <f>_xlfn.IFNA(IF(AD$7="Fixed",1,IF(AND($D473="yes",AD$7="Block"),INDEX($O737:$Q737,1,MATCH(AD$5,$I22:$K22,0)),IF(OR(AD$7="Anytime",AD$7="Peak",AD$7="Off-peak",AD$7="Shoulder",AD$7="Block"),INDEX('Stakeholder report data'!$G737:$M737,1,MATCH(IF(AD$7="Block","Anytime",AD$7),'Stakeholder report data'!$G$724:$M$724,0)),INDEX($W737:$AD737,1,MATCH(AD$5,$W$724:$AD$724,0)))))
*AD1073*AD$8,0)</f>
        <v>0</v>
      </c>
      <c r="AE473" s="55"/>
      <c r="AF473" s="34"/>
      <c r="AG473" s="34"/>
      <c r="AH473" s="34"/>
    </row>
    <row r="474" spans="1:34" ht="11.25" outlineLevel="2" x14ac:dyDescent="0.2">
      <c r="A474" s="34"/>
      <c r="B474" s="251">
        <v>12</v>
      </c>
      <c r="C474" s="48">
        <v>0</v>
      </c>
      <c r="D474" s="49">
        <f t="shared" si="47"/>
        <v>0</v>
      </c>
      <c r="E474" s="49">
        <f t="shared" si="47"/>
        <v>0</v>
      </c>
      <c r="F474" s="56"/>
      <c r="G474" s="262">
        <f t="shared" si="48"/>
        <v>0</v>
      </c>
      <c r="H474" s="56"/>
      <c r="I474" s="212">
        <f>_xlfn.IFNA(IF(I$7="Fixed",1,IF(AND($D474="yes",I$7="Block"),INDEX($O738:$Q738,1,MATCH(I$5,$I23:$K23,0)),IF(OR(I$7="Anytime",I$7="Peak",I$7="Off-peak",I$7="Shoulder",I$7="Block"),INDEX('Stakeholder report data'!$G738:$M738,1,MATCH(IF(I$7="Block","Anytime",I$7),'Stakeholder report data'!$G$724:$M$724,0)),INDEX($W738:$AD738,1,MATCH(I$5,$W$724:$AD$724,0)))))
*I1074*I$8,0)</f>
        <v>0</v>
      </c>
      <c r="J474" s="212">
        <f>_xlfn.IFNA(IF(J$7="Fixed",1,IF(AND($D474="yes",J$7="Block"),INDEX($O738:$Q738,1,MATCH(J$5,$I23:$K23,0)),IF(OR(J$7="Anytime",J$7="Peak",J$7="Off-peak",J$7="Shoulder",J$7="Block"),INDEX('Stakeholder report data'!$G738:$M738,1,MATCH(IF(J$7="Block","Anytime",J$7),'Stakeholder report data'!$G$724:$M$724,0)),INDEX($W738:$AD738,1,MATCH(J$5,$W$724:$AD$724,0)))))
*J1074*J$8,0)</f>
        <v>0</v>
      </c>
      <c r="K474" s="212">
        <f>_xlfn.IFNA(IF(K$7="Fixed",1,IF(AND($D474="yes",K$7="Block"),INDEX($O738:$Q738,1,MATCH(K$5,$I23:$K23,0)),IF(OR(K$7="Anytime",K$7="Peak",K$7="Off-peak",K$7="Shoulder",K$7="Block"),INDEX('Stakeholder report data'!$G738:$M738,1,MATCH(IF(K$7="Block","Anytime",K$7),'Stakeholder report data'!$G$724:$M$724,0)),INDEX($W738:$AD738,1,MATCH(K$5,$W$724:$AD$724,0)))))
*K1074*K$8,0)</f>
        <v>0</v>
      </c>
      <c r="L474" s="212">
        <f>_xlfn.IFNA(IF(L$7="Fixed",1,IF(AND($D474="yes",L$7="Block"),INDEX($O738:$Q738,1,MATCH(L$5,$I23:$K23,0)),IF(OR(L$7="Anytime",L$7="Peak",L$7="Off-peak",L$7="Shoulder",L$7="Block"),INDEX('Stakeholder report data'!$G738:$M738,1,MATCH(IF(L$7="Block","Anytime",L$7),'Stakeholder report data'!$G$724:$M$724,0)),INDEX($W738:$AD738,1,MATCH(L$5,$W$724:$AD$724,0)))))
*L1074*L$8,0)</f>
        <v>0</v>
      </c>
      <c r="M474" s="212">
        <f>_xlfn.IFNA(IF(M$7="Fixed",1,IF(AND($D474="yes",M$7="Block"),INDEX($O738:$Q738,1,MATCH(M$5,$I23:$K23,0)),IF(OR(M$7="Anytime",M$7="Peak",M$7="Off-peak",M$7="Shoulder",M$7="Block"),INDEX('Stakeholder report data'!$G738:$M738,1,MATCH(IF(M$7="Block","Anytime",M$7),'Stakeholder report data'!$G$724:$M$724,0)),INDEX($W738:$AD738,1,MATCH(M$5,$W$724:$AD$724,0)))))
*M1074*M$8,0)</f>
        <v>0</v>
      </c>
      <c r="N474" s="212">
        <f>_xlfn.IFNA(IF(N$7="Fixed",1,IF(AND($D474="yes",N$7="Block"),INDEX($O738:$Q738,1,MATCH(N$5,$I23:$K23,0)),IF(OR(N$7="Anytime",N$7="Peak",N$7="Off-peak",N$7="Shoulder",N$7="Block"),INDEX('Stakeholder report data'!$G738:$M738,1,MATCH(IF(N$7="Block","Anytime",N$7),'Stakeholder report data'!$G$724:$M$724,0)),INDEX($W738:$AD738,1,MATCH(N$5,$W$724:$AD$724,0)))))
*N1074*N$8,0)</f>
        <v>0</v>
      </c>
      <c r="O474" s="212">
        <f>_xlfn.IFNA(IF(O$7="Fixed",1,IF(AND($D474="yes",O$7="Block"),INDEX($O738:$Q738,1,MATCH(O$5,$I23:$K23,0)),IF(OR(O$7="Anytime",O$7="Peak",O$7="Off-peak",O$7="Shoulder",O$7="Block"),INDEX('Stakeholder report data'!$G738:$M738,1,MATCH(IF(O$7="Block","Anytime",O$7),'Stakeholder report data'!$G$724:$M$724,0)),INDEX($W738:$AD738,1,MATCH(O$5,$W$724:$AD$724,0)))))
*O1074*O$8,0)</f>
        <v>0</v>
      </c>
      <c r="P474" s="212">
        <f>_xlfn.IFNA(IF(P$7="Fixed",1,IF(AND($D474="yes",P$7="Block"),INDEX($O738:$Q738,1,MATCH(P$5,$I23:$K23,0)),IF(OR(P$7="Anytime",P$7="Peak",P$7="Off-peak",P$7="Shoulder",P$7="Block"),INDEX('Stakeholder report data'!$G738:$M738,1,MATCH(IF(P$7="Block","Anytime",P$7),'Stakeholder report data'!$G$724:$M$724,0)),INDEX($W738:$AD738,1,MATCH(P$5,$W$724:$AD$724,0)))))
*P1074*P$8,0)</f>
        <v>0</v>
      </c>
      <c r="Q474" s="212">
        <f>_xlfn.IFNA(IF(Q$7="Fixed",1,IF(AND($D474="yes",Q$7="Block"),INDEX($O738:$Q738,1,MATCH(Q$5,$I23:$K23,0)),IF(OR(Q$7="Anytime",Q$7="Peak",Q$7="Off-peak",Q$7="Shoulder",Q$7="Block"),INDEX('Stakeholder report data'!$G738:$M738,1,MATCH(IF(Q$7="Block","Anytime",Q$7),'Stakeholder report data'!$G$724:$M$724,0)),INDEX($W738:$AD738,1,MATCH(Q$5,$W$724:$AD$724,0)))))
*Q1074*Q$8,0)</f>
        <v>0</v>
      </c>
      <c r="R474" s="212">
        <f>_xlfn.IFNA(IF(R$7="Fixed",1,IF(AND($D474="yes",R$7="Block"),INDEX($O738:$Q738,1,MATCH(R$5,$I23:$K23,0)),IF(OR(R$7="Anytime",R$7="Peak",R$7="Off-peak",R$7="Shoulder",R$7="Block"),INDEX('Stakeholder report data'!$G738:$M738,1,MATCH(IF(R$7="Block","Anytime",R$7),'Stakeholder report data'!$G$724:$M$724,0)),INDEX($W738:$AD738,1,MATCH(R$5,$W$724:$AD$724,0)))))
*R1074*R$8,0)</f>
        <v>0</v>
      </c>
      <c r="S474" s="212">
        <f>_xlfn.IFNA(IF(S$7="Fixed",1,IF(AND($D474="yes",S$7="Block"),INDEX($O738:$Q738,1,MATCH(S$5,$I23:$K23,0)),IF(OR(S$7="Anytime",S$7="Peak",S$7="Off-peak",S$7="Shoulder",S$7="Block"),INDEX('Stakeholder report data'!$G738:$M738,1,MATCH(IF(S$7="Block","Anytime",S$7),'Stakeholder report data'!$G$724:$M$724,0)),INDEX($W738:$AD738,1,MATCH(S$5,$W$724:$AD$724,0)))))
*S1074*S$8,0)</f>
        <v>0</v>
      </c>
      <c r="T474" s="212">
        <f>_xlfn.IFNA(IF(T$7="Fixed",1,IF(AND($D474="yes",T$7="Block"),INDEX($O738:$Q738,1,MATCH(T$5,$I23:$K23,0)),IF(OR(T$7="Anytime",T$7="Peak",T$7="Off-peak",T$7="Shoulder",T$7="Block"),INDEX('Stakeholder report data'!$G738:$M738,1,MATCH(IF(T$7="Block","Anytime",T$7),'Stakeholder report data'!$G$724:$M$724,0)),INDEX($W738:$AD738,1,MATCH(T$5,$W$724:$AD$724,0)))))
*T1074*T$8,0)</f>
        <v>0</v>
      </c>
      <c r="U474" s="212">
        <f>_xlfn.IFNA(IF(U$7="Fixed",1,IF(AND($D474="yes",U$7="Block"),INDEX($O738:$Q738,1,MATCH(U$5,$I23:$K23,0)),IF(OR(U$7="Anytime",U$7="Peak",U$7="Off-peak",U$7="Shoulder",U$7="Block"),INDEX('Stakeholder report data'!$G738:$M738,1,MATCH(IF(U$7="Block","Anytime",U$7),'Stakeholder report data'!$G$724:$M$724,0)),INDEX($W738:$AD738,1,MATCH(U$5,$W$724:$AD$724,0)))))
*U1074*U$8,0)</f>
        <v>0</v>
      </c>
      <c r="V474" s="212">
        <f>_xlfn.IFNA(IF(V$7="Fixed",1,IF(AND($D474="yes",V$7="Block"),INDEX($O738:$Q738,1,MATCH(V$5,$I23:$K23,0)),IF(OR(V$7="Anytime",V$7="Peak",V$7="Off-peak",V$7="Shoulder",V$7="Block"),INDEX('Stakeholder report data'!$G738:$M738,1,MATCH(IF(V$7="Block","Anytime",V$7),'Stakeholder report data'!$G$724:$M$724,0)),INDEX($W738:$AD738,1,MATCH(V$5,$W$724:$AD$724,0)))))
*V1074*V$8,0)</f>
        <v>0</v>
      </c>
      <c r="W474" s="212">
        <f>_xlfn.IFNA(IF(W$7="Fixed",1,IF(AND($D474="yes",W$7="Block"),INDEX($O738:$Q738,1,MATCH(W$5,$I23:$K23,0)),IF(OR(W$7="Anytime",W$7="Peak",W$7="Off-peak",W$7="Shoulder",W$7="Block"),INDEX('Stakeholder report data'!$G738:$M738,1,MATCH(IF(W$7="Block","Anytime",W$7),'Stakeholder report data'!$G$724:$M$724,0)),INDEX($W738:$AD738,1,MATCH(W$5,$W$724:$AD$724,0)))))
*W1074*W$8,0)</f>
        <v>0</v>
      </c>
      <c r="X474" s="212">
        <f>_xlfn.IFNA(IF(X$7="Fixed",1,IF(AND($D474="yes",X$7="Block"),INDEX($O738:$Q738,1,MATCH(X$5,$I23:$K23,0)),IF(OR(X$7="Anytime",X$7="Peak",X$7="Off-peak",X$7="Shoulder",X$7="Block"),INDEX('Stakeholder report data'!$G738:$M738,1,MATCH(IF(X$7="Block","Anytime",X$7),'Stakeholder report data'!$G$724:$M$724,0)),INDEX($W738:$AD738,1,MATCH(X$5,$W$724:$AD$724,0)))))
*X1074*X$8,0)</f>
        <v>0</v>
      </c>
      <c r="Y474" s="212">
        <f>_xlfn.IFNA(IF(Y$7="Fixed",1,IF(AND($D474="yes",Y$7="Block"),INDEX($O738:$Q738,1,MATCH(Y$5,$I23:$K23,0)),IF(OR(Y$7="Anytime",Y$7="Peak",Y$7="Off-peak",Y$7="Shoulder",Y$7="Block"),INDEX('Stakeholder report data'!$G738:$M738,1,MATCH(IF(Y$7="Block","Anytime",Y$7),'Stakeholder report data'!$G$724:$M$724,0)),INDEX($W738:$AD738,1,MATCH(Y$5,$W$724:$AD$724,0)))))
*Y1074*Y$8,0)</f>
        <v>0</v>
      </c>
      <c r="Z474" s="212">
        <f>_xlfn.IFNA(IF(Z$7="Fixed",1,IF(AND($D474="yes",Z$7="Block"),INDEX($O738:$Q738,1,MATCH(Z$5,$I23:$K23,0)),IF(OR(Z$7="Anytime",Z$7="Peak",Z$7="Off-peak",Z$7="Shoulder",Z$7="Block"),INDEX('Stakeholder report data'!$G738:$M738,1,MATCH(IF(Z$7="Block","Anytime",Z$7),'Stakeholder report data'!$G$724:$M$724,0)),INDEX($W738:$AD738,1,MATCH(Z$5,$W$724:$AD$724,0)))))
*Z1074*Z$8,0)</f>
        <v>0</v>
      </c>
      <c r="AA474" s="212">
        <f>_xlfn.IFNA(IF(AA$7="Fixed",1,IF(AND($D474="yes",AA$7="Block"),INDEX($O738:$Q738,1,MATCH(AA$5,$I23:$K23,0)),IF(OR(AA$7="Anytime",AA$7="Peak",AA$7="Off-peak",AA$7="Shoulder",AA$7="Block"),INDEX('Stakeholder report data'!$G738:$M738,1,MATCH(IF(AA$7="Block","Anytime",AA$7),'Stakeholder report data'!$G$724:$M$724,0)),INDEX($W738:$AD738,1,MATCH(AA$5,$W$724:$AD$724,0)))))
*AA1074*AA$8,0)</f>
        <v>0</v>
      </c>
      <c r="AB474" s="212">
        <f>_xlfn.IFNA(IF(AB$7="Fixed",1,IF(AND($D474="yes",AB$7="Block"),INDEX($O738:$Q738,1,MATCH(AB$5,$I23:$K23,0)),IF(OR(AB$7="Anytime",AB$7="Peak",AB$7="Off-peak",AB$7="Shoulder",AB$7="Block"),INDEX('Stakeholder report data'!$G738:$M738,1,MATCH(IF(AB$7="Block","Anytime",AB$7),'Stakeholder report data'!$G$724:$M$724,0)),INDEX($W738:$AD738,1,MATCH(AB$5,$W$724:$AD$724,0)))))
*AB1074*AB$8,0)</f>
        <v>0</v>
      </c>
      <c r="AC474" s="212">
        <f>_xlfn.IFNA(IF(AC$7="Fixed",1,IF(AND($D474="yes",AC$7="Block"),INDEX($O738:$Q738,1,MATCH(AC$5,$I23:$K23,0)),IF(OR(AC$7="Anytime",AC$7="Peak",AC$7="Off-peak",AC$7="Shoulder",AC$7="Block"),INDEX('Stakeholder report data'!$G738:$M738,1,MATCH(IF(AC$7="Block","Anytime",AC$7),'Stakeholder report data'!$G$724:$M$724,0)),INDEX($W738:$AD738,1,MATCH(AC$5,$W$724:$AD$724,0)))))
*AC1074*AC$8,0)</f>
        <v>0</v>
      </c>
      <c r="AD474" s="212">
        <f>_xlfn.IFNA(IF(AD$7="Fixed",1,IF(AND($D474="yes",AD$7="Block"),INDEX($O738:$Q738,1,MATCH(AD$5,$I23:$K23,0)),IF(OR(AD$7="Anytime",AD$7="Peak",AD$7="Off-peak",AD$7="Shoulder",AD$7="Block"),INDEX('Stakeholder report data'!$G738:$M738,1,MATCH(IF(AD$7="Block","Anytime",AD$7),'Stakeholder report data'!$G$724:$M$724,0)),INDEX($W738:$AD738,1,MATCH(AD$5,$W$724:$AD$724,0)))))
*AD1074*AD$8,0)</f>
        <v>0</v>
      </c>
      <c r="AE474" s="55"/>
      <c r="AF474" s="34"/>
      <c r="AG474" s="34"/>
      <c r="AH474" s="34"/>
    </row>
    <row r="475" spans="1:34" ht="11.25" hidden="1" outlineLevel="3" x14ac:dyDescent="0.2">
      <c r="A475" s="34"/>
      <c r="B475" s="251">
        <v>13</v>
      </c>
      <c r="C475" s="48">
        <v>0</v>
      </c>
      <c r="D475" s="49">
        <f t="shared" si="47"/>
        <v>0</v>
      </c>
      <c r="E475" s="49">
        <f t="shared" si="47"/>
        <v>0</v>
      </c>
      <c r="F475" s="56"/>
      <c r="G475" s="262">
        <f t="shared" si="48"/>
        <v>0</v>
      </c>
      <c r="H475" s="56"/>
      <c r="I475" s="212">
        <f>_xlfn.IFNA(IF(I$7="Fixed",1,IF(AND($D475="yes",I$7="Block"),INDEX($O739:$Q739,1,MATCH(I$5,$I24:$K24,0)),IF(OR(I$7="Anytime",I$7="Peak",I$7="Off-peak",I$7="Shoulder",I$7="Block"),INDEX('Stakeholder report data'!$G739:$M739,1,MATCH(IF(I$7="Block","Anytime",I$7),'Stakeholder report data'!$G$724:$M$724,0)),INDEX($W739:$AD739,1,MATCH(I$5,$W$724:$AD$724,0)))))
*I1075*I$8,0)</f>
        <v>0</v>
      </c>
      <c r="J475" s="212">
        <f>_xlfn.IFNA(IF(J$7="Fixed",1,IF(AND($D475="yes",J$7="Block"),INDEX($O739:$Q739,1,MATCH(J$5,$I24:$K24,0)),IF(OR(J$7="Anytime",J$7="Peak",J$7="Off-peak",J$7="Shoulder",J$7="Block"),INDEX('Stakeholder report data'!$G739:$M739,1,MATCH(IF(J$7="Block","Anytime",J$7),'Stakeholder report data'!$G$724:$M$724,0)),INDEX($W739:$AD739,1,MATCH(J$5,$W$724:$AD$724,0)))))
*J1075*J$8,0)</f>
        <v>0</v>
      </c>
      <c r="K475" s="212">
        <f>_xlfn.IFNA(IF(K$7="Fixed",1,IF(AND($D475="yes",K$7="Block"),INDEX($O739:$Q739,1,MATCH(K$5,$I24:$K24,0)),IF(OR(K$7="Anytime",K$7="Peak",K$7="Off-peak",K$7="Shoulder",K$7="Block"),INDEX('Stakeholder report data'!$G739:$M739,1,MATCH(IF(K$7="Block","Anytime",K$7),'Stakeholder report data'!$G$724:$M$724,0)),INDEX($W739:$AD739,1,MATCH(K$5,$W$724:$AD$724,0)))))
*K1075*K$8,0)</f>
        <v>0</v>
      </c>
      <c r="L475" s="212">
        <f>_xlfn.IFNA(IF(L$7="Fixed",1,IF(AND($D475="yes",L$7="Block"),INDEX($O739:$Q739,1,MATCH(L$5,$I24:$K24,0)),IF(OR(L$7="Anytime",L$7="Peak",L$7="Off-peak",L$7="Shoulder",L$7="Block"),INDEX('Stakeholder report data'!$G739:$M739,1,MATCH(IF(L$7="Block","Anytime",L$7),'Stakeholder report data'!$G$724:$M$724,0)),INDEX($W739:$AD739,1,MATCH(L$5,$W$724:$AD$724,0)))))
*L1075*L$8,0)</f>
        <v>0</v>
      </c>
      <c r="M475" s="212">
        <f>_xlfn.IFNA(IF(M$7="Fixed",1,IF(AND($D475="yes",M$7="Block"),INDEX($O739:$Q739,1,MATCH(M$5,$I24:$K24,0)),IF(OR(M$7="Anytime",M$7="Peak",M$7="Off-peak",M$7="Shoulder",M$7="Block"),INDEX('Stakeholder report data'!$G739:$M739,1,MATCH(IF(M$7="Block","Anytime",M$7),'Stakeholder report data'!$G$724:$M$724,0)),INDEX($W739:$AD739,1,MATCH(M$5,$W$724:$AD$724,0)))))
*M1075*M$8,0)</f>
        <v>0</v>
      </c>
      <c r="N475" s="212">
        <f>_xlfn.IFNA(IF(N$7="Fixed",1,IF(AND($D475="yes",N$7="Block"),INDEX($O739:$Q739,1,MATCH(N$5,$I24:$K24,0)),IF(OR(N$7="Anytime",N$7="Peak",N$7="Off-peak",N$7="Shoulder",N$7="Block"),INDEX('Stakeholder report data'!$G739:$M739,1,MATCH(IF(N$7="Block","Anytime",N$7),'Stakeholder report data'!$G$724:$M$724,0)),INDEX($W739:$AD739,1,MATCH(N$5,$W$724:$AD$724,0)))))
*N1075*N$8,0)</f>
        <v>0</v>
      </c>
      <c r="O475" s="212">
        <f>_xlfn.IFNA(IF(O$7="Fixed",1,IF(AND($D475="yes",O$7="Block"),INDEX($O739:$Q739,1,MATCH(O$5,$I24:$K24,0)),IF(OR(O$7="Anytime",O$7="Peak",O$7="Off-peak",O$7="Shoulder",O$7="Block"),INDEX('Stakeholder report data'!$G739:$M739,1,MATCH(IF(O$7="Block","Anytime",O$7),'Stakeholder report data'!$G$724:$M$724,0)),INDEX($W739:$AD739,1,MATCH(O$5,$W$724:$AD$724,0)))))
*O1075*O$8,0)</f>
        <v>0</v>
      </c>
      <c r="P475" s="212">
        <f>_xlfn.IFNA(IF(P$7="Fixed",1,IF(AND($D475="yes",P$7="Block"),INDEX($O739:$Q739,1,MATCH(P$5,$I24:$K24,0)),IF(OR(P$7="Anytime",P$7="Peak",P$7="Off-peak",P$7="Shoulder",P$7="Block"),INDEX('Stakeholder report data'!$G739:$M739,1,MATCH(IF(P$7="Block","Anytime",P$7),'Stakeholder report data'!$G$724:$M$724,0)),INDEX($W739:$AD739,1,MATCH(P$5,$W$724:$AD$724,0)))))
*P1075*P$8,0)</f>
        <v>0</v>
      </c>
      <c r="Q475" s="212">
        <f>_xlfn.IFNA(IF(Q$7="Fixed",1,IF(AND($D475="yes",Q$7="Block"),INDEX($O739:$Q739,1,MATCH(Q$5,$I24:$K24,0)),IF(OR(Q$7="Anytime",Q$7="Peak",Q$7="Off-peak",Q$7="Shoulder",Q$7="Block"),INDEX('Stakeholder report data'!$G739:$M739,1,MATCH(IF(Q$7="Block","Anytime",Q$7),'Stakeholder report data'!$G$724:$M$724,0)),INDEX($W739:$AD739,1,MATCH(Q$5,$W$724:$AD$724,0)))))
*Q1075*Q$8,0)</f>
        <v>0</v>
      </c>
      <c r="R475" s="212">
        <f>_xlfn.IFNA(IF(R$7="Fixed",1,IF(AND($D475="yes",R$7="Block"),INDEX($O739:$Q739,1,MATCH(R$5,$I24:$K24,0)),IF(OR(R$7="Anytime",R$7="Peak",R$7="Off-peak",R$7="Shoulder",R$7="Block"),INDEX('Stakeholder report data'!$G739:$M739,1,MATCH(IF(R$7="Block","Anytime",R$7),'Stakeholder report data'!$G$724:$M$724,0)),INDEX($W739:$AD739,1,MATCH(R$5,$W$724:$AD$724,0)))))
*R1075*R$8,0)</f>
        <v>0</v>
      </c>
      <c r="S475" s="212">
        <f>_xlfn.IFNA(IF(S$7="Fixed",1,IF(AND($D475="yes",S$7="Block"),INDEX($O739:$Q739,1,MATCH(S$5,$I24:$K24,0)),IF(OR(S$7="Anytime",S$7="Peak",S$7="Off-peak",S$7="Shoulder",S$7="Block"),INDEX('Stakeholder report data'!$G739:$M739,1,MATCH(IF(S$7="Block","Anytime",S$7),'Stakeholder report data'!$G$724:$M$724,0)),INDEX($W739:$AD739,1,MATCH(S$5,$W$724:$AD$724,0)))))
*S1075*S$8,0)</f>
        <v>0</v>
      </c>
      <c r="T475" s="212">
        <f>_xlfn.IFNA(IF(T$7="Fixed",1,IF(AND($D475="yes",T$7="Block"),INDEX($O739:$Q739,1,MATCH(T$5,$I24:$K24,0)),IF(OR(T$7="Anytime",T$7="Peak",T$7="Off-peak",T$7="Shoulder",T$7="Block"),INDEX('Stakeholder report data'!$G739:$M739,1,MATCH(IF(T$7="Block","Anytime",T$7),'Stakeholder report data'!$G$724:$M$724,0)),INDEX($W739:$AD739,1,MATCH(T$5,$W$724:$AD$724,0)))))
*T1075*T$8,0)</f>
        <v>0</v>
      </c>
      <c r="U475" s="212">
        <f>_xlfn.IFNA(IF(U$7="Fixed",1,IF(AND($D475="yes",U$7="Block"),INDEX($O739:$Q739,1,MATCH(U$5,$I24:$K24,0)),IF(OR(U$7="Anytime",U$7="Peak",U$7="Off-peak",U$7="Shoulder",U$7="Block"),INDEX('Stakeholder report data'!$G739:$M739,1,MATCH(IF(U$7="Block","Anytime",U$7),'Stakeholder report data'!$G$724:$M$724,0)),INDEX($W739:$AD739,1,MATCH(U$5,$W$724:$AD$724,0)))))
*U1075*U$8,0)</f>
        <v>0</v>
      </c>
      <c r="V475" s="212">
        <f>_xlfn.IFNA(IF(V$7="Fixed",1,IF(AND($D475="yes",V$7="Block"),INDEX($O739:$Q739,1,MATCH(V$5,$I24:$K24,0)),IF(OR(V$7="Anytime",V$7="Peak",V$7="Off-peak",V$7="Shoulder",V$7="Block"),INDEX('Stakeholder report data'!$G739:$M739,1,MATCH(IF(V$7="Block","Anytime",V$7),'Stakeholder report data'!$G$724:$M$724,0)),INDEX($W739:$AD739,1,MATCH(V$5,$W$724:$AD$724,0)))))
*V1075*V$8,0)</f>
        <v>0</v>
      </c>
      <c r="W475" s="212">
        <f>_xlfn.IFNA(IF(W$7="Fixed",1,IF(AND($D475="yes",W$7="Block"),INDEX($O739:$Q739,1,MATCH(W$5,$I24:$K24,0)),IF(OR(W$7="Anytime",W$7="Peak",W$7="Off-peak",W$7="Shoulder",W$7="Block"),INDEX('Stakeholder report data'!$G739:$M739,1,MATCH(IF(W$7="Block","Anytime",W$7),'Stakeholder report data'!$G$724:$M$724,0)),INDEX($W739:$AD739,1,MATCH(W$5,$W$724:$AD$724,0)))))
*W1075*W$8,0)</f>
        <v>0</v>
      </c>
      <c r="X475" s="212">
        <f>_xlfn.IFNA(IF(X$7="Fixed",1,IF(AND($D475="yes",X$7="Block"),INDEX($O739:$Q739,1,MATCH(X$5,$I24:$K24,0)),IF(OR(X$7="Anytime",X$7="Peak",X$7="Off-peak",X$7="Shoulder",X$7="Block"),INDEX('Stakeholder report data'!$G739:$M739,1,MATCH(IF(X$7="Block","Anytime",X$7),'Stakeholder report data'!$G$724:$M$724,0)),INDEX($W739:$AD739,1,MATCH(X$5,$W$724:$AD$724,0)))))
*X1075*X$8,0)</f>
        <v>0</v>
      </c>
      <c r="Y475" s="212">
        <f>_xlfn.IFNA(IF(Y$7="Fixed",1,IF(AND($D475="yes",Y$7="Block"),INDEX($O739:$Q739,1,MATCH(Y$5,$I24:$K24,0)),IF(OR(Y$7="Anytime",Y$7="Peak",Y$7="Off-peak",Y$7="Shoulder",Y$7="Block"),INDEX('Stakeholder report data'!$G739:$M739,1,MATCH(IF(Y$7="Block","Anytime",Y$7),'Stakeholder report data'!$G$724:$M$724,0)),INDEX($W739:$AD739,1,MATCH(Y$5,$W$724:$AD$724,0)))))
*Y1075*Y$8,0)</f>
        <v>0</v>
      </c>
      <c r="Z475" s="212">
        <f>_xlfn.IFNA(IF(Z$7="Fixed",1,IF(AND($D475="yes",Z$7="Block"),INDEX($O739:$Q739,1,MATCH(Z$5,$I24:$K24,0)),IF(OR(Z$7="Anytime",Z$7="Peak",Z$7="Off-peak",Z$7="Shoulder",Z$7="Block"),INDEX('Stakeholder report data'!$G739:$M739,1,MATCH(IF(Z$7="Block","Anytime",Z$7),'Stakeholder report data'!$G$724:$M$724,0)),INDEX($W739:$AD739,1,MATCH(Z$5,$W$724:$AD$724,0)))))
*Z1075*Z$8,0)</f>
        <v>0</v>
      </c>
      <c r="AA475" s="212">
        <f>_xlfn.IFNA(IF(AA$7="Fixed",1,IF(AND($D475="yes",AA$7="Block"),INDEX($O739:$Q739,1,MATCH(AA$5,$I24:$K24,0)),IF(OR(AA$7="Anytime",AA$7="Peak",AA$7="Off-peak",AA$7="Shoulder",AA$7="Block"),INDEX('Stakeholder report data'!$G739:$M739,1,MATCH(IF(AA$7="Block","Anytime",AA$7),'Stakeholder report data'!$G$724:$M$724,0)),INDEX($W739:$AD739,1,MATCH(AA$5,$W$724:$AD$724,0)))))
*AA1075*AA$8,0)</f>
        <v>0</v>
      </c>
      <c r="AB475" s="212">
        <f>_xlfn.IFNA(IF(AB$7="Fixed",1,IF(AND($D475="yes",AB$7="Block"),INDEX($O739:$Q739,1,MATCH(AB$5,$I24:$K24,0)),IF(OR(AB$7="Anytime",AB$7="Peak",AB$7="Off-peak",AB$7="Shoulder",AB$7="Block"),INDEX('Stakeholder report data'!$G739:$M739,1,MATCH(IF(AB$7="Block","Anytime",AB$7),'Stakeholder report data'!$G$724:$M$724,0)),INDEX($W739:$AD739,1,MATCH(AB$5,$W$724:$AD$724,0)))))
*AB1075*AB$8,0)</f>
        <v>0</v>
      </c>
      <c r="AC475" s="212">
        <f>_xlfn.IFNA(IF(AC$7="Fixed",1,IF(AND($D475="yes",AC$7="Block"),INDEX($O739:$Q739,1,MATCH(AC$5,$I24:$K24,0)),IF(OR(AC$7="Anytime",AC$7="Peak",AC$7="Off-peak",AC$7="Shoulder",AC$7="Block"),INDEX('Stakeholder report data'!$G739:$M739,1,MATCH(IF(AC$7="Block","Anytime",AC$7),'Stakeholder report data'!$G$724:$M$724,0)),INDEX($W739:$AD739,1,MATCH(AC$5,$W$724:$AD$724,0)))))
*AC1075*AC$8,0)</f>
        <v>0</v>
      </c>
      <c r="AD475" s="212">
        <f>_xlfn.IFNA(IF(AD$7="Fixed",1,IF(AND($D475="yes",AD$7="Block"),INDEX($O739:$Q739,1,MATCH(AD$5,$I24:$K24,0)),IF(OR(AD$7="Anytime",AD$7="Peak",AD$7="Off-peak",AD$7="Shoulder",AD$7="Block"),INDEX('Stakeholder report data'!$G739:$M739,1,MATCH(IF(AD$7="Block","Anytime",AD$7),'Stakeholder report data'!$G$724:$M$724,0)),INDEX($W739:$AD739,1,MATCH(AD$5,$W$724:$AD$724,0)))))
*AD1075*AD$8,0)</f>
        <v>0</v>
      </c>
      <c r="AE475" s="55"/>
      <c r="AF475" s="34"/>
      <c r="AG475" s="34"/>
      <c r="AH475" s="34"/>
    </row>
    <row r="476" spans="1:34" ht="11.25" hidden="1" outlineLevel="3" x14ac:dyDescent="0.2">
      <c r="A476" s="34"/>
      <c r="B476" s="251">
        <v>14</v>
      </c>
      <c r="C476" s="48">
        <v>0</v>
      </c>
      <c r="D476" s="49">
        <f t="shared" si="47"/>
        <v>0</v>
      </c>
      <c r="E476" s="49">
        <f t="shared" si="47"/>
        <v>0</v>
      </c>
      <c r="F476" s="56"/>
      <c r="G476" s="262">
        <f t="shared" si="48"/>
        <v>0</v>
      </c>
      <c r="H476" s="56"/>
      <c r="I476" s="212">
        <f>_xlfn.IFNA(IF(I$7="Fixed",1,IF(AND($D476="yes",I$7="Block"),INDEX($O740:$Q740,1,MATCH(I$5,$I25:$K25,0)),IF(OR(I$7="Anytime",I$7="Peak",I$7="Off-peak",I$7="Shoulder",I$7="Block"),INDEX('Stakeholder report data'!$G740:$M740,1,MATCH(IF(I$7="Block","Anytime",I$7),'Stakeholder report data'!$G$724:$M$724,0)),INDEX($W740:$AD740,1,MATCH(I$5,$W$724:$AD$724,0)))))
*I1076*I$8,0)</f>
        <v>0</v>
      </c>
      <c r="J476" s="212">
        <f>_xlfn.IFNA(IF(J$7="Fixed",1,IF(AND($D476="yes",J$7="Block"),INDEX($O740:$Q740,1,MATCH(J$5,$I25:$K25,0)),IF(OR(J$7="Anytime",J$7="Peak",J$7="Off-peak",J$7="Shoulder",J$7="Block"),INDEX('Stakeholder report data'!$G740:$M740,1,MATCH(IF(J$7="Block","Anytime",J$7),'Stakeholder report data'!$G$724:$M$724,0)),INDEX($W740:$AD740,1,MATCH(J$5,$W$724:$AD$724,0)))))
*J1076*J$8,0)</f>
        <v>0</v>
      </c>
      <c r="K476" s="212">
        <f>_xlfn.IFNA(IF(K$7="Fixed",1,IF(AND($D476="yes",K$7="Block"),INDEX($O740:$Q740,1,MATCH(K$5,$I25:$K25,0)),IF(OR(K$7="Anytime",K$7="Peak",K$7="Off-peak",K$7="Shoulder",K$7="Block"),INDEX('Stakeholder report data'!$G740:$M740,1,MATCH(IF(K$7="Block","Anytime",K$7),'Stakeholder report data'!$G$724:$M$724,0)),INDEX($W740:$AD740,1,MATCH(K$5,$W$724:$AD$724,0)))))
*K1076*K$8,0)</f>
        <v>0</v>
      </c>
      <c r="L476" s="212">
        <f>_xlfn.IFNA(IF(L$7="Fixed",1,IF(AND($D476="yes",L$7="Block"),INDEX($O740:$Q740,1,MATCH(L$5,$I25:$K25,0)),IF(OR(L$7="Anytime",L$7="Peak",L$7="Off-peak",L$7="Shoulder",L$7="Block"),INDEX('Stakeholder report data'!$G740:$M740,1,MATCH(IF(L$7="Block","Anytime",L$7),'Stakeholder report data'!$G$724:$M$724,0)),INDEX($W740:$AD740,1,MATCH(L$5,$W$724:$AD$724,0)))))
*L1076*L$8,0)</f>
        <v>0</v>
      </c>
      <c r="M476" s="212">
        <f>_xlfn.IFNA(IF(M$7="Fixed",1,IF(AND($D476="yes",M$7="Block"),INDEX($O740:$Q740,1,MATCH(M$5,$I25:$K25,0)),IF(OR(M$7="Anytime",M$7="Peak",M$7="Off-peak",M$7="Shoulder",M$7="Block"),INDEX('Stakeholder report data'!$G740:$M740,1,MATCH(IF(M$7="Block","Anytime",M$7),'Stakeholder report data'!$G$724:$M$724,0)),INDEX($W740:$AD740,1,MATCH(M$5,$W$724:$AD$724,0)))))
*M1076*M$8,0)</f>
        <v>0</v>
      </c>
      <c r="N476" s="212">
        <f>_xlfn.IFNA(IF(N$7="Fixed",1,IF(AND($D476="yes",N$7="Block"),INDEX($O740:$Q740,1,MATCH(N$5,$I25:$K25,0)),IF(OR(N$7="Anytime",N$7="Peak",N$7="Off-peak",N$7="Shoulder",N$7="Block"),INDEX('Stakeholder report data'!$G740:$M740,1,MATCH(IF(N$7="Block","Anytime",N$7),'Stakeholder report data'!$G$724:$M$724,0)),INDEX($W740:$AD740,1,MATCH(N$5,$W$724:$AD$724,0)))))
*N1076*N$8,0)</f>
        <v>0</v>
      </c>
      <c r="O476" s="212">
        <f>_xlfn.IFNA(IF(O$7="Fixed",1,IF(AND($D476="yes",O$7="Block"),INDEX($O740:$Q740,1,MATCH(O$5,$I25:$K25,0)),IF(OR(O$7="Anytime",O$7="Peak",O$7="Off-peak",O$7="Shoulder",O$7="Block"),INDEX('Stakeholder report data'!$G740:$M740,1,MATCH(IF(O$7="Block","Anytime",O$7),'Stakeholder report data'!$G$724:$M$724,0)),INDEX($W740:$AD740,1,MATCH(O$5,$W$724:$AD$724,0)))))
*O1076*O$8,0)</f>
        <v>0</v>
      </c>
      <c r="P476" s="212">
        <f>_xlfn.IFNA(IF(P$7="Fixed",1,IF(AND($D476="yes",P$7="Block"),INDEX($O740:$Q740,1,MATCH(P$5,$I25:$K25,0)),IF(OR(P$7="Anytime",P$7="Peak",P$7="Off-peak",P$7="Shoulder",P$7="Block"),INDEX('Stakeholder report data'!$G740:$M740,1,MATCH(IF(P$7="Block","Anytime",P$7),'Stakeholder report data'!$G$724:$M$724,0)),INDEX($W740:$AD740,1,MATCH(P$5,$W$724:$AD$724,0)))))
*P1076*P$8,0)</f>
        <v>0</v>
      </c>
      <c r="Q476" s="212">
        <f>_xlfn.IFNA(IF(Q$7="Fixed",1,IF(AND($D476="yes",Q$7="Block"),INDEX($O740:$Q740,1,MATCH(Q$5,$I25:$K25,0)),IF(OR(Q$7="Anytime",Q$7="Peak",Q$7="Off-peak",Q$7="Shoulder",Q$7="Block"),INDEX('Stakeholder report data'!$G740:$M740,1,MATCH(IF(Q$7="Block","Anytime",Q$7),'Stakeholder report data'!$G$724:$M$724,0)),INDEX($W740:$AD740,1,MATCH(Q$5,$W$724:$AD$724,0)))))
*Q1076*Q$8,0)</f>
        <v>0</v>
      </c>
      <c r="R476" s="212">
        <f>_xlfn.IFNA(IF(R$7="Fixed",1,IF(AND($D476="yes",R$7="Block"),INDEX($O740:$Q740,1,MATCH(R$5,$I25:$K25,0)),IF(OR(R$7="Anytime",R$7="Peak",R$7="Off-peak",R$7="Shoulder",R$7="Block"),INDEX('Stakeholder report data'!$G740:$M740,1,MATCH(IF(R$7="Block","Anytime",R$7),'Stakeholder report data'!$G$724:$M$724,0)),INDEX($W740:$AD740,1,MATCH(R$5,$W$724:$AD$724,0)))))
*R1076*R$8,0)</f>
        <v>0</v>
      </c>
      <c r="S476" s="212">
        <f>_xlfn.IFNA(IF(S$7="Fixed",1,IF(AND($D476="yes",S$7="Block"),INDEX($O740:$Q740,1,MATCH(S$5,$I25:$K25,0)),IF(OR(S$7="Anytime",S$7="Peak",S$7="Off-peak",S$7="Shoulder",S$7="Block"),INDEX('Stakeholder report data'!$G740:$M740,1,MATCH(IF(S$7="Block","Anytime",S$7),'Stakeholder report data'!$G$724:$M$724,0)),INDEX($W740:$AD740,1,MATCH(S$5,$W$724:$AD$724,0)))))
*S1076*S$8,0)</f>
        <v>0</v>
      </c>
      <c r="T476" s="212">
        <f>_xlfn.IFNA(IF(T$7="Fixed",1,IF(AND($D476="yes",T$7="Block"),INDEX($O740:$Q740,1,MATCH(T$5,$I25:$K25,0)),IF(OR(T$7="Anytime",T$7="Peak",T$7="Off-peak",T$7="Shoulder",T$7="Block"),INDEX('Stakeholder report data'!$G740:$M740,1,MATCH(IF(T$7="Block","Anytime",T$7),'Stakeholder report data'!$G$724:$M$724,0)),INDEX($W740:$AD740,1,MATCH(T$5,$W$724:$AD$724,0)))))
*T1076*T$8,0)</f>
        <v>0</v>
      </c>
      <c r="U476" s="212">
        <f>_xlfn.IFNA(IF(U$7="Fixed",1,IF(AND($D476="yes",U$7="Block"),INDEX($O740:$Q740,1,MATCH(U$5,$I25:$K25,0)),IF(OR(U$7="Anytime",U$7="Peak",U$7="Off-peak",U$7="Shoulder",U$7="Block"),INDEX('Stakeholder report data'!$G740:$M740,1,MATCH(IF(U$7="Block","Anytime",U$7),'Stakeholder report data'!$G$724:$M$724,0)),INDEX($W740:$AD740,1,MATCH(U$5,$W$724:$AD$724,0)))))
*U1076*U$8,0)</f>
        <v>0</v>
      </c>
      <c r="V476" s="212">
        <f>_xlfn.IFNA(IF(V$7="Fixed",1,IF(AND($D476="yes",V$7="Block"),INDEX($O740:$Q740,1,MATCH(V$5,$I25:$K25,0)),IF(OR(V$7="Anytime",V$7="Peak",V$7="Off-peak",V$7="Shoulder",V$7="Block"),INDEX('Stakeholder report data'!$G740:$M740,1,MATCH(IF(V$7="Block","Anytime",V$7),'Stakeholder report data'!$G$724:$M$724,0)),INDEX($W740:$AD740,1,MATCH(V$5,$W$724:$AD$724,0)))))
*V1076*V$8,0)</f>
        <v>0</v>
      </c>
      <c r="W476" s="212">
        <f>_xlfn.IFNA(IF(W$7="Fixed",1,IF(AND($D476="yes",W$7="Block"),INDEX($O740:$Q740,1,MATCH(W$5,$I25:$K25,0)),IF(OR(W$7="Anytime",W$7="Peak",W$7="Off-peak",W$7="Shoulder",W$7="Block"),INDEX('Stakeholder report data'!$G740:$M740,1,MATCH(IF(W$7="Block","Anytime",W$7),'Stakeholder report data'!$G$724:$M$724,0)),INDEX($W740:$AD740,1,MATCH(W$5,$W$724:$AD$724,0)))))
*W1076*W$8,0)</f>
        <v>0</v>
      </c>
      <c r="X476" s="212">
        <f>_xlfn.IFNA(IF(X$7="Fixed",1,IF(AND($D476="yes",X$7="Block"),INDEX($O740:$Q740,1,MATCH(X$5,$I25:$K25,0)),IF(OR(X$7="Anytime",X$7="Peak",X$7="Off-peak",X$7="Shoulder",X$7="Block"),INDEX('Stakeholder report data'!$G740:$M740,1,MATCH(IF(X$7="Block","Anytime",X$7),'Stakeholder report data'!$G$724:$M$724,0)),INDEX($W740:$AD740,1,MATCH(X$5,$W$724:$AD$724,0)))))
*X1076*X$8,0)</f>
        <v>0</v>
      </c>
      <c r="Y476" s="212">
        <f>_xlfn.IFNA(IF(Y$7="Fixed",1,IF(AND($D476="yes",Y$7="Block"),INDEX($O740:$Q740,1,MATCH(Y$5,$I25:$K25,0)),IF(OR(Y$7="Anytime",Y$7="Peak",Y$7="Off-peak",Y$7="Shoulder",Y$7="Block"),INDEX('Stakeholder report data'!$G740:$M740,1,MATCH(IF(Y$7="Block","Anytime",Y$7),'Stakeholder report data'!$G$724:$M$724,0)),INDEX($W740:$AD740,1,MATCH(Y$5,$W$724:$AD$724,0)))))
*Y1076*Y$8,0)</f>
        <v>0</v>
      </c>
      <c r="Z476" s="212">
        <f>_xlfn.IFNA(IF(Z$7="Fixed",1,IF(AND($D476="yes",Z$7="Block"),INDEX($O740:$Q740,1,MATCH(Z$5,$I25:$K25,0)),IF(OR(Z$7="Anytime",Z$7="Peak",Z$7="Off-peak",Z$7="Shoulder",Z$7="Block"),INDEX('Stakeholder report data'!$G740:$M740,1,MATCH(IF(Z$7="Block","Anytime",Z$7),'Stakeholder report data'!$G$724:$M$724,0)),INDEX($W740:$AD740,1,MATCH(Z$5,$W$724:$AD$724,0)))))
*Z1076*Z$8,0)</f>
        <v>0</v>
      </c>
      <c r="AA476" s="212">
        <f>_xlfn.IFNA(IF(AA$7="Fixed",1,IF(AND($D476="yes",AA$7="Block"),INDEX($O740:$Q740,1,MATCH(AA$5,$I25:$K25,0)),IF(OR(AA$7="Anytime",AA$7="Peak",AA$7="Off-peak",AA$7="Shoulder",AA$7="Block"),INDEX('Stakeholder report data'!$G740:$M740,1,MATCH(IF(AA$7="Block","Anytime",AA$7),'Stakeholder report data'!$G$724:$M$724,0)),INDEX($W740:$AD740,1,MATCH(AA$5,$W$724:$AD$724,0)))))
*AA1076*AA$8,0)</f>
        <v>0</v>
      </c>
      <c r="AB476" s="212">
        <f>_xlfn.IFNA(IF(AB$7="Fixed",1,IF(AND($D476="yes",AB$7="Block"),INDEX($O740:$Q740,1,MATCH(AB$5,$I25:$K25,0)),IF(OR(AB$7="Anytime",AB$7="Peak",AB$7="Off-peak",AB$7="Shoulder",AB$7="Block"),INDEX('Stakeholder report data'!$G740:$M740,1,MATCH(IF(AB$7="Block","Anytime",AB$7),'Stakeholder report data'!$G$724:$M$724,0)),INDEX($W740:$AD740,1,MATCH(AB$5,$W$724:$AD$724,0)))))
*AB1076*AB$8,0)</f>
        <v>0</v>
      </c>
      <c r="AC476" s="212">
        <f>_xlfn.IFNA(IF(AC$7="Fixed",1,IF(AND($D476="yes",AC$7="Block"),INDEX($O740:$Q740,1,MATCH(AC$5,$I25:$K25,0)),IF(OR(AC$7="Anytime",AC$7="Peak",AC$7="Off-peak",AC$7="Shoulder",AC$7="Block"),INDEX('Stakeholder report data'!$G740:$M740,1,MATCH(IF(AC$7="Block","Anytime",AC$7),'Stakeholder report data'!$G$724:$M$724,0)),INDEX($W740:$AD740,1,MATCH(AC$5,$W$724:$AD$724,0)))))
*AC1076*AC$8,0)</f>
        <v>0</v>
      </c>
      <c r="AD476" s="212">
        <f>_xlfn.IFNA(IF(AD$7="Fixed",1,IF(AND($D476="yes",AD$7="Block"),INDEX($O740:$Q740,1,MATCH(AD$5,$I25:$K25,0)),IF(OR(AD$7="Anytime",AD$7="Peak",AD$7="Off-peak",AD$7="Shoulder",AD$7="Block"),INDEX('Stakeholder report data'!$G740:$M740,1,MATCH(IF(AD$7="Block","Anytime",AD$7),'Stakeholder report data'!$G$724:$M$724,0)),INDEX($W740:$AD740,1,MATCH(AD$5,$W$724:$AD$724,0)))))
*AD1076*AD$8,0)</f>
        <v>0</v>
      </c>
      <c r="AE476" s="55"/>
      <c r="AF476" s="34"/>
      <c r="AG476" s="34"/>
      <c r="AH476" s="34"/>
    </row>
    <row r="477" spans="1:34" ht="11.25" hidden="1" outlineLevel="3" x14ac:dyDescent="0.2">
      <c r="A477" s="34"/>
      <c r="B477" s="251">
        <v>15</v>
      </c>
      <c r="C477" s="48">
        <v>0</v>
      </c>
      <c r="D477" s="49">
        <f t="shared" si="47"/>
        <v>0</v>
      </c>
      <c r="E477" s="49">
        <f t="shared" si="47"/>
        <v>0</v>
      </c>
      <c r="F477" s="56"/>
      <c r="G477" s="262">
        <f t="shared" si="48"/>
        <v>0</v>
      </c>
      <c r="H477" s="56"/>
      <c r="I477" s="212">
        <f>_xlfn.IFNA(IF(I$7="Fixed",1,IF(AND($D477="yes",I$7="Block"),INDEX($O741:$Q741,1,MATCH(I$5,$I26:$K26,0)),IF(OR(I$7="Anytime",I$7="Peak",I$7="Off-peak",I$7="Shoulder",I$7="Block"),INDEX('Stakeholder report data'!$G741:$M741,1,MATCH(IF(I$7="Block","Anytime",I$7),'Stakeholder report data'!$G$724:$M$724,0)),INDEX($W741:$AD741,1,MATCH(I$5,$W$724:$AD$724,0)))))
*I1077*I$8,0)</f>
        <v>0</v>
      </c>
      <c r="J477" s="212">
        <f>_xlfn.IFNA(IF(J$7="Fixed",1,IF(AND($D477="yes",J$7="Block"),INDEX($O741:$Q741,1,MATCH(J$5,$I26:$K26,0)),IF(OR(J$7="Anytime",J$7="Peak",J$7="Off-peak",J$7="Shoulder",J$7="Block"),INDEX('Stakeholder report data'!$G741:$M741,1,MATCH(IF(J$7="Block","Anytime",J$7),'Stakeholder report data'!$G$724:$M$724,0)),INDEX($W741:$AD741,1,MATCH(J$5,$W$724:$AD$724,0)))))
*J1077*J$8,0)</f>
        <v>0</v>
      </c>
      <c r="K477" s="212">
        <f>_xlfn.IFNA(IF(K$7="Fixed",1,IF(AND($D477="yes",K$7="Block"),INDEX($O741:$Q741,1,MATCH(K$5,$I26:$K26,0)),IF(OR(K$7="Anytime",K$7="Peak",K$7="Off-peak",K$7="Shoulder",K$7="Block"),INDEX('Stakeholder report data'!$G741:$M741,1,MATCH(IF(K$7="Block","Anytime",K$7),'Stakeholder report data'!$G$724:$M$724,0)),INDEX($W741:$AD741,1,MATCH(K$5,$W$724:$AD$724,0)))))
*K1077*K$8,0)</f>
        <v>0</v>
      </c>
      <c r="L477" s="212">
        <f>_xlfn.IFNA(IF(L$7="Fixed",1,IF(AND($D477="yes",L$7="Block"),INDEX($O741:$Q741,1,MATCH(L$5,$I26:$K26,0)),IF(OR(L$7="Anytime",L$7="Peak",L$7="Off-peak",L$7="Shoulder",L$7="Block"),INDEX('Stakeholder report data'!$G741:$M741,1,MATCH(IF(L$7="Block","Anytime",L$7),'Stakeholder report data'!$G$724:$M$724,0)),INDEX($W741:$AD741,1,MATCH(L$5,$W$724:$AD$724,0)))))
*L1077*L$8,0)</f>
        <v>0</v>
      </c>
      <c r="M477" s="212">
        <f>_xlfn.IFNA(IF(M$7="Fixed",1,IF(AND($D477="yes",M$7="Block"),INDEX($O741:$Q741,1,MATCH(M$5,$I26:$K26,0)),IF(OR(M$7="Anytime",M$7="Peak",M$7="Off-peak",M$7="Shoulder",M$7="Block"),INDEX('Stakeholder report data'!$G741:$M741,1,MATCH(IF(M$7="Block","Anytime",M$7),'Stakeholder report data'!$G$724:$M$724,0)),INDEX($W741:$AD741,1,MATCH(M$5,$W$724:$AD$724,0)))))
*M1077*M$8,0)</f>
        <v>0</v>
      </c>
      <c r="N477" s="212">
        <f>_xlfn.IFNA(IF(N$7="Fixed",1,IF(AND($D477="yes",N$7="Block"),INDEX($O741:$Q741,1,MATCH(N$5,$I26:$K26,0)),IF(OR(N$7="Anytime",N$7="Peak",N$7="Off-peak",N$7="Shoulder",N$7="Block"),INDEX('Stakeholder report data'!$G741:$M741,1,MATCH(IF(N$7="Block","Anytime",N$7),'Stakeholder report data'!$G$724:$M$724,0)),INDEX($W741:$AD741,1,MATCH(N$5,$W$724:$AD$724,0)))))
*N1077*N$8,0)</f>
        <v>0</v>
      </c>
      <c r="O477" s="212">
        <f>_xlfn.IFNA(IF(O$7="Fixed",1,IF(AND($D477="yes",O$7="Block"),INDEX($O741:$Q741,1,MATCH(O$5,$I26:$K26,0)),IF(OR(O$7="Anytime",O$7="Peak",O$7="Off-peak",O$7="Shoulder",O$7="Block"),INDEX('Stakeholder report data'!$G741:$M741,1,MATCH(IF(O$7="Block","Anytime",O$7),'Stakeholder report data'!$G$724:$M$724,0)),INDEX($W741:$AD741,1,MATCH(O$5,$W$724:$AD$724,0)))))
*O1077*O$8,0)</f>
        <v>0</v>
      </c>
      <c r="P477" s="212">
        <f>_xlfn.IFNA(IF(P$7="Fixed",1,IF(AND($D477="yes",P$7="Block"),INDEX($O741:$Q741,1,MATCH(P$5,$I26:$K26,0)),IF(OR(P$7="Anytime",P$7="Peak",P$7="Off-peak",P$7="Shoulder",P$7="Block"),INDEX('Stakeholder report data'!$G741:$M741,1,MATCH(IF(P$7="Block","Anytime",P$7),'Stakeholder report data'!$G$724:$M$724,0)),INDEX($W741:$AD741,1,MATCH(P$5,$W$724:$AD$724,0)))))
*P1077*P$8,0)</f>
        <v>0</v>
      </c>
      <c r="Q477" s="212">
        <f>_xlfn.IFNA(IF(Q$7="Fixed",1,IF(AND($D477="yes",Q$7="Block"),INDEX($O741:$Q741,1,MATCH(Q$5,$I26:$K26,0)),IF(OR(Q$7="Anytime",Q$7="Peak",Q$7="Off-peak",Q$7="Shoulder",Q$7="Block"),INDEX('Stakeholder report data'!$G741:$M741,1,MATCH(IF(Q$7="Block","Anytime",Q$7),'Stakeholder report data'!$G$724:$M$724,0)),INDEX($W741:$AD741,1,MATCH(Q$5,$W$724:$AD$724,0)))))
*Q1077*Q$8,0)</f>
        <v>0</v>
      </c>
      <c r="R477" s="212">
        <f>_xlfn.IFNA(IF(R$7="Fixed",1,IF(AND($D477="yes",R$7="Block"),INDEX($O741:$Q741,1,MATCH(R$5,$I26:$K26,0)),IF(OR(R$7="Anytime",R$7="Peak",R$7="Off-peak",R$7="Shoulder",R$7="Block"),INDEX('Stakeholder report data'!$G741:$M741,1,MATCH(IF(R$7="Block","Anytime",R$7),'Stakeholder report data'!$G$724:$M$724,0)),INDEX($W741:$AD741,1,MATCH(R$5,$W$724:$AD$724,0)))))
*R1077*R$8,0)</f>
        <v>0</v>
      </c>
      <c r="S477" s="212">
        <f>_xlfn.IFNA(IF(S$7="Fixed",1,IF(AND($D477="yes",S$7="Block"),INDEX($O741:$Q741,1,MATCH(S$5,$I26:$K26,0)),IF(OR(S$7="Anytime",S$7="Peak",S$7="Off-peak",S$7="Shoulder",S$7="Block"),INDEX('Stakeholder report data'!$G741:$M741,1,MATCH(IF(S$7="Block","Anytime",S$7),'Stakeholder report data'!$G$724:$M$724,0)),INDEX($W741:$AD741,1,MATCH(S$5,$W$724:$AD$724,0)))))
*S1077*S$8,0)</f>
        <v>0</v>
      </c>
      <c r="T477" s="212">
        <f>_xlfn.IFNA(IF(T$7="Fixed",1,IF(AND($D477="yes",T$7="Block"),INDEX($O741:$Q741,1,MATCH(T$5,$I26:$K26,0)),IF(OR(T$7="Anytime",T$7="Peak",T$7="Off-peak",T$7="Shoulder",T$7="Block"),INDEX('Stakeholder report data'!$G741:$M741,1,MATCH(IF(T$7="Block","Anytime",T$7),'Stakeholder report data'!$G$724:$M$724,0)),INDEX($W741:$AD741,1,MATCH(T$5,$W$724:$AD$724,0)))))
*T1077*T$8,0)</f>
        <v>0</v>
      </c>
      <c r="U477" s="212">
        <f>_xlfn.IFNA(IF(U$7="Fixed",1,IF(AND($D477="yes",U$7="Block"),INDEX($O741:$Q741,1,MATCH(U$5,$I26:$K26,0)),IF(OR(U$7="Anytime",U$7="Peak",U$7="Off-peak",U$7="Shoulder",U$7="Block"),INDEX('Stakeholder report data'!$G741:$M741,1,MATCH(IF(U$7="Block","Anytime",U$7),'Stakeholder report data'!$G$724:$M$724,0)),INDEX($W741:$AD741,1,MATCH(U$5,$W$724:$AD$724,0)))))
*U1077*U$8,0)</f>
        <v>0</v>
      </c>
      <c r="V477" s="212">
        <f>_xlfn.IFNA(IF(V$7="Fixed",1,IF(AND($D477="yes",V$7="Block"),INDEX($O741:$Q741,1,MATCH(V$5,$I26:$K26,0)),IF(OR(V$7="Anytime",V$7="Peak",V$7="Off-peak",V$7="Shoulder",V$7="Block"),INDEX('Stakeholder report data'!$G741:$M741,1,MATCH(IF(V$7="Block","Anytime",V$7),'Stakeholder report data'!$G$724:$M$724,0)),INDEX($W741:$AD741,1,MATCH(V$5,$W$724:$AD$724,0)))))
*V1077*V$8,0)</f>
        <v>0</v>
      </c>
      <c r="W477" s="212">
        <f>_xlfn.IFNA(IF(W$7="Fixed",1,IF(AND($D477="yes",W$7="Block"),INDEX($O741:$Q741,1,MATCH(W$5,$I26:$K26,0)),IF(OR(W$7="Anytime",W$7="Peak",W$7="Off-peak",W$7="Shoulder",W$7="Block"),INDEX('Stakeholder report data'!$G741:$M741,1,MATCH(IF(W$7="Block","Anytime",W$7),'Stakeholder report data'!$G$724:$M$724,0)),INDEX($W741:$AD741,1,MATCH(W$5,$W$724:$AD$724,0)))))
*W1077*W$8,0)</f>
        <v>0</v>
      </c>
      <c r="X477" s="212">
        <f>_xlfn.IFNA(IF(X$7="Fixed",1,IF(AND($D477="yes",X$7="Block"),INDEX($O741:$Q741,1,MATCH(X$5,$I26:$K26,0)),IF(OR(X$7="Anytime",X$7="Peak",X$7="Off-peak",X$7="Shoulder",X$7="Block"),INDEX('Stakeholder report data'!$G741:$M741,1,MATCH(IF(X$7="Block","Anytime",X$7),'Stakeholder report data'!$G$724:$M$724,0)),INDEX($W741:$AD741,1,MATCH(X$5,$W$724:$AD$724,0)))))
*X1077*X$8,0)</f>
        <v>0</v>
      </c>
      <c r="Y477" s="212">
        <f>_xlfn.IFNA(IF(Y$7="Fixed",1,IF(AND($D477="yes",Y$7="Block"),INDEX($O741:$Q741,1,MATCH(Y$5,$I26:$K26,0)),IF(OR(Y$7="Anytime",Y$7="Peak",Y$7="Off-peak",Y$7="Shoulder",Y$7="Block"),INDEX('Stakeholder report data'!$G741:$M741,1,MATCH(IF(Y$7="Block","Anytime",Y$7),'Stakeholder report data'!$G$724:$M$724,0)),INDEX($W741:$AD741,1,MATCH(Y$5,$W$724:$AD$724,0)))))
*Y1077*Y$8,0)</f>
        <v>0</v>
      </c>
      <c r="Z477" s="212">
        <f>_xlfn.IFNA(IF(Z$7="Fixed",1,IF(AND($D477="yes",Z$7="Block"),INDEX($O741:$Q741,1,MATCH(Z$5,$I26:$K26,0)),IF(OR(Z$7="Anytime",Z$7="Peak",Z$7="Off-peak",Z$7="Shoulder",Z$7="Block"),INDEX('Stakeholder report data'!$G741:$M741,1,MATCH(IF(Z$7="Block","Anytime",Z$7),'Stakeholder report data'!$G$724:$M$724,0)),INDEX($W741:$AD741,1,MATCH(Z$5,$W$724:$AD$724,0)))))
*Z1077*Z$8,0)</f>
        <v>0</v>
      </c>
      <c r="AA477" s="212">
        <f>_xlfn.IFNA(IF(AA$7="Fixed",1,IF(AND($D477="yes",AA$7="Block"),INDEX($O741:$Q741,1,MATCH(AA$5,$I26:$K26,0)),IF(OR(AA$7="Anytime",AA$7="Peak",AA$7="Off-peak",AA$7="Shoulder",AA$7="Block"),INDEX('Stakeholder report data'!$G741:$M741,1,MATCH(IF(AA$7="Block","Anytime",AA$7),'Stakeholder report data'!$G$724:$M$724,0)),INDEX($W741:$AD741,1,MATCH(AA$5,$W$724:$AD$724,0)))))
*AA1077*AA$8,0)</f>
        <v>0</v>
      </c>
      <c r="AB477" s="212">
        <f>_xlfn.IFNA(IF(AB$7="Fixed",1,IF(AND($D477="yes",AB$7="Block"),INDEX($O741:$Q741,1,MATCH(AB$5,$I26:$K26,0)),IF(OR(AB$7="Anytime",AB$7="Peak",AB$7="Off-peak",AB$7="Shoulder",AB$7="Block"),INDEX('Stakeholder report data'!$G741:$M741,1,MATCH(IF(AB$7="Block","Anytime",AB$7),'Stakeholder report data'!$G$724:$M$724,0)),INDEX($W741:$AD741,1,MATCH(AB$5,$W$724:$AD$724,0)))))
*AB1077*AB$8,0)</f>
        <v>0</v>
      </c>
      <c r="AC477" s="212">
        <f>_xlfn.IFNA(IF(AC$7="Fixed",1,IF(AND($D477="yes",AC$7="Block"),INDEX($O741:$Q741,1,MATCH(AC$5,$I26:$K26,0)),IF(OR(AC$7="Anytime",AC$7="Peak",AC$7="Off-peak",AC$7="Shoulder",AC$7="Block"),INDEX('Stakeholder report data'!$G741:$M741,1,MATCH(IF(AC$7="Block","Anytime",AC$7),'Stakeholder report data'!$G$724:$M$724,0)),INDEX($W741:$AD741,1,MATCH(AC$5,$W$724:$AD$724,0)))))
*AC1077*AC$8,0)</f>
        <v>0</v>
      </c>
      <c r="AD477" s="212">
        <f>_xlfn.IFNA(IF(AD$7="Fixed",1,IF(AND($D477="yes",AD$7="Block"),INDEX($O741:$Q741,1,MATCH(AD$5,$I26:$K26,0)),IF(OR(AD$7="Anytime",AD$7="Peak",AD$7="Off-peak",AD$7="Shoulder",AD$7="Block"),INDEX('Stakeholder report data'!$G741:$M741,1,MATCH(IF(AD$7="Block","Anytime",AD$7),'Stakeholder report data'!$G$724:$M$724,0)),INDEX($W741:$AD741,1,MATCH(AD$5,$W$724:$AD$724,0)))))
*AD1077*AD$8,0)</f>
        <v>0</v>
      </c>
      <c r="AE477" s="55"/>
      <c r="AF477" s="34"/>
      <c r="AG477" s="34"/>
      <c r="AH477" s="34"/>
    </row>
    <row r="478" spans="1:34" ht="11.25" hidden="1" outlineLevel="3" x14ac:dyDescent="0.2">
      <c r="A478" s="34"/>
      <c r="B478" s="258">
        <v>16</v>
      </c>
      <c r="C478" s="48">
        <v>0</v>
      </c>
      <c r="D478" s="49">
        <f t="shared" si="47"/>
        <v>0</v>
      </c>
      <c r="E478" s="49">
        <f t="shared" si="47"/>
        <v>0</v>
      </c>
      <c r="F478" s="56"/>
      <c r="G478" s="262">
        <f t="shared" si="48"/>
        <v>0</v>
      </c>
      <c r="H478" s="56"/>
      <c r="I478" s="212">
        <f>_xlfn.IFNA(IF(I$7="Fixed",1,IF(AND($D478="yes",I$7="Block"),INDEX($O742:$Q742,1,MATCH(I$5,$I27:$K27,0)),IF(OR(I$7="Anytime",I$7="Peak",I$7="Off-peak",I$7="Shoulder",I$7="Block"),INDEX('Stakeholder report data'!$G742:$M742,1,MATCH(IF(I$7="Block","Anytime",I$7),'Stakeholder report data'!$G$724:$M$724,0)),INDEX($W742:$AD742,1,MATCH(I$5,$W$724:$AD$724,0)))))
*I1078*I$8,0)</f>
        <v>0</v>
      </c>
      <c r="J478" s="212">
        <f>_xlfn.IFNA(IF(J$7="Fixed",1,IF(AND($D478="yes",J$7="Block"),INDEX($O742:$Q742,1,MATCH(J$5,$I27:$K27,0)),IF(OR(J$7="Anytime",J$7="Peak",J$7="Off-peak",J$7="Shoulder",J$7="Block"),INDEX('Stakeholder report data'!$G742:$M742,1,MATCH(IF(J$7="Block","Anytime",J$7),'Stakeholder report data'!$G$724:$M$724,0)),INDEX($W742:$AD742,1,MATCH(J$5,$W$724:$AD$724,0)))))
*J1078*J$8,0)</f>
        <v>0</v>
      </c>
      <c r="K478" s="212">
        <f>_xlfn.IFNA(IF(K$7="Fixed",1,IF(AND($D478="yes",K$7="Block"),INDEX($O742:$Q742,1,MATCH(K$5,$I27:$K27,0)),IF(OR(K$7="Anytime",K$7="Peak",K$7="Off-peak",K$7="Shoulder",K$7="Block"),INDEX('Stakeholder report data'!$G742:$M742,1,MATCH(IF(K$7="Block","Anytime",K$7),'Stakeholder report data'!$G$724:$M$724,0)),INDEX($W742:$AD742,1,MATCH(K$5,$W$724:$AD$724,0)))))
*K1078*K$8,0)</f>
        <v>0</v>
      </c>
      <c r="L478" s="212">
        <f>_xlfn.IFNA(IF(L$7="Fixed",1,IF(AND($D478="yes",L$7="Block"),INDEX($O742:$Q742,1,MATCH(L$5,$I27:$K27,0)),IF(OR(L$7="Anytime",L$7="Peak",L$7="Off-peak",L$7="Shoulder",L$7="Block"),INDEX('Stakeholder report data'!$G742:$M742,1,MATCH(IF(L$7="Block","Anytime",L$7),'Stakeholder report data'!$G$724:$M$724,0)),INDEX($W742:$AD742,1,MATCH(L$5,$W$724:$AD$724,0)))))
*L1078*L$8,0)</f>
        <v>0</v>
      </c>
      <c r="M478" s="212">
        <f>_xlfn.IFNA(IF(M$7="Fixed",1,IF(AND($D478="yes",M$7="Block"),INDEX($O742:$Q742,1,MATCH(M$5,$I27:$K27,0)),IF(OR(M$7="Anytime",M$7="Peak",M$7="Off-peak",M$7="Shoulder",M$7="Block"),INDEX('Stakeholder report data'!$G742:$M742,1,MATCH(IF(M$7="Block","Anytime",M$7),'Stakeholder report data'!$G$724:$M$724,0)),INDEX($W742:$AD742,1,MATCH(M$5,$W$724:$AD$724,0)))))
*M1078*M$8,0)</f>
        <v>0</v>
      </c>
      <c r="N478" s="212">
        <f>_xlfn.IFNA(IF(N$7="Fixed",1,IF(AND($D478="yes",N$7="Block"),INDEX($O742:$Q742,1,MATCH(N$5,$I27:$K27,0)),IF(OR(N$7="Anytime",N$7="Peak",N$7="Off-peak",N$7="Shoulder",N$7="Block"),INDEX('Stakeholder report data'!$G742:$M742,1,MATCH(IF(N$7="Block","Anytime",N$7),'Stakeholder report data'!$G$724:$M$724,0)),INDEX($W742:$AD742,1,MATCH(N$5,$W$724:$AD$724,0)))))
*N1078*N$8,0)</f>
        <v>0</v>
      </c>
      <c r="O478" s="212">
        <f>_xlfn.IFNA(IF(O$7="Fixed",1,IF(AND($D478="yes",O$7="Block"),INDEX($O742:$Q742,1,MATCH(O$5,$I27:$K27,0)),IF(OR(O$7="Anytime",O$7="Peak",O$7="Off-peak",O$7="Shoulder",O$7="Block"),INDEX('Stakeholder report data'!$G742:$M742,1,MATCH(IF(O$7="Block","Anytime",O$7),'Stakeholder report data'!$G$724:$M$724,0)),INDEX($W742:$AD742,1,MATCH(O$5,$W$724:$AD$724,0)))))
*O1078*O$8,0)</f>
        <v>0</v>
      </c>
      <c r="P478" s="212">
        <f>_xlfn.IFNA(IF(P$7="Fixed",1,IF(AND($D478="yes",P$7="Block"),INDEX($O742:$Q742,1,MATCH(P$5,$I27:$K27,0)),IF(OR(P$7="Anytime",P$7="Peak",P$7="Off-peak",P$7="Shoulder",P$7="Block"),INDEX('Stakeholder report data'!$G742:$M742,1,MATCH(IF(P$7="Block","Anytime",P$7),'Stakeholder report data'!$G$724:$M$724,0)),INDEX($W742:$AD742,1,MATCH(P$5,$W$724:$AD$724,0)))))
*P1078*P$8,0)</f>
        <v>0</v>
      </c>
      <c r="Q478" s="212">
        <f>_xlfn.IFNA(IF(Q$7="Fixed",1,IF(AND($D478="yes",Q$7="Block"),INDEX($O742:$Q742,1,MATCH(Q$5,$I27:$K27,0)),IF(OR(Q$7="Anytime",Q$7="Peak",Q$7="Off-peak",Q$7="Shoulder",Q$7="Block"),INDEX('Stakeholder report data'!$G742:$M742,1,MATCH(IF(Q$7="Block","Anytime",Q$7),'Stakeholder report data'!$G$724:$M$724,0)),INDEX($W742:$AD742,1,MATCH(Q$5,$W$724:$AD$724,0)))))
*Q1078*Q$8,0)</f>
        <v>0</v>
      </c>
      <c r="R478" s="212">
        <f>_xlfn.IFNA(IF(R$7="Fixed",1,IF(AND($D478="yes",R$7="Block"),INDEX($O742:$Q742,1,MATCH(R$5,$I27:$K27,0)),IF(OR(R$7="Anytime",R$7="Peak",R$7="Off-peak",R$7="Shoulder",R$7="Block"),INDEX('Stakeholder report data'!$G742:$M742,1,MATCH(IF(R$7="Block","Anytime",R$7),'Stakeholder report data'!$G$724:$M$724,0)),INDEX($W742:$AD742,1,MATCH(R$5,$W$724:$AD$724,0)))))
*R1078*R$8,0)</f>
        <v>0</v>
      </c>
      <c r="S478" s="212">
        <f>_xlfn.IFNA(IF(S$7="Fixed",1,IF(AND($D478="yes",S$7="Block"),INDEX($O742:$Q742,1,MATCH(S$5,$I27:$K27,0)),IF(OR(S$7="Anytime",S$7="Peak",S$7="Off-peak",S$7="Shoulder",S$7="Block"),INDEX('Stakeholder report data'!$G742:$M742,1,MATCH(IF(S$7="Block","Anytime",S$7),'Stakeholder report data'!$G$724:$M$724,0)),INDEX($W742:$AD742,1,MATCH(S$5,$W$724:$AD$724,0)))))
*S1078*S$8,0)</f>
        <v>0</v>
      </c>
      <c r="T478" s="212">
        <f>_xlfn.IFNA(IF(T$7="Fixed",1,IF(AND($D478="yes",T$7="Block"),INDEX($O742:$Q742,1,MATCH(T$5,$I27:$K27,0)),IF(OR(T$7="Anytime",T$7="Peak",T$7="Off-peak",T$7="Shoulder",T$7="Block"),INDEX('Stakeholder report data'!$G742:$M742,1,MATCH(IF(T$7="Block","Anytime",T$7),'Stakeholder report data'!$G$724:$M$724,0)),INDEX($W742:$AD742,1,MATCH(T$5,$W$724:$AD$724,0)))))
*T1078*T$8,0)</f>
        <v>0</v>
      </c>
      <c r="U478" s="212">
        <f>_xlfn.IFNA(IF(U$7="Fixed",1,IF(AND($D478="yes",U$7="Block"),INDEX($O742:$Q742,1,MATCH(U$5,$I27:$K27,0)),IF(OR(U$7="Anytime",U$7="Peak",U$7="Off-peak",U$7="Shoulder",U$7="Block"),INDEX('Stakeholder report data'!$G742:$M742,1,MATCH(IF(U$7="Block","Anytime",U$7),'Stakeholder report data'!$G$724:$M$724,0)),INDEX($W742:$AD742,1,MATCH(U$5,$W$724:$AD$724,0)))))
*U1078*U$8,0)</f>
        <v>0</v>
      </c>
      <c r="V478" s="212">
        <f>_xlfn.IFNA(IF(V$7="Fixed",1,IF(AND($D478="yes",V$7="Block"),INDEX($O742:$Q742,1,MATCH(V$5,$I27:$K27,0)),IF(OR(V$7="Anytime",V$7="Peak",V$7="Off-peak",V$7="Shoulder",V$7="Block"),INDEX('Stakeholder report data'!$G742:$M742,1,MATCH(IF(V$7="Block","Anytime",V$7),'Stakeholder report data'!$G$724:$M$724,0)),INDEX($W742:$AD742,1,MATCH(V$5,$W$724:$AD$724,0)))))
*V1078*V$8,0)</f>
        <v>0</v>
      </c>
      <c r="W478" s="212">
        <f>_xlfn.IFNA(IF(W$7="Fixed",1,IF(AND($D478="yes",W$7="Block"),INDEX($O742:$Q742,1,MATCH(W$5,$I27:$K27,0)),IF(OR(W$7="Anytime",W$7="Peak",W$7="Off-peak",W$7="Shoulder",W$7="Block"),INDEX('Stakeholder report data'!$G742:$M742,1,MATCH(IF(W$7="Block","Anytime",W$7),'Stakeholder report data'!$G$724:$M$724,0)),INDEX($W742:$AD742,1,MATCH(W$5,$W$724:$AD$724,0)))))
*W1078*W$8,0)</f>
        <v>0</v>
      </c>
      <c r="X478" s="212">
        <f>_xlfn.IFNA(IF(X$7="Fixed",1,IF(AND($D478="yes",X$7="Block"),INDEX($O742:$Q742,1,MATCH(X$5,$I27:$K27,0)),IF(OR(X$7="Anytime",X$7="Peak",X$7="Off-peak",X$7="Shoulder",X$7="Block"),INDEX('Stakeholder report data'!$G742:$M742,1,MATCH(IF(X$7="Block","Anytime",X$7),'Stakeholder report data'!$G$724:$M$724,0)),INDEX($W742:$AD742,1,MATCH(X$5,$W$724:$AD$724,0)))))
*X1078*X$8,0)</f>
        <v>0</v>
      </c>
      <c r="Y478" s="212">
        <f>_xlfn.IFNA(IF(Y$7="Fixed",1,IF(AND($D478="yes",Y$7="Block"),INDEX($O742:$Q742,1,MATCH(Y$5,$I27:$K27,0)),IF(OR(Y$7="Anytime",Y$7="Peak",Y$7="Off-peak",Y$7="Shoulder",Y$7="Block"),INDEX('Stakeholder report data'!$G742:$M742,1,MATCH(IF(Y$7="Block","Anytime",Y$7),'Stakeholder report data'!$G$724:$M$724,0)),INDEX($W742:$AD742,1,MATCH(Y$5,$W$724:$AD$724,0)))))
*Y1078*Y$8,0)</f>
        <v>0</v>
      </c>
      <c r="Z478" s="212">
        <f>_xlfn.IFNA(IF(Z$7="Fixed",1,IF(AND($D478="yes",Z$7="Block"),INDEX($O742:$Q742,1,MATCH(Z$5,$I27:$K27,0)),IF(OR(Z$7="Anytime",Z$7="Peak",Z$7="Off-peak",Z$7="Shoulder",Z$7="Block"),INDEX('Stakeholder report data'!$G742:$M742,1,MATCH(IF(Z$7="Block","Anytime",Z$7),'Stakeholder report data'!$G$724:$M$724,0)),INDEX($W742:$AD742,1,MATCH(Z$5,$W$724:$AD$724,0)))))
*Z1078*Z$8,0)</f>
        <v>0</v>
      </c>
      <c r="AA478" s="212">
        <f>_xlfn.IFNA(IF(AA$7="Fixed",1,IF(AND($D478="yes",AA$7="Block"),INDEX($O742:$Q742,1,MATCH(AA$5,$I27:$K27,0)),IF(OR(AA$7="Anytime",AA$7="Peak",AA$7="Off-peak",AA$7="Shoulder",AA$7="Block"),INDEX('Stakeholder report data'!$G742:$M742,1,MATCH(IF(AA$7="Block","Anytime",AA$7),'Stakeholder report data'!$G$724:$M$724,0)),INDEX($W742:$AD742,1,MATCH(AA$5,$W$724:$AD$724,0)))))
*AA1078*AA$8,0)</f>
        <v>0</v>
      </c>
      <c r="AB478" s="212">
        <f>_xlfn.IFNA(IF(AB$7="Fixed",1,IF(AND($D478="yes",AB$7="Block"),INDEX($O742:$Q742,1,MATCH(AB$5,$I27:$K27,0)),IF(OR(AB$7="Anytime",AB$7="Peak",AB$7="Off-peak",AB$7="Shoulder",AB$7="Block"),INDEX('Stakeholder report data'!$G742:$M742,1,MATCH(IF(AB$7="Block","Anytime",AB$7),'Stakeholder report data'!$G$724:$M$724,0)),INDEX($W742:$AD742,1,MATCH(AB$5,$W$724:$AD$724,0)))))
*AB1078*AB$8,0)</f>
        <v>0</v>
      </c>
      <c r="AC478" s="212">
        <f>_xlfn.IFNA(IF(AC$7="Fixed",1,IF(AND($D478="yes",AC$7="Block"),INDEX($O742:$Q742,1,MATCH(AC$5,$I27:$K27,0)),IF(OR(AC$7="Anytime",AC$7="Peak",AC$7="Off-peak",AC$7="Shoulder",AC$7="Block"),INDEX('Stakeholder report data'!$G742:$M742,1,MATCH(IF(AC$7="Block","Anytime",AC$7),'Stakeholder report data'!$G$724:$M$724,0)),INDEX($W742:$AD742,1,MATCH(AC$5,$W$724:$AD$724,0)))))
*AC1078*AC$8,0)</f>
        <v>0</v>
      </c>
      <c r="AD478" s="212">
        <f>_xlfn.IFNA(IF(AD$7="Fixed",1,IF(AND($D478="yes",AD$7="Block"),INDEX($O742:$Q742,1,MATCH(AD$5,$I27:$K27,0)),IF(OR(AD$7="Anytime",AD$7="Peak",AD$7="Off-peak",AD$7="Shoulder",AD$7="Block"),INDEX('Stakeholder report data'!$G742:$M742,1,MATCH(IF(AD$7="Block","Anytime",AD$7),'Stakeholder report data'!$G$724:$M$724,0)),INDEX($W742:$AD742,1,MATCH(AD$5,$W$724:$AD$724,0)))))
*AD1078*AD$8,0)</f>
        <v>0</v>
      </c>
      <c r="AE478" s="55"/>
      <c r="AF478" s="34"/>
      <c r="AG478" s="34"/>
      <c r="AH478" s="34"/>
    </row>
    <row r="479" spans="1:34" ht="11.25" hidden="1" outlineLevel="3" x14ac:dyDescent="0.2">
      <c r="A479" s="34"/>
      <c r="B479" s="251">
        <v>17</v>
      </c>
      <c r="C479" s="48">
        <v>0</v>
      </c>
      <c r="D479" s="49">
        <f t="shared" ref="C479:E494" si="49">D443</f>
        <v>0</v>
      </c>
      <c r="E479" s="49">
        <f t="shared" si="49"/>
        <v>0</v>
      </c>
      <c r="F479" s="56"/>
      <c r="G479" s="262">
        <f t="shared" si="48"/>
        <v>0</v>
      </c>
      <c r="H479" s="56"/>
      <c r="I479" s="212">
        <f>_xlfn.IFNA(IF(I$7="Fixed",1,IF(AND($D479="yes",I$7="Block"),INDEX($O743:$Q743,1,MATCH(I$5,$I28:$K28,0)),IF(OR(I$7="Anytime",I$7="Peak",I$7="Off-peak",I$7="Shoulder",I$7="Block"),INDEX('Stakeholder report data'!$G743:$M743,1,MATCH(IF(I$7="Block","Anytime",I$7),'Stakeholder report data'!$G$724:$M$724,0)),INDEX($W743:$AD743,1,MATCH(I$5,$W$724:$AD$724,0)))))
*I1079*I$8,0)</f>
        <v>0</v>
      </c>
      <c r="J479" s="212">
        <f>_xlfn.IFNA(IF(J$7="Fixed",1,IF(AND($D479="yes",J$7="Block"),INDEX($O743:$Q743,1,MATCH(J$5,$I28:$K28,0)),IF(OR(J$7="Anytime",J$7="Peak",J$7="Off-peak",J$7="Shoulder",J$7="Block"),INDEX('Stakeholder report data'!$G743:$M743,1,MATCH(IF(J$7="Block","Anytime",J$7),'Stakeholder report data'!$G$724:$M$724,0)),INDEX($W743:$AD743,1,MATCH(J$5,$W$724:$AD$724,0)))))
*J1079*J$8,0)</f>
        <v>0</v>
      </c>
      <c r="K479" s="212">
        <f>_xlfn.IFNA(IF(K$7="Fixed",1,IF(AND($D479="yes",K$7="Block"),INDEX($O743:$Q743,1,MATCH(K$5,$I28:$K28,0)),IF(OR(K$7="Anytime",K$7="Peak",K$7="Off-peak",K$7="Shoulder",K$7="Block"),INDEX('Stakeholder report data'!$G743:$M743,1,MATCH(IF(K$7="Block","Anytime",K$7),'Stakeholder report data'!$G$724:$M$724,0)),INDEX($W743:$AD743,1,MATCH(K$5,$W$724:$AD$724,0)))))
*K1079*K$8,0)</f>
        <v>0</v>
      </c>
      <c r="L479" s="212">
        <f>_xlfn.IFNA(IF(L$7="Fixed",1,IF(AND($D479="yes",L$7="Block"),INDEX($O743:$Q743,1,MATCH(L$5,$I28:$K28,0)),IF(OR(L$7="Anytime",L$7="Peak",L$7="Off-peak",L$7="Shoulder",L$7="Block"),INDEX('Stakeholder report data'!$G743:$M743,1,MATCH(IF(L$7="Block","Anytime",L$7),'Stakeholder report data'!$G$724:$M$724,0)),INDEX($W743:$AD743,1,MATCH(L$5,$W$724:$AD$724,0)))))
*L1079*L$8,0)</f>
        <v>0</v>
      </c>
      <c r="M479" s="212">
        <f>_xlfn.IFNA(IF(M$7="Fixed",1,IF(AND($D479="yes",M$7="Block"),INDEX($O743:$Q743,1,MATCH(M$5,$I28:$K28,0)),IF(OR(M$7="Anytime",M$7="Peak",M$7="Off-peak",M$7="Shoulder",M$7="Block"),INDEX('Stakeholder report data'!$G743:$M743,1,MATCH(IF(M$7="Block","Anytime",M$7),'Stakeholder report data'!$G$724:$M$724,0)),INDEX($W743:$AD743,1,MATCH(M$5,$W$724:$AD$724,0)))))
*M1079*M$8,0)</f>
        <v>0</v>
      </c>
      <c r="N479" s="212">
        <f>_xlfn.IFNA(IF(N$7="Fixed",1,IF(AND($D479="yes",N$7="Block"),INDEX($O743:$Q743,1,MATCH(N$5,$I28:$K28,0)),IF(OR(N$7="Anytime",N$7="Peak",N$7="Off-peak",N$7="Shoulder",N$7="Block"),INDEX('Stakeholder report data'!$G743:$M743,1,MATCH(IF(N$7="Block","Anytime",N$7),'Stakeholder report data'!$G$724:$M$724,0)),INDEX($W743:$AD743,1,MATCH(N$5,$W$724:$AD$724,0)))))
*N1079*N$8,0)</f>
        <v>0</v>
      </c>
      <c r="O479" s="212">
        <f>_xlfn.IFNA(IF(O$7="Fixed",1,IF(AND($D479="yes",O$7="Block"),INDEX($O743:$Q743,1,MATCH(O$5,$I28:$K28,0)),IF(OR(O$7="Anytime",O$7="Peak",O$7="Off-peak",O$7="Shoulder",O$7="Block"),INDEX('Stakeholder report data'!$G743:$M743,1,MATCH(IF(O$7="Block","Anytime",O$7),'Stakeholder report data'!$G$724:$M$724,0)),INDEX($W743:$AD743,1,MATCH(O$5,$W$724:$AD$724,0)))))
*O1079*O$8,0)</f>
        <v>0</v>
      </c>
      <c r="P479" s="212">
        <f>_xlfn.IFNA(IF(P$7="Fixed",1,IF(AND($D479="yes",P$7="Block"),INDEX($O743:$Q743,1,MATCH(P$5,$I28:$K28,0)),IF(OR(P$7="Anytime",P$7="Peak",P$7="Off-peak",P$7="Shoulder",P$7="Block"),INDEX('Stakeholder report data'!$G743:$M743,1,MATCH(IF(P$7="Block","Anytime",P$7),'Stakeholder report data'!$G$724:$M$724,0)),INDEX($W743:$AD743,1,MATCH(P$5,$W$724:$AD$724,0)))))
*P1079*P$8,0)</f>
        <v>0</v>
      </c>
      <c r="Q479" s="212">
        <f>_xlfn.IFNA(IF(Q$7="Fixed",1,IF(AND($D479="yes",Q$7="Block"),INDEX($O743:$Q743,1,MATCH(Q$5,$I28:$K28,0)),IF(OR(Q$7="Anytime",Q$7="Peak",Q$7="Off-peak",Q$7="Shoulder",Q$7="Block"),INDEX('Stakeholder report data'!$G743:$M743,1,MATCH(IF(Q$7="Block","Anytime",Q$7),'Stakeholder report data'!$G$724:$M$724,0)),INDEX($W743:$AD743,1,MATCH(Q$5,$W$724:$AD$724,0)))))
*Q1079*Q$8,0)</f>
        <v>0</v>
      </c>
      <c r="R479" s="212">
        <f>_xlfn.IFNA(IF(R$7="Fixed",1,IF(AND($D479="yes",R$7="Block"),INDEX($O743:$Q743,1,MATCH(R$5,$I28:$K28,0)),IF(OR(R$7="Anytime",R$7="Peak",R$7="Off-peak",R$7="Shoulder",R$7="Block"),INDEX('Stakeholder report data'!$G743:$M743,1,MATCH(IF(R$7="Block","Anytime",R$7),'Stakeholder report data'!$G$724:$M$724,0)),INDEX($W743:$AD743,1,MATCH(R$5,$W$724:$AD$724,0)))))
*R1079*R$8,0)</f>
        <v>0</v>
      </c>
      <c r="S479" s="212">
        <f>_xlfn.IFNA(IF(S$7="Fixed",1,IF(AND($D479="yes",S$7="Block"),INDEX($O743:$Q743,1,MATCH(S$5,$I28:$K28,0)),IF(OR(S$7="Anytime",S$7="Peak",S$7="Off-peak",S$7="Shoulder",S$7="Block"),INDEX('Stakeholder report data'!$G743:$M743,1,MATCH(IF(S$7="Block","Anytime",S$7),'Stakeholder report data'!$G$724:$M$724,0)),INDEX($W743:$AD743,1,MATCH(S$5,$W$724:$AD$724,0)))))
*S1079*S$8,0)</f>
        <v>0</v>
      </c>
      <c r="T479" s="212">
        <f>_xlfn.IFNA(IF(T$7="Fixed",1,IF(AND($D479="yes",T$7="Block"),INDEX($O743:$Q743,1,MATCH(T$5,$I28:$K28,0)),IF(OR(T$7="Anytime",T$7="Peak",T$7="Off-peak",T$7="Shoulder",T$7="Block"),INDEX('Stakeholder report data'!$G743:$M743,1,MATCH(IF(T$7="Block","Anytime",T$7),'Stakeholder report data'!$G$724:$M$724,0)),INDEX($W743:$AD743,1,MATCH(T$5,$W$724:$AD$724,0)))))
*T1079*T$8,0)</f>
        <v>0</v>
      </c>
      <c r="U479" s="212">
        <f>_xlfn.IFNA(IF(U$7="Fixed",1,IF(AND($D479="yes",U$7="Block"),INDEX($O743:$Q743,1,MATCH(U$5,$I28:$K28,0)),IF(OR(U$7="Anytime",U$7="Peak",U$7="Off-peak",U$7="Shoulder",U$7="Block"),INDEX('Stakeholder report data'!$G743:$M743,1,MATCH(IF(U$7="Block","Anytime",U$7),'Stakeholder report data'!$G$724:$M$724,0)),INDEX($W743:$AD743,1,MATCH(U$5,$W$724:$AD$724,0)))))
*U1079*U$8,0)</f>
        <v>0</v>
      </c>
      <c r="V479" s="212">
        <f>_xlfn.IFNA(IF(V$7="Fixed",1,IF(AND($D479="yes",V$7="Block"),INDEX($O743:$Q743,1,MATCH(V$5,$I28:$K28,0)),IF(OR(V$7="Anytime",V$7="Peak",V$7="Off-peak",V$7="Shoulder",V$7="Block"),INDEX('Stakeholder report data'!$G743:$M743,1,MATCH(IF(V$7="Block","Anytime",V$7),'Stakeholder report data'!$G$724:$M$724,0)),INDEX($W743:$AD743,1,MATCH(V$5,$W$724:$AD$724,0)))))
*V1079*V$8,0)</f>
        <v>0</v>
      </c>
      <c r="W479" s="212">
        <f>_xlfn.IFNA(IF(W$7="Fixed",1,IF(AND($D479="yes",W$7="Block"),INDEX($O743:$Q743,1,MATCH(W$5,$I28:$K28,0)),IF(OR(W$7="Anytime",W$7="Peak",W$7="Off-peak",W$7="Shoulder",W$7="Block"),INDEX('Stakeholder report data'!$G743:$M743,1,MATCH(IF(W$7="Block","Anytime",W$7),'Stakeholder report data'!$G$724:$M$724,0)),INDEX($W743:$AD743,1,MATCH(W$5,$W$724:$AD$724,0)))))
*W1079*W$8,0)</f>
        <v>0</v>
      </c>
      <c r="X479" s="212">
        <f>_xlfn.IFNA(IF(X$7="Fixed",1,IF(AND($D479="yes",X$7="Block"),INDEX($O743:$Q743,1,MATCH(X$5,$I28:$K28,0)),IF(OR(X$7="Anytime",X$7="Peak",X$7="Off-peak",X$7="Shoulder",X$7="Block"),INDEX('Stakeholder report data'!$G743:$M743,1,MATCH(IF(X$7="Block","Anytime",X$7),'Stakeholder report data'!$G$724:$M$724,0)),INDEX($W743:$AD743,1,MATCH(X$5,$W$724:$AD$724,0)))))
*X1079*X$8,0)</f>
        <v>0</v>
      </c>
      <c r="Y479" s="212">
        <f>_xlfn.IFNA(IF(Y$7="Fixed",1,IF(AND($D479="yes",Y$7="Block"),INDEX($O743:$Q743,1,MATCH(Y$5,$I28:$K28,0)),IF(OR(Y$7="Anytime",Y$7="Peak",Y$7="Off-peak",Y$7="Shoulder",Y$7="Block"),INDEX('Stakeholder report data'!$G743:$M743,1,MATCH(IF(Y$7="Block","Anytime",Y$7),'Stakeholder report data'!$G$724:$M$724,0)),INDEX($W743:$AD743,1,MATCH(Y$5,$W$724:$AD$724,0)))))
*Y1079*Y$8,0)</f>
        <v>0</v>
      </c>
      <c r="Z479" s="212">
        <f>_xlfn.IFNA(IF(Z$7="Fixed",1,IF(AND($D479="yes",Z$7="Block"),INDEX($O743:$Q743,1,MATCH(Z$5,$I28:$K28,0)),IF(OR(Z$7="Anytime",Z$7="Peak",Z$7="Off-peak",Z$7="Shoulder",Z$7="Block"),INDEX('Stakeholder report data'!$G743:$M743,1,MATCH(IF(Z$7="Block","Anytime",Z$7),'Stakeholder report data'!$G$724:$M$724,0)),INDEX($W743:$AD743,1,MATCH(Z$5,$W$724:$AD$724,0)))))
*Z1079*Z$8,0)</f>
        <v>0</v>
      </c>
      <c r="AA479" s="212">
        <f>_xlfn.IFNA(IF(AA$7="Fixed",1,IF(AND($D479="yes",AA$7="Block"),INDEX($O743:$Q743,1,MATCH(AA$5,$I28:$K28,0)),IF(OR(AA$7="Anytime",AA$7="Peak",AA$7="Off-peak",AA$7="Shoulder",AA$7="Block"),INDEX('Stakeholder report data'!$G743:$M743,1,MATCH(IF(AA$7="Block","Anytime",AA$7),'Stakeholder report data'!$G$724:$M$724,0)),INDEX($W743:$AD743,1,MATCH(AA$5,$W$724:$AD$724,0)))))
*AA1079*AA$8,0)</f>
        <v>0</v>
      </c>
      <c r="AB479" s="212">
        <f>_xlfn.IFNA(IF(AB$7="Fixed",1,IF(AND($D479="yes",AB$7="Block"),INDEX($O743:$Q743,1,MATCH(AB$5,$I28:$K28,0)),IF(OR(AB$7="Anytime",AB$7="Peak",AB$7="Off-peak",AB$7="Shoulder",AB$7="Block"),INDEX('Stakeholder report data'!$G743:$M743,1,MATCH(IF(AB$7="Block","Anytime",AB$7),'Stakeholder report data'!$G$724:$M$724,0)),INDEX($W743:$AD743,1,MATCH(AB$5,$W$724:$AD$724,0)))))
*AB1079*AB$8,0)</f>
        <v>0</v>
      </c>
      <c r="AC479" s="212">
        <f>_xlfn.IFNA(IF(AC$7="Fixed",1,IF(AND($D479="yes",AC$7="Block"),INDEX($O743:$Q743,1,MATCH(AC$5,$I28:$K28,0)),IF(OR(AC$7="Anytime",AC$7="Peak",AC$7="Off-peak",AC$7="Shoulder",AC$7="Block"),INDEX('Stakeholder report data'!$G743:$M743,1,MATCH(IF(AC$7="Block","Anytime",AC$7),'Stakeholder report data'!$G$724:$M$724,0)),INDEX($W743:$AD743,1,MATCH(AC$5,$W$724:$AD$724,0)))))
*AC1079*AC$8,0)</f>
        <v>0</v>
      </c>
      <c r="AD479" s="212">
        <f>_xlfn.IFNA(IF(AD$7="Fixed",1,IF(AND($D479="yes",AD$7="Block"),INDEX($O743:$Q743,1,MATCH(AD$5,$I28:$K28,0)),IF(OR(AD$7="Anytime",AD$7="Peak",AD$7="Off-peak",AD$7="Shoulder",AD$7="Block"),INDEX('Stakeholder report data'!$G743:$M743,1,MATCH(IF(AD$7="Block","Anytime",AD$7),'Stakeholder report data'!$G$724:$M$724,0)),INDEX($W743:$AD743,1,MATCH(AD$5,$W$724:$AD$724,0)))))
*AD1079*AD$8,0)</f>
        <v>0</v>
      </c>
      <c r="AE479" s="55"/>
      <c r="AF479" s="34"/>
      <c r="AG479" s="34"/>
      <c r="AH479" s="34"/>
    </row>
    <row r="480" spans="1:34" ht="11.25" hidden="1" outlineLevel="3" x14ac:dyDescent="0.2">
      <c r="A480" s="34"/>
      <c r="B480" s="251">
        <v>18</v>
      </c>
      <c r="C480" s="48">
        <v>0</v>
      </c>
      <c r="D480" s="49">
        <f t="shared" si="49"/>
        <v>0</v>
      </c>
      <c r="E480" s="49">
        <f t="shared" si="49"/>
        <v>0</v>
      </c>
      <c r="F480" s="56"/>
      <c r="G480" s="262">
        <f t="shared" si="48"/>
        <v>0</v>
      </c>
      <c r="H480" s="56"/>
      <c r="I480" s="212">
        <f>_xlfn.IFNA(IF(I$7="Fixed",1,IF(AND($D480="yes",I$7="Block"),INDEX($O744:$Q744,1,MATCH(I$5,$I29:$K29,0)),IF(OR(I$7="Anytime",I$7="Peak",I$7="Off-peak",I$7="Shoulder",I$7="Block"),INDEX('Stakeholder report data'!$G744:$M744,1,MATCH(IF(I$7="Block","Anytime",I$7),'Stakeholder report data'!$G$724:$M$724,0)),INDEX($W744:$AD744,1,MATCH(I$5,$W$724:$AD$724,0)))))
*I1080*I$8,0)</f>
        <v>0</v>
      </c>
      <c r="J480" s="212">
        <f>_xlfn.IFNA(IF(J$7="Fixed",1,IF(AND($D480="yes",J$7="Block"),INDEX($O744:$Q744,1,MATCH(J$5,$I29:$K29,0)),IF(OR(J$7="Anytime",J$7="Peak",J$7="Off-peak",J$7="Shoulder",J$7="Block"),INDEX('Stakeholder report data'!$G744:$M744,1,MATCH(IF(J$7="Block","Anytime",J$7),'Stakeholder report data'!$G$724:$M$724,0)),INDEX($W744:$AD744,1,MATCH(J$5,$W$724:$AD$724,0)))))
*J1080*J$8,0)</f>
        <v>0</v>
      </c>
      <c r="K480" s="212">
        <f>_xlfn.IFNA(IF(K$7="Fixed",1,IF(AND($D480="yes",K$7="Block"),INDEX($O744:$Q744,1,MATCH(K$5,$I29:$K29,0)),IF(OR(K$7="Anytime",K$7="Peak",K$7="Off-peak",K$7="Shoulder",K$7="Block"),INDEX('Stakeholder report data'!$G744:$M744,1,MATCH(IF(K$7="Block","Anytime",K$7),'Stakeholder report data'!$G$724:$M$724,0)),INDEX($W744:$AD744,1,MATCH(K$5,$W$724:$AD$724,0)))))
*K1080*K$8,0)</f>
        <v>0</v>
      </c>
      <c r="L480" s="212">
        <f>_xlfn.IFNA(IF(L$7="Fixed",1,IF(AND($D480="yes",L$7="Block"),INDEX($O744:$Q744,1,MATCH(L$5,$I29:$K29,0)),IF(OR(L$7="Anytime",L$7="Peak",L$7="Off-peak",L$7="Shoulder",L$7="Block"),INDEX('Stakeholder report data'!$G744:$M744,1,MATCH(IF(L$7="Block","Anytime",L$7),'Stakeholder report data'!$G$724:$M$724,0)),INDEX($W744:$AD744,1,MATCH(L$5,$W$724:$AD$724,0)))))
*L1080*L$8,0)</f>
        <v>0</v>
      </c>
      <c r="M480" s="212">
        <f>_xlfn.IFNA(IF(M$7="Fixed",1,IF(AND($D480="yes",M$7="Block"),INDEX($O744:$Q744,1,MATCH(M$5,$I29:$K29,0)),IF(OR(M$7="Anytime",M$7="Peak",M$7="Off-peak",M$7="Shoulder",M$7="Block"),INDEX('Stakeholder report data'!$G744:$M744,1,MATCH(IF(M$7="Block","Anytime",M$7),'Stakeholder report data'!$G$724:$M$724,0)),INDEX($W744:$AD744,1,MATCH(M$5,$W$724:$AD$724,0)))))
*M1080*M$8,0)</f>
        <v>0</v>
      </c>
      <c r="N480" s="212">
        <f>_xlfn.IFNA(IF(N$7="Fixed",1,IF(AND($D480="yes",N$7="Block"),INDEX($O744:$Q744,1,MATCH(N$5,$I29:$K29,0)),IF(OR(N$7="Anytime",N$7="Peak",N$7="Off-peak",N$7="Shoulder",N$7="Block"),INDEX('Stakeholder report data'!$G744:$M744,1,MATCH(IF(N$7="Block","Anytime",N$7),'Stakeholder report data'!$G$724:$M$724,0)),INDEX($W744:$AD744,1,MATCH(N$5,$W$724:$AD$724,0)))))
*N1080*N$8,0)</f>
        <v>0</v>
      </c>
      <c r="O480" s="212">
        <f>_xlfn.IFNA(IF(O$7="Fixed",1,IF(AND($D480="yes",O$7="Block"),INDEX($O744:$Q744,1,MATCH(O$5,$I29:$K29,0)),IF(OR(O$7="Anytime",O$7="Peak",O$7="Off-peak",O$7="Shoulder",O$7="Block"),INDEX('Stakeholder report data'!$G744:$M744,1,MATCH(IF(O$7="Block","Anytime",O$7),'Stakeholder report data'!$G$724:$M$724,0)),INDEX($W744:$AD744,1,MATCH(O$5,$W$724:$AD$724,0)))))
*O1080*O$8,0)</f>
        <v>0</v>
      </c>
      <c r="P480" s="212">
        <f>_xlfn.IFNA(IF(P$7="Fixed",1,IF(AND($D480="yes",P$7="Block"),INDEX($O744:$Q744,1,MATCH(P$5,$I29:$K29,0)),IF(OR(P$7="Anytime",P$7="Peak",P$7="Off-peak",P$7="Shoulder",P$7="Block"),INDEX('Stakeholder report data'!$G744:$M744,1,MATCH(IF(P$7="Block","Anytime",P$7),'Stakeholder report data'!$G$724:$M$724,0)),INDEX($W744:$AD744,1,MATCH(P$5,$W$724:$AD$724,0)))))
*P1080*P$8,0)</f>
        <v>0</v>
      </c>
      <c r="Q480" s="212">
        <f>_xlfn.IFNA(IF(Q$7="Fixed",1,IF(AND($D480="yes",Q$7="Block"),INDEX($O744:$Q744,1,MATCH(Q$5,$I29:$K29,0)),IF(OR(Q$7="Anytime",Q$7="Peak",Q$7="Off-peak",Q$7="Shoulder",Q$7="Block"),INDEX('Stakeholder report data'!$G744:$M744,1,MATCH(IF(Q$7="Block","Anytime",Q$7),'Stakeholder report data'!$G$724:$M$724,0)),INDEX($W744:$AD744,1,MATCH(Q$5,$W$724:$AD$724,0)))))
*Q1080*Q$8,0)</f>
        <v>0</v>
      </c>
      <c r="R480" s="212">
        <f>_xlfn.IFNA(IF(R$7="Fixed",1,IF(AND($D480="yes",R$7="Block"),INDEX($O744:$Q744,1,MATCH(R$5,$I29:$K29,0)),IF(OR(R$7="Anytime",R$7="Peak",R$7="Off-peak",R$7="Shoulder",R$7="Block"),INDEX('Stakeholder report data'!$G744:$M744,1,MATCH(IF(R$7="Block","Anytime",R$7),'Stakeholder report data'!$G$724:$M$724,0)),INDEX($W744:$AD744,1,MATCH(R$5,$W$724:$AD$724,0)))))
*R1080*R$8,0)</f>
        <v>0</v>
      </c>
      <c r="S480" s="212">
        <f>_xlfn.IFNA(IF(S$7="Fixed",1,IF(AND($D480="yes",S$7="Block"),INDEX($O744:$Q744,1,MATCH(S$5,$I29:$K29,0)),IF(OR(S$7="Anytime",S$7="Peak",S$7="Off-peak",S$7="Shoulder",S$7="Block"),INDEX('Stakeholder report data'!$G744:$M744,1,MATCH(IF(S$7="Block","Anytime",S$7),'Stakeholder report data'!$G$724:$M$724,0)),INDEX($W744:$AD744,1,MATCH(S$5,$W$724:$AD$724,0)))))
*S1080*S$8,0)</f>
        <v>0</v>
      </c>
      <c r="T480" s="212">
        <f>_xlfn.IFNA(IF(T$7="Fixed",1,IF(AND($D480="yes",T$7="Block"),INDEX($O744:$Q744,1,MATCH(T$5,$I29:$K29,0)),IF(OR(T$7="Anytime",T$7="Peak",T$7="Off-peak",T$7="Shoulder",T$7="Block"),INDEX('Stakeholder report data'!$G744:$M744,1,MATCH(IF(T$7="Block","Anytime",T$7),'Stakeholder report data'!$G$724:$M$724,0)),INDEX($W744:$AD744,1,MATCH(T$5,$W$724:$AD$724,0)))))
*T1080*T$8,0)</f>
        <v>0</v>
      </c>
      <c r="U480" s="212">
        <f>_xlfn.IFNA(IF(U$7="Fixed",1,IF(AND($D480="yes",U$7="Block"),INDEX($O744:$Q744,1,MATCH(U$5,$I29:$K29,0)),IF(OR(U$7="Anytime",U$7="Peak",U$7="Off-peak",U$7="Shoulder",U$7="Block"),INDEX('Stakeholder report data'!$G744:$M744,1,MATCH(IF(U$7="Block","Anytime",U$7),'Stakeholder report data'!$G$724:$M$724,0)),INDEX($W744:$AD744,1,MATCH(U$5,$W$724:$AD$724,0)))))
*U1080*U$8,0)</f>
        <v>0</v>
      </c>
      <c r="V480" s="212">
        <f>_xlfn.IFNA(IF(V$7="Fixed",1,IF(AND($D480="yes",V$7="Block"),INDEX($O744:$Q744,1,MATCH(V$5,$I29:$K29,0)),IF(OR(V$7="Anytime",V$7="Peak",V$7="Off-peak",V$7="Shoulder",V$7="Block"),INDEX('Stakeholder report data'!$G744:$M744,1,MATCH(IF(V$7="Block","Anytime",V$7),'Stakeholder report data'!$G$724:$M$724,0)),INDEX($W744:$AD744,1,MATCH(V$5,$W$724:$AD$724,0)))))
*V1080*V$8,0)</f>
        <v>0</v>
      </c>
      <c r="W480" s="212">
        <f>_xlfn.IFNA(IF(W$7="Fixed",1,IF(AND($D480="yes",W$7="Block"),INDEX($O744:$Q744,1,MATCH(W$5,$I29:$K29,0)),IF(OR(W$7="Anytime",W$7="Peak",W$7="Off-peak",W$7="Shoulder",W$7="Block"),INDEX('Stakeholder report data'!$G744:$M744,1,MATCH(IF(W$7="Block","Anytime",W$7),'Stakeholder report data'!$G$724:$M$724,0)),INDEX($W744:$AD744,1,MATCH(W$5,$W$724:$AD$724,0)))))
*W1080*W$8,0)</f>
        <v>0</v>
      </c>
      <c r="X480" s="212">
        <f>_xlfn.IFNA(IF(X$7="Fixed",1,IF(AND($D480="yes",X$7="Block"),INDEX($O744:$Q744,1,MATCH(X$5,$I29:$K29,0)),IF(OR(X$7="Anytime",X$7="Peak",X$7="Off-peak",X$7="Shoulder",X$7="Block"),INDEX('Stakeholder report data'!$G744:$M744,1,MATCH(IF(X$7="Block","Anytime",X$7),'Stakeholder report data'!$G$724:$M$724,0)),INDEX($W744:$AD744,1,MATCH(X$5,$W$724:$AD$724,0)))))
*X1080*X$8,0)</f>
        <v>0</v>
      </c>
      <c r="Y480" s="212">
        <f>_xlfn.IFNA(IF(Y$7="Fixed",1,IF(AND($D480="yes",Y$7="Block"),INDEX($O744:$Q744,1,MATCH(Y$5,$I29:$K29,0)),IF(OR(Y$7="Anytime",Y$7="Peak",Y$7="Off-peak",Y$7="Shoulder",Y$7="Block"),INDEX('Stakeholder report data'!$G744:$M744,1,MATCH(IF(Y$7="Block","Anytime",Y$7),'Stakeholder report data'!$G$724:$M$724,0)),INDEX($W744:$AD744,1,MATCH(Y$5,$W$724:$AD$724,0)))))
*Y1080*Y$8,0)</f>
        <v>0</v>
      </c>
      <c r="Z480" s="212">
        <f>_xlfn.IFNA(IF(Z$7="Fixed",1,IF(AND($D480="yes",Z$7="Block"),INDEX($O744:$Q744,1,MATCH(Z$5,$I29:$K29,0)),IF(OR(Z$7="Anytime",Z$7="Peak",Z$7="Off-peak",Z$7="Shoulder",Z$7="Block"),INDEX('Stakeholder report data'!$G744:$M744,1,MATCH(IF(Z$7="Block","Anytime",Z$7),'Stakeholder report data'!$G$724:$M$724,0)),INDEX($W744:$AD744,1,MATCH(Z$5,$W$724:$AD$724,0)))))
*Z1080*Z$8,0)</f>
        <v>0</v>
      </c>
      <c r="AA480" s="212">
        <f>_xlfn.IFNA(IF(AA$7="Fixed",1,IF(AND($D480="yes",AA$7="Block"),INDEX($O744:$Q744,1,MATCH(AA$5,$I29:$K29,0)),IF(OR(AA$7="Anytime",AA$7="Peak",AA$7="Off-peak",AA$7="Shoulder",AA$7="Block"),INDEX('Stakeholder report data'!$G744:$M744,1,MATCH(IF(AA$7="Block","Anytime",AA$7),'Stakeholder report data'!$G$724:$M$724,0)),INDEX($W744:$AD744,1,MATCH(AA$5,$W$724:$AD$724,0)))))
*AA1080*AA$8,0)</f>
        <v>0</v>
      </c>
      <c r="AB480" s="212">
        <f>_xlfn.IFNA(IF(AB$7="Fixed",1,IF(AND($D480="yes",AB$7="Block"),INDEX($O744:$Q744,1,MATCH(AB$5,$I29:$K29,0)),IF(OR(AB$7="Anytime",AB$7="Peak",AB$7="Off-peak",AB$7="Shoulder",AB$7="Block"),INDEX('Stakeholder report data'!$G744:$M744,1,MATCH(IF(AB$7="Block","Anytime",AB$7),'Stakeholder report data'!$G$724:$M$724,0)),INDEX($W744:$AD744,1,MATCH(AB$5,$W$724:$AD$724,0)))))
*AB1080*AB$8,0)</f>
        <v>0</v>
      </c>
      <c r="AC480" s="212">
        <f>_xlfn.IFNA(IF(AC$7="Fixed",1,IF(AND($D480="yes",AC$7="Block"),INDEX($O744:$Q744,1,MATCH(AC$5,$I29:$K29,0)),IF(OR(AC$7="Anytime",AC$7="Peak",AC$7="Off-peak",AC$7="Shoulder",AC$7="Block"),INDEX('Stakeholder report data'!$G744:$M744,1,MATCH(IF(AC$7="Block","Anytime",AC$7),'Stakeholder report data'!$G$724:$M$724,0)),INDEX($W744:$AD744,1,MATCH(AC$5,$W$724:$AD$724,0)))))
*AC1080*AC$8,0)</f>
        <v>0</v>
      </c>
      <c r="AD480" s="212">
        <f>_xlfn.IFNA(IF(AD$7="Fixed",1,IF(AND($D480="yes",AD$7="Block"),INDEX($O744:$Q744,1,MATCH(AD$5,$I29:$K29,0)),IF(OR(AD$7="Anytime",AD$7="Peak",AD$7="Off-peak",AD$7="Shoulder",AD$7="Block"),INDEX('Stakeholder report data'!$G744:$M744,1,MATCH(IF(AD$7="Block","Anytime",AD$7),'Stakeholder report data'!$G$724:$M$724,0)),INDEX($W744:$AD744,1,MATCH(AD$5,$W$724:$AD$724,0)))))
*AD1080*AD$8,0)</f>
        <v>0</v>
      </c>
      <c r="AE480" s="55"/>
      <c r="AF480" s="34"/>
      <c r="AG480" s="34"/>
      <c r="AH480" s="34"/>
    </row>
    <row r="481" spans="1:34" ht="11.25" hidden="1" outlineLevel="3" x14ac:dyDescent="0.2">
      <c r="A481" s="34"/>
      <c r="B481" s="251">
        <v>19</v>
      </c>
      <c r="C481" s="48">
        <v>0</v>
      </c>
      <c r="D481" s="49">
        <f t="shared" si="49"/>
        <v>0</v>
      </c>
      <c r="E481" s="49">
        <f t="shared" si="49"/>
        <v>0</v>
      </c>
      <c r="F481" s="56"/>
      <c r="G481" s="262">
        <f t="shared" si="48"/>
        <v>0</v>
      </c>
      <c r="H481" s="56"/>
      <c r="I481" s="212">
        <f>_xlfn.IFNA(IF(I$7="Fixed",1,IF(AND($D481="yes",I$7="Block"),INDEX($O745:$Q745,1,MATCH(I$5,$I30:$K30,0)),IF(OR(I$7="Anytime",I$7="Peak",I$7="Off-peak",I$7="Shoulder",I$7="Block"),INDEX('Stakeholder report data'!$G745:$M745,1,MATCH(IF(I$7="Block","Anytime",I$7),'Stakeholder report data'!$G$724:$M$724,0)),INDEX($W745:$AD745,1,MATCH(I$5,$W$724:$AD$724,0)))))
*I1081*I$8,0)</f>
        <v>0</v>
      </c>
      <c r="J481" s="212">
        <f>_xlfn.IFNA(IF(J$7="Fixed",1,IF(AND($D481="yes",J$7="Block"),INDEX($O745:$Q745,1,MATCH(J$5,$I30:$K30,0)),IF(OR(J$7="Anytime",J$7="Peak",J$7="Off-peak",J$7="Shoulder",J$7="Block"),INDEX('Stakeholder report data'!$G745:$M745,1,MATCH(IF(J$7="Block","Anytime",J$7),'Stakeholder report data'!$G$724:$M$724,0)),INDEX($W745:$AD745,1,MATCH(J$5,$W$724:$AD$724,0)))))
*J1081*J$8,0)</f>
        <v>0</v>
      </c>
      <c r="K481" s="212">
        <f>_xlfn.IFNA(IF(K$7="Fixed",1,IF(AND($D481="yes",K$7="Block"),INDEX($O745:$Q745,1,MATCH(K$5,$I30:$K30,0)),IF(OR(K$7="Anytime",K$7="Peak",K$7="Off-peak",K$7="Shoulder",K$7="Block"),INDEX('Stakeholder report data'!$G745:$M745,1,MATCH(IF(K$7="Block","Anytime",K$7),'Stakeholder report data'!$G$724:$M$724,0)),INDEX($W745:$AD745,1,MATCH(K$5,$W$724:$AD$724,0)))))
*K1081*K$8,0)</f>
        <v>0</v>
      </c>
      <c r="L481" s="212">
        <f>_xlfn.IFNA(IF(L$7="Fixed",1,IF(AND($D481="yes",L$7="Block"),INDEX($O745:$Q745,1,MATCH(L$5,$I30:$K30,0)),IF(OR(L$7="Anytime",L$7="Peak",L$7="Off-peak",L$7="Shoulder",L$7="Block"),INDEX('Stakeholder report data'!$G745:$M745,1,MATCH(IF(L$7="Block","Anytime",L$7),'Stakeholder report data'!$G$724:$M$724,0)),INDEX($W745:$AD745,1,MATCH(L$5,$W$724:$AD$724,0)))))
*L1081*L$8,0)</f>
        <v>0</v>
      </c>
      <c r="M481" s="212">
        <f>_xlfn.IFNA(IF(M$7="Fixed",1,IF(AND($D481="yes",M$7="Block"),INDEX($O745:$Q745,1,MATCH(M$5,$I30:$K30,0)),IF(OR(M$7="Anytime",M$7="Peak",M$7="Off-peak",M$7="Shoulder",M$7="Block"),INDEX('Stakeholder report data'!$G745:$M745,1,MATCH(IF(M$7="Block","Anytime",M$7),'Stakeholder report data'!$G$724:$M$724,0)),INDEX($W745:$AD745,1,MATCH(M$5,$W$724:$AD$724,0)))))
*M1081*M$8,0)</f>
        <v>0</v>
      </c>
      <c r="N481" s="212">
        <f>_xlfn.IFNA(IF(N$7="Fixed",1,IF(AND($D481="yes",N$7="Block"),INDEX($O745:$Q745,1,MATCH(N$5,$I30:$K30,0)),IF(OR(N$7="Anytime",N$7="Peak",N$7="Off-peak",N$7="Shoulder",N$7="Block"),INDEX('Stakeholder report data'!$G745:$M745,1,MATCH(IF(N$7="Block","Anytime",N$7),'Stakeholder report data'!$G$724:$M$724,0)),INDEX($W745:$AD745,1,MATCH(N$5,$W$724:$AD$724,0)))))
*N1081*N$8,0)</f>
        <v>0</v>
      </c>
      <c r="O481" s="212">
        <f>_xlfn.IFNA(IF(O$7="Fixed",1,IF(AND($D481="yes",O$7="Block"),INDEX($O745:$Q745,1,MATCH(O$5,$I30:$K30,0)),IF(OR(O$7="Anytime",O$7="Peak",O$7="Off-peak",O$7="Shoulder",O$7="Block"),INDEX('Stakeholder report data'!$G745:$M745,1,MATCH(IF(O$7="Block","Anytime",O$7),'Stakeholder report data'!$G$724:$M$724,0)),INDEX($W745:$AD745,1,MATCH(O$5,$W$724:$AD$724,0)))))
*O1081*O$8,0)</f>
        <v>0</v>
      </c>
      <c r="P481" s="212">
        <f>_xlfn.IFNA(IF(P$7="Fixed",1,IF(AND($D481="yes",P$7="Block"),INDEX($O745:$Q745,1,MATCH(P$5,$I30:$K30,0)),IF(OR(P$7="Anytime",P$7="Peak",P$7="Off-peak",P$7="Shoulder",P$7="Block"),INDEX('Stakeholder report data'!$G745:$M745,1,MATCH(IF(P$7="Block","Anytime",P$7),'Stakeholder report data'!$G$724:$M$724,0)),INDEX($W745:$AD745,1,MATCH(P$5,$W$724:$AD$724,0)))))
*P1081*P$8,0)</f>
        <v>0</v>
      </c>
      <c r="Q481" s="212">
        <f>_xlfn.IFNA(IF(Q$7="Fixed",1,IF(AND($D481="yes",Q$7="Block"),INDEX($O745:$Q745,1,MATCH(Q$5,$I30:$K30,0)),IF(OR(Q$7="Anytime",Q$7="Peak",Q$7="Off-peak",Q$7="Shoulder",Q$7="Block"),INDEX('Stakeholder report data'!$G745:$M745,1,MATCH(IF(Q$7="Block","Anytime",Q$7),'Stakeholder report data'!$G$724:$M$724,0)),INDEX($W745:$AD745,1,MATCH(Q$5,$W$724:$AD$724,0)))))
*Q1081*Q$8,0)</f>
        <v>0</v>
      </c>
      <c r="R481" s="212">
        <f>_xlfn.IFNA(IF(R$7="Fixed",1,IF(AND($D481="yes",R$7="Block"),INDEX($O745:$Q745,1,MATCH(R$5,$I30:$K30,0)),IF(OR(R$7="Anytime",R$7="Peak",R$7="Off-peak",R$7="Shoulder",R$7="Block"),INDEX('Stakeholder report data'!$G745:$M745,1,MATCH(IF(R$7="Block","Anytime",R$7),'Stakeholder report data'!$G$724:$M$724,0)),INDEX($W745:$AD745,1,MATCH(R$5,$W$724:$AD$724,0)))))
*R1081*R$8,0)</f>
        <v>0</v>
      </c>
      <c r="S481" s="212">
        <f>_xlfn.IFNA(IF(S$7="Fixed",1,IF(AND($D481="yes",S$7="Block"),INDEX($O745:$Q745,1,MATCH(S$5,$I30:$K30,0)),IF(OR(S$7="Anytime",S$7="Peak",S$7="Off-peak",S$7="Shoulder",S$7="Block"),INDEX('Stakeholder report data'!$G745:$M745,1,MATCH(IF(S$7="Block","Anytime",S$7),'Stakeholder report data'!$G$724:$M$724,0)),INDEX($W745:$AD745,1,MATCH(S$5,$W$724:$AD$724,0)))))
*S1081*S$8,0)</f>
        <v>0</v>
      </c>
      <c r="T481" s="212">
        <f>_xlfn.IFNA(IF(T$7="Fixed",1,IF(AND($D481="yes",T$7="Block"),INDEX($O745:$Q745,1,MATCH(T$5,$I30:$K30,0)),IF(OR(T$7="Anytime",T$7="Peak",T$7="Off-peak",T$7="Shoulder",T$7="Block"),INDEX('Stakeholder report data'!$G745:$M745,1,MATCH(IF(T$7="Block","Anytime",T$7),'Stakeholder report data'!$G$724:$M$724,0)),INDEX($W745:$AD745,1,MATCH(T$5,$W$724:$AD$724,0)))))
*T1081*T$8,0)</f>
        <v>0</v>
      </c>
      <c r="U481" s="212">
        <f>_xlfn.IFNA(IF(U$7="Fixed",1,IF(AND($D481="yes",U$7="Block"),INDEX($O745:$Q745,1,MATCH(U$5,$I30:$K30,0)),IF(OR(U$7="Anytime",U$7="Peak",U$7="Off-peak",U$7="Shoulder",U$7="Block"),INDEX('Stakeholder report data'!$G745:$M745,1,MATCH(IF(U$7="Block","Anytime",U$7),'Stakeholder report data'!$G$724:$M$724,0)),INDEX($W745:$AD745,1,MATCH(U$5,$W$724:$AD$724,0)))))
*U1081*U$8,0)</f>
        <v>0</v>
      </c>
      <c r="V481" s="212">
        <f>_xlfn.IFNA(IF(V$7="Fixed",1,IF(AND($D481="yes",V$7="Block"),INDEX($O745:$Q745,1,MATCH(V$5,$I30:$K30,0)),IF(OR(V$7="Anytime",V$7="Peak",V$7="Off-peak",V$7="Shoulder",V$7="Block"),INDEX('Stakeholder report data'!$G745:$M745,1,MATCH(IF(V$7="Block","Anytime",V$7),'Stakeholder report data'!$G$724:$M$724,0)),INDEX($W745:$AD745,1,MATCH(V$5,$W$724:$AD$724,0)))))
*V1081*V$8,0)</f>
        <v>0</v>
      </c>
      <c r="W481" s="212">
        <f>_xlfn.IFNA(IF(W$7="Fixed",1,IF(AND($D481="yes",W$7="Block"),INDEX($O745:$Q745,1,MATCH(W$5,$I30:$K30,0)),IF(OR(W$7="Anytime",W$7="Peak",W$7="Off-peak",W$7="Shoulder",W$7="Block"),INDEX('Stakeholder report data'!$G745:$M745,1,MATCH(IF(W$7="Block","Anytime",W$7),'Stakeholder report data'!$G$724:$M$724,0)),INDEX($W745:$AD745,1,MATCH(W$5,$W$724:$AD$724,0)))))
*W1081*W$8,0)</f>
        <v>0</v>
      </c>
      <c r="X481" s="212">
        <f>_xlfn.IFNA(IF(X$7="Fixed",1,IF(AND($D481="yes",X$7="Block"),INDEX($O745:$Q745,1,MATCH(X$5,$I30:$K30,0)),IF(OR(X$7="Anytime",X$7="Peak",X$7="Off-peak",X$7="Shoulder",X$7="Block"),INDEX('Stakeholder report data'!$G745:$M745,1,MATCH(IF(X$7="Block","Anytime",X$7),'Stakeholder report data'!$G$724:$M$724,0)),INDEX($W745:$AD745,1,MATCH(X$5,$W$724:$AD$724,0)))))
*X1081*X$8,0)</f>
        <v>0</v>
      </c>
      <c r="Y481" s="212">
        <f>_xlfn.IFNA(IF(Y$7="Fixed",1,IF(AND($D481="yes",Y$7="Block"),INDEX($O745:$Q745,1,MATCH(Y$5,$I30:$K30,0)),IF(OR(Y$7="Anytime",Y$7="Peak",Y$7="Off-peak",Y$7="Shoulder",Y$7="Block"),INDEX('Stakeholder report data'!$G745:$M745,1,MATCH(IF(Y$7="Block","Anytime",Y$7),'Stakeholder report data'!$G$724:$M$724,0)),INDEX($W745:$AD745,1,MATCH(Y$5,$W$724:$AD$724,0)))))
*Y1081*Y$8,0)</f>
        <v>0</v>
      </c>
      <c r="Z481" s="212">
        <f>_xlfn.IFNA(IF(Z$7="Fixed",1,IF(AND($D481="yes",Z$7="Block"),INDEX($O745:$Q745,1,MATCH(Z$5,$I30:$K30,0)),IF(OR(Z$7="Anytime",Z$7="Peak",Z$7="Off-peak",Z$7="Shoulder",Z$7="Block"),INDEX('Stakeholder report data'!$G745:$M745,1,MATCH(IF(Z$7="Block","Anytime",Z$7),'Stakeholder report data'!$G$724:$M$724,0)),INDEX($W745:$AD745,1,MATCH(Z$5,$W$724:$AD$724,0)))))
*Z1081*Z$8,0)</f>
        <v>0</v>
      </c>
      <c r="AA481" s="212">
        <f>_xlfn.IFNA(IF(AA$7="Fixed",1,IF(AND($D481="yes",AA$7="Block"),INDEX($O745:$Q745,1,MATCH(AA$5,$I30:$K30,0)),IF(OR(AA$7="Anytime",AA$7="Peak",AA$7="Off-peak",AA$7="Shoulder",AA$7="Block"),INDEX('Stakeholder report data'!$G745:$M745,1,MATCH(IF(AA$7="Block","Anytime",AA$7),'Stakeholder report data'!$G$724:$M$724,0)),INDEX($W745:$AD745,1,MATCH(AA$5,$W$724:$AD$724,0)))))
*AA1081*AA$8,0)</f>
        <v>0</v>
      </c>
      <c r="AB481" s="212">
        <f>_xlfn.IFNA(IF(AB$7="Fixed",1,IF(AND($D481="yes",AB$7="Block"),INDEX($O745:$Q745,1,MATCH(AB$5,$I30:$K30,0)),IF(OR(AB$7="Anytime",AB$7="Peak",AB$7="Off-peak",AB$7="Shoulder",AB$7="Block"),INDEX('Stakeholder report data'!$G745:$M745,1,MATCH(IF(AB$7="Block","Anytime",AB$7),'Stakeholder report data'!$G$724:$M$724,0)),INDEX($W745:$AD745,1,MATCH(AB$5,$W$724:$AD$724,0)))))
*AB1081*AB$8,0)</f>
        <v>0</v>
      </c>
      <c r="AC481" s="212">
        <f>_xlfn.IFNA(IF(AC$7="Fixed",1,IF(AND($D481="yes",AC$7="Block"),INDEX($O745:$Q745,1,MATCH(AC$5,$I30:$K30,0)),IF(OR(AC$7="Anytime",AC$7="Peak",AC$7="Off-peak",AC$7="Shoulder",AC$7="Block"),INDEX('Stakeholder report data'!$G745:$M745,1,MATCH(IF(AC$7="Block","Anytime",AC$7),'Stakeholder report data'!$G$724:$M$724,0)),INDEX($W745:$AD745,1,MATCH(AC$5,$W$724:$AD$724,0)))))
*AC1081*AC$8,0)</f>
        <v>0</v>
      </c>
      <c r="AD481" s="212">
        <f>_xlfn.IFNA(IF(AD$7="Fixed",1,IF(AND($D481="yes",AD$7="Block"),INDEX($O745:$Q745,1,MATCH(AD$5,$I30:$K30,0)),IF(OR(AD$7="Anytime",AD$7="Peak",AD$7="Off-peak",AD$7="Shoulder",AD$7="Block"),INDEX('Stakeholder report data'!$G745:$M745,1,MATCH(IF(AD$7="Block","Anytime",AD$7),'Stakeholder report data'!$G$724:$M$724,0)),INDEX($W745:$AD745,1,MATCH(AD$5,$W$724:$AD$724,0)))))
*AD1081*AD$8,0)</f>
        <v>0</v>
      </c>
      <c r="AE481" s="55"/>
      <c r="AF481" s="34"/>
      <c r="AG481" s="34"/>
      <c r="AH481" s="34"/>
    </row>
    <row r="482" spans="1:34" ht="11.25" hidden="1" outlineLevel="3" x14ac:dyDescent="0.2">
      <c r="A482" s="34"/>
      <c r="B482" s="251">
        <v>20</v>
      </c>
      <c r="C482" s="48">
        <v>0</v>
      </c>
      <c r="D482" s="49">
        <f t="shared" si="49"/>
        <v>0</v>
      </c>
      <c r="E482" s="49">
        <f t="shared" si="49"/>
        <v>0</v>
      </c>
      <c r="F482" s="56"/>
      <c r="G482" s="262">
        <f t="shared" si="48"/>
        <v>0</v>
      </c>
      <c r="H482" s="56"/>
      <c r="I482" s="212">
        <f>_xlfn.IFNA(IF(I$7="Fixed",1,IF(AND($D482="yes",I$7="Block"),INDEX($O746:$Q746,1,MATCH(I$5,$I31:$K31,0)),IF(OR(I$7="Anytime",I$7="Peak",I$7="Off-peak",I$7="Shoulder",I$7="Block"),INDEX('Stakeholder report data'!$G746:$M746,1,MATCH(IF(I$7="Block","Anytime",I$7),'Stakeholder report data'!$G$724:$M$724,0)),INDEX($W746:$AD746,1,MATCH(I$5,$W$724:$AD$724,0)))))
*I1082*I$8,0)</f>
        <v>0</v>
      </c>
      <c r="J482" s="212">
        <f>_xlfn.IFNA(IF(J$7="Fixed",1,IF(AND($D482="yes",J$7="Block"),INDEX($O746:$Q746,1,MATCH(J$5,$I31:$K31,0)),IF(OR(J$7="Anytime",J$7="Peak",J$7="Off-peak",J$7="Shoulder",J$7="Block"),INDEX('Stakeholder report data'!$G746:$M746,1,MATCH(IF(J$7="Block","Anytime",J$7),'Stakeholder report data'!$G$724:$M$724,0)),INDEX($W746:$AD746,1,MATCH(J$5,$W$724:$AD$724,0)))))
*J1082*J$8,0)</f>
        <v>0</v>
      </c>
      <c r="K482" s="212">
        <f>_xlfn.IFNA(IF(K$7="Fixed",1,IF(AND($D482="yes",K$7="Block"),INDEX($O746:$Q746,1,MATCH(K$5,$I31:$K31,0)),IF(OR(K$7="Anytime",K$7="Peak",K$7="Off-peak",K$7="Shoulder",K$7="Block"),INDEX('Stakeholder report data'!$G746:$M746,1,MATCH(IF(K$7="Block","Anytime",K$7),'Stakeholder report data'!$G$724:$M$724,0)),INDEX($W746:$AD746,1,MATCH(K$5,$W$724:$AD$724,0)))))
*K1082*K$8,0)</f>
        <v>0</v>
      </c>
      <c r="L482" s="212">
        <f>_xlfn.IFNA(IF(L$7="Fixed",1,IF(AND($D482="yes",L$7="Block"),INDEX($O746:$Q746,1,MATCH(L$5,$I31:$K31,0)),IF(OR(L$7="Anytime",L$7="Peak",L$7="Off-peak",L$7="Shoulder",L$7="Block"),INDEX('Stakeholder report data'!$G746:$M746,1,MATCH(IF(L$7="Block","Anytime",L$7),'Stakeholder report data'!$G$724:$M$724,0)),INDEX($W746:$AD746,1,MATCH(L$5,$W$724:$AD$724,0)))))
*L1082*L$8,0)</f>
        <v>0</v>
      </c>
      <c r="M482" s="212">
        <f>_xlfn.IFNA(IF(M$7="Fixed",1,IF(AND($D482="yes",M$7="Block"),INDEX($O746:$Q746,1,MATCH(M$5,$I31:$K31,0)),IF(OR(M$7="Anytime",M$7="Peak",M$7="Off-peak",M$7="Shoulder",M$7="Block"),INDEX('Stakeholder report data'!$G746:$M746,1,MATCH(IF(M$7="Block","Anytime",M$7),'Stakeholder report data'!$G$724:$M$724,0)),INDEX($W746:$AD746,1,MATCH(M$5,$W$724:$AD$724,0)))))
*M1082*M$8,0)</f>
        <v>0</v>
      </c>
      <c r="N482" s="212">
        <f>_xlfn.IFNA(IF(N$7="Fixed",1,IF(AND($D482="yes",N$7="Block"),INDEX($O746:$Q746,1,MATCH(N$5,$I31:$K31,0)),IF(OR(N$7="Anytime",N$7="Peak",N$7="Off-peak",N$7="Shoulder",N$7="Block"),INDEX('Stakeholder report data'!$G746:$M746,1,MATCH(IF(N$7="Block","Anytime",N$7),'Stakeholder report data'!$G$724:$M$724,0)),INDEX($W746:$AD746,1,MATCH(N$5,$W$724:$AD$724,0)))))
*N1082*N$8,0)</f>
        <v>0</v>
      </c>
      <c r="O482" s="212">
        <f>_xlfn.IFNA(IF(O$7="Fixed",1,IF(AND($D482="yes",O$7="Block"),INDEX($O746:$Q746,1,MATCH(O$5,$I31:$K31,0)),IF(OR(O$7="Anytime",O$7="Peak",O$7="Off-peak",O$7="Shoulder",O$7="Block"),INDEX('Stakeholder report data'!$G746:$M746,1,MATCH(IF(O$7="Block","Anytime",O$7),'Stakeholder report data'!$G$724:$M$724,0)),INDEX($W746:$AD746,1,MATCH(O$5,$W$724:$AD$724,0)))))
*O1082*O$8,0)</f>
        <v>0</v>
      </c>
      <c r="P482" s="212">
        <f>_xlfn.IFNA(IF(P$7="Fixed",1,IF(AND($D482="yes",P$7="Block"),INDEX($O746:$Q746,1,MATCH(P$5,$I31:$K31,0)),IF(OR(P$7="Anytime",P$7="Peak",P$7="Off-peak",P$7="Shoulder",P$7="Block"),INDEX('Stakeholder report data'!$G746:$M746,1,MATCH(IF(P$7="Block","Anytime",P$7),'Stakeholder report data'!$G$724:$M$724,0)),INDEX($W746:$AD746,1,MATCH(P$5,$W$724:$AD$724,0)))))
*P1082*P$8,0)</f>
        <v>0</v>
      </c>
      <c r="Q482" s="212">
        <f>_xlfn.IFNA(IF(Q$7="Fixed",1,IF(AND($D482="yes",Q$7="Block"),INDEX($O746:$Q746,1,MATCH(Q$5,$I31:$K31,0)),IF(OR(Q$7="Anytime",Q$7="Peak",Q$7="Off-peak",Q$7="Shoulder",Q$7="Block"),INDEX('Stakeholder report data'!$G746:$M746,1,MATCH(IF(Q$7="Block","Anytime",Q$7),'Stakeholder report data'!$G$724:$M$724,0)),INDEX($W746:$AD746,1,MATCH(Q$5,$W$724:$AD$724,0)))))
*Q1082*Q$8,0)</f>
        <v>0</v>
      </c>
      <c r="R482" s="212">
        <f>_xlfn.IFNA(IF(R$7="Fixed",1,IF(AND($D482="yes",R$7="Block"),INDEX($O746:$Q746,1,MATCH(R$5,$I31:$K31,0)),IF(OR(R$7="Anytime",R$7="Peak",R$7="Off-peak",R$7="Shoulder",R$7="Block"),INDEX('Stakeholder report data'!$G746:$M746,1,MATCH(IF(R$7="Block","Anytime",R$7),'Stakeholder report data'!$G$724:$M$724,0)),INDEX($W746:$AD746,1,MATCH(R$5,$W$724:$AD$724,0)))))
*R1082*R$8,0)</f>
        <v>0</v>
      </c>
      <c r="S482" s="212">
        <f>_xlfn.IFNA(IF(S$7="Fixed",1,IF(AND($D482="yes",S$7="Block"),INDEX($O746:$Q746,1,MATCH(S$5,$I31:$K31,0)),IF(OR(S$7="Anytime",S$7="Peak",S$7="Off-peak",S$7="Shoulder",S$7="Block"),INDEX('Stakeholder report data'!$G746:$M746,1,MATCH(IF(S$7="Block","Anytime",S$7),'Stakeholder report data'!$G$724:$M$724,0)),INDEX($W746:$AD746,1,MATCH(S$5,$W$724:$AD$724,0)))))
*S1082*S$8,0)</f>
        <v>0</v>
      </c>
      <c r="T482" s="212">
        <f>_xlfn.IFNA(IF(T$7="Fixed",1,IF(AND($D482="yes",T$7="Block"),INDEX($O746:$Q746,1,MATCH(T$5,$I31:$K31,0)),IF(OR(T$7="Anytime",T$7="Peak",T$7="Off-peak",T$7="Shoulder",T$7="Block"),INDEX('Stakeholder report data'!$G746:$M746,1,MATCH(IF(T$7="Block","Anytime",T$7),'Stakeholder report data'!$G$724:$M$724,0)),INDEX($W746:$AD746,1,MATCH(T$5,$W$724:$AD$724,0)))))
*T1082*T$8,0)</f>
        <v>0</v>
      </c>
      <c r="U482" s="212">
        <f>_xlfn.IFNA(IF(U$7="Fixed",1,IF(AND($D482="yes",U$7="Block"),INDEX($O746:$Q746,1,MATCH(U$5,$I31:$K31,0)),IF(OR(U$7="Anytime",U$7="Peak",U$7="Off-peak",U$7="Shoulder",U$7="Block"),INDEX('Stakeholder report data'!$G746:$M746,1,MATCH(IF(U$7="Block","Anytime",U$7),'Stakeholder report data'!$G$724:$M$724,0)),INDEX($W746:$AD746,1,MATCH(U$5,$W$724:$AD$724,0)))))
*U1082*U$8,0)</f>
        <v>0</v>
      </c>
      <c r="V482" s="212">
        <f>_xlfn.IFNA(IF(V$7="Fixed",1,IF(AND($D482="yes",V$7="Block"),INDEX($O746:$Q746,1,MATCH(V$5,$I31:$K31,0)),IF(OR(V$7="Anytime",V$7="Peak",V$7="Off-peak",V$7="Shoulder",V$7="Block"),INDEX('Stakeholder report data'!$G746:$M746,1,MATCH(IF(V$7="Block","Anytime",V$7),'Stakeholder report data'!$G$724:$M$724,0)),INDEX($W746:$AD746,1,MATCH(V$5,$W$724:$AD$724,0)))))
*V1082*V$8,0)</f>
        <v>0</v>
      </c>
      <c r="W482" s="212">
        <f>_xlfn.IFNA(IF(W$7="Fixed",1,IF(AND($D482="yes",W$7="Block"),INDEX($O746:$Q746,1,MATCH(W$5,$I31:$K31,0)),IF(OR(W$7="Anytime",W$7="Peak",W$7="Off-peak",W$7="Shoulder",W$7="Block"),INDEX('Stakeholder report data'!$G746:$M746,1,MATCH(IF(W$7="Block","Anytime",W$7),'Stakeholder report data'!$G$724:$M$724,0)),INDEX($W746:$AD746,1,MATCH(W$5,$W$724:$AD$724,0)))))
*W1082*W$8,0)</f>
        <v>0</v>
      </c>
      <c r="X482" s="212">
        <f>_xlfn.IFNA(IF(X$7="Fixed",1,IF(AND($D482="yes",X$7="Block"),INDEX($O746:$Q746,1,MATCH(X$5,$I31:$K31,0)),IF(OR(X$7="Anytime",X$7="Peak",X$7="Off-peak",X$7="Shoulder",X$7="Block"),INDEX('Stakeholder report data'!$G746:$M746,1,MATCH(IF(X$7="Block","Anytime",X$7),'Stakeholder report data'!$G$724:$M$724,0)),INDEX($W746:$AD746,1,MATCH(X$5,$W$724:$AD$724,0)))))
*X1082*X$8,0)</f>
        <v>0</v>
      </c>
      <c r="Y482" s="212">
        <f>_xlfn.IFNA(IF(Y$7="Fixed",1,IF(AND($D482="yes",Y$7="Block"),INDEX($O746:$Q746,1,MATCH(Y$5,$I31:$K31,0)),IF(OR(Y$7="Anytime",Y$7="Peak",Y$7="Off-peak",Y$7="Shoulder",Y$7="Block"),INDEX('Stakeholder report data'!$G746:$M746,1,MATCH(IF(Y$7="Block","Anytime",Y$7),'Stakeholder report data'!$G$724:$M$724,0)),INDEX($W746:$AD746,1,MATCH(Y$5,$W$724:$AD$724,0)))))
*Y1082*Y$8,0)</f>
        <v>0</v>
      </c>
      <c r="Z482" s="212">
        <f>_xlfn.IFNA(IF(Z$7="Fixed",1,IF(AND($D482="yes",Z$7="Block"),INDEX($O746:$Q746,1,MATCH(Z$5,$I31:$K31,0)),IF(OR(Z$7="Anytime",Z$7="Peak",Z$7="Off-peak",Z$7="Shoulder",Z$7="Block"),INDEX('Stakeholder report data'!$G746:$M746,1,MATCH(IF(Z$7="Block","Anytime",Z$7),'Stakeholder report data'!$G$724:$M$724,0)),INDEX($W746:$AD746,1,MATCH(Z$5,$W$724:$AD$724,0)))))
*Z1082*Z$8,0)</f>
        <v>0</v>
      </c>
      <c r="AA482" s="212">
        <f>_xlfn.IFNA(IF(AA$7="Fixed",1,IF(AND($D482="yes",AA$7="Block"),INDEX($O746:$Q746,1,MATCH(AA$5,$I31:$K31,0)),IF(OR(AA$7="Anytime",AA$7="Peak",AA$7="Off-peak",AA$7="Shoulder",AA$7="Block"),INDEX('Stakeholder report data'!$G746:$M746,1,MATCH(IF(AA$7="Block","Anytime",AA$7),'Stakeholder report data'!$G$724:$M$724,0)),INDEX($W746:$AD746,1,MATCH(AA$5,$W$724:$AD$724,0)))))
*AA1082*AA$8,0)</f>
        <v>0</v>
      </c>
      <c r="AB482" s="212">
        <f>_xlfn.IFNA(IF(AB$7="Fixed",1,IF(AND($D482="yes",AB$7="Block"),INDEX($O746:$Q746,1,MATCH(AB$5,$I31:$K31,0)),IF(OR(AB$7="Anytime",AB$7="Peak",AB$7="Off-peak",AB$7="Shoulder",AB$7="Block"),INDEX('Stakeholder report data'!$G746:$M746,1,MATCH(IF(AB$7="Block","Anytime",AB$7),'Stakeholder report data'!$G$724:$M$724,0)),INDEX($W746:$AD746,1,MATCH(AB$5,$W$724:$AD$724,0)))))
*AB1082*AB$8,0)</f>
        <v>0</v>
      </c>
      <c r="AC482" s="212">
        <f>_xlfn.IFNA(IF(AC$7="Fixed",1,IF(AND($D482="yes",AC$7="Block"),INDEX($O746:$Q746,1,MATCH(AC$5,$I31:$K31,0)),IF(OR(AC$7="Anytime",AC$7="Peak",AC$7="Off-peak",AC$7="Shoulder",AC$7="Block"),INDEX('Stakeholder report data'!$G746:$M746,1,MATCH(IF(AC$7="Block","Anytime",AC$7),'Stakeholder report data'!$G$724:$M$724,0)),INDEX($W746:$AD746,1,MATCH(AC$5,$W$724:$AD$724,0)))))
*AC1082*AC$8,0)</f>
        <v>0</v>
      </c>
      <c r="AD482" s="212">
        <f>_xlfn.IFNA(IF(AD$7="Fixed",1,IF(AND($D482="yes",AD$7="Block"),INDEX($O746:$Q746,1,MATCH(AD$5,$I31:$K31,0)),IF(OR(AD$7="Anytime",AD$7="Peak",AD$7="Off-peak",AD$7="Shoulder",AD$7="Block"),INDEX('Stakeholder report data'!$G746:$M746,1,MATCH(IF(AD$7="Block","Anytime",AD$7),'Stakeholder report data'!$G$724:$M$724,0)),INDEX($W746:$AD746,1,MATCH(AD$5,$W$724:$AD$724,0)))))
*AD1082*AD$8,0)</f>
        <v>0</v>
      </c>
      <c r="AE482" s="55"/>
      <c r="AF482" s="34"/>
      <c r="AG482" s="34"/>
      <c r="AH482" s="34"/>
    </row>
    <row r="483" spans="1:34" ht="11.25" hidden="1" outlineLevel="3" x14ac:dyDescent="0.2">
      <c r="A483" s="34"/>
      <c r="B483" s="251">
        <v>21</v>
      </c>
      <c r="C483" s="48">
        <v>0</v>
      </c>
      <c r="D483" s="49">
        <f t="shared" si="49"/>
        <v>0</v>
      </c>
      <c r="E483" s="49">
        <f t="shared" si="49"/>
        <v>0</v>
      </c>
      <c r="F483" s="56"/>
      <c r="G483" s="262">
        <f t="shared" si="48"/>
        <v>0</v>
      </c>
      <c r="H483" s="56"/>
      <c r="I483" s="212">
        <f>_xlfn.IFNA(IF(I$7="Fixed",1,IF(AND($D483="yes",I$7="Block"),INDEX($O747:$Q747,1,MATCH(I$5,$I32:$K32,0)),IF(OR(I$7="Anytime",I$7="Peak",I$7="Off-peak",I$7="Shoulder",I$7="Block"),INDEX('Stakeholder report data'!$G747:$M747,1,MATCH(IF(I$7="Block","Anytime",I$7),'Stakeholder report data'!$G$724:$M$724,0)),INDEX($W747:$AD747,1,MATCH(I$5,$W$724:$AD$724,0)))))
*I1083*I$8,0)</f>
        <v>0</v>
      </c>
      <c r="J483" s="212">
        <f>_xlfn.IFNA(IF(J$7="Fixed",1,IF(AND($D483="yes",J$7="Block"),INDEX($O747:$Q747,1,MATCH(J$5,$I32:$K32,0)),IF(OR(J$7="Anytime",J$7="Peak",J$7="Off-peak",J$7="Shoulder",J$7="Block"),INDEX('Stakeholder report data'!$G747:$M747,1,MATCH(IF(J$7="Block","Anytime",J$7),'Stakeholder report data'!$G$724:$M$724,0)),INDEX($W747:$AD747,1,MATCH(J$5,$W$724:$AD$724,0)))))
*J1083*J$8,0)</f>
        <v>0</v>
      </c>
      <c r="K483" s="212">
        <f>_xlfn.IFNA(IF(K$7="Fixed",1,IF(AND($D483="yes",K$7="Block"),INDEX($O747:$Q747,1,MATCH(K$5,$I32:$K32,0)),IF(OR(K$7="Anytime",K$7="Peak",K$7="Off-peak",K$7="Shoulder",K$7="Block"),INDEX('Stakeholder report data'!$G747:$M747,1,MATCH(IF(K$7="Block","Anytime",K$7),'Stakeholder report data'!$G$724:$M$724,0)),INDEX($W747:$AD747,1,MATCH(K$5,$W$724:$AD$724,0)))))
*K1083*K$8,0)</f>
        <v>0</v>
      </c>
      <c r="L483" s="212">
        <f>_xlfn.IFNA(IF(L$7="Fixed",1,IF(AND($D483="yes",L$7="Block"),INDEX($O747:$Q747,1,MATCH(L$5,$I32:$K32,0)),IF(OR(L$7="Anytime",L$7="Peak",L$7="Off-peak",L$7="Shoulder",L$7="Block"),INDEX('Stakeholder report data'!$G747:$M747,1,MATCH(IF(L$7="Block","Anytime",L$7),'Stakeholder report data'!$G$724:$M$724,0)),INDEX($W747:$AD747,1,MATCH(L$5,$W$724:$AD$724,0)))))
*L1083*L$8,0)</f>
        <v>0</v>
      </c>
      <c r="M483" s="212">
        <f>_xlfn.IFNA(IF(M$7="Fixed",1,IF(AND($D483="yes",M$7="Block"),INDEX($O747:$Q747,1,MATCH(M$5,$I32:$K32,0)),IF(OR(M$7="Anytime",M$7="Peak",M$7="Off-peak",M$7="Shoulder",M$7="Block"),INDEX('Stakeholder report data'!$G747:$M747,1,MATCH(IF(M$7="Block","Anytime",M$7),'Stakeholder report data'!$G$724:$M$724,0)),INDEX($W747:$AD747,1,MATCH(M$5,$W$724:$AD$724,0)))))
*M1083*M$8,0)</f>
        <v>0</v>
      </c>
      <c r="N483" s="212">
        <f>_xlfn.IFNA(IF(N$7="Fixed",1,IF(AND($D483="yes",N$7="Block"),INDEX($O747:$Q747,1,MATCH(N$5,$I32:$K32,0)),IF(OR(N$7="Anytime",N$7="Peak",N$7="Off-peak",N$7="Shoulder",N$7="Block"),INDEX('Stakeholder report data'!$G747:$M747,1,MATCH(IF(N$7="Block","Anytime",N$7),'Stakeholder report data'!$G$724:$M$724,0)),INDEX($W747:$AD747,1,MATCH(N$5,$W$724:$AD$724,0)))))
*N1083*N$8,0)</f>
        <v>0</v>
      </c>
      <c r="O483" s="212">
        <f>_xlfn.IFNA(IF(O$7="Fixed",1,IF(AND($D483="yes",O$7="Block"),INDEX($O747:$Q747,1,MATCH(O$5,$I32:$K32,0)),IF(OR(O$7="Anytime",O$7="Peak",O$7="Off-peak",O$7="Shoulder",O$7="Block"),INDEX('Stakeholder report data'!$G747:$M747,1,MATCH(IF(O$7="Block","Anytime",O$7),'Stakeholder report data'!$G$724:$M$724,0)),INDEX($W747:$AD747,1,MATCH(O$5,$W$724:$AD$724,0)))))
*O1083*O$8,0)</f>
        <v>0</v>
      </c>
      <c r="P483" s="212">
        <f>_xlfn.IFNA(IF(P$7="Fixed",1,IF(AND($D483="yes",P$7="Block"),INDEX($O747:$Q747,1,MATCH(P$5,$I32:$K32,0)),IF(OR(P$7="Anytime",P$7="Peak",P$7="Off-peak",P$7="Shoulder",P$7="Block"),INDEX('Stakeholder report data'!$G747:$M747,1,MATCH(IF(P$7="Block","Anytime",P$7),'Stakeholder report data'!$G$724:$M$724,0)),INDEX($W747:$AD747,1,MATCH(P$5,$W$724:$AD$724,0)))))
*P1083*P$8,0)</f>
        <v>0</v>
      </c>
      <c r="Q483" s="212">
        <f>_xlfn.IFNA(IF(Q$7="Fixed",1,IF(AND($D483="yes",Q$7="Block"),INDEX($O747:$Q747,1,MATCH(Q$5,$I32:$K32,0)),IF(OR(Q$7="Anytime",Q$7="Peak",Q$7="Off-peak",Q$7="Shoulder",Q$7="Block"),INDEX('Stakeholder report data'!$G747:$M747,1,MATCH(IF(Q$7="Block","Anytime",Q$7),'Stakeholder report data'!$G$724:$M$724,0)),INDEX($W747:$AD747,1,MATCH(Q$5,$W$724:$AD$724,0)))))
*Q1083*Q$8,0)</f>
        <v>0</v>
      </c>
      <c r="R483" s="212">
        <f>_xlfn.IFNA(IF(R$7="Fixed",1,IF(AND($D483="yes",R$7="Block"),INDEX($O747:$Q747,1,MATCH(R$5,$I32:$K32,0)),IF(OR(R$7="Anytime",R$7="Peak",R$7="Off-peak",R$7="Shoulder",R$7="Block"),INDEX('Stakeholder report data'!$G747:$M747,1,MATCH(IF(R$7="Block","Anytime",R$7),'Stakeholder report data'!$G$724:$M$724,0)),INDEX($W747:$AD747,1,MATCH(R$5,$W$724:$AD$724,0)))))
*R1083*R$8,0)</f>
        <v>0</v>
      </c>
      <c r="S483" s="212">
        <f>_xlfn.IFNA(IF(S$7="Fixed",1,IF(AND($D483="yes",S$7="Block"),INDEX($O747:$Q747,1,MATCH(S$5,$I32:$K32,0)),IF(OR(S$7="Anytime",S$7="Peak",S$7="Off-peak",S$7="Shoulder",S$7="Block"),INDEX('Stakeholder report data'!$G747:$M747,1,MATCH(IF(S$7="Block","Anytime",S$7),'Stakeholder report data'!$G$724:$M$724,0)),INDEX($W747:$AD747,1,MATCH(S$5,$W$724:$AD$724,0)))))
*S1083*S$8,0)</f>
        <v>0</v>
      </c>
      <c r="T483" s="212">
        <f>_xlfn.IFNA(IF(T$7="Fixed",1,IF(AND($D483="yes",T$7="Block"),INDEX($O747:$Q747,1,MATCH(T$5,$I32:$K32,0)),IF(OR(T$7="Anytime",T$7="Peak",T$7="Off-peak",T$7="Shoulder",T$7="Block"),INDEX('Stakeholder report data'!$G747:$M747,1,MATCH(IF(T$7="Block","Anytime",T$7),'Stakeholder report data'!$G$724:$M$724,0)),INDEX($W747:$AD747,1,MATCH(T$5,$W$724:$AD$724,0)))))
*T1083*T$8,0)</f>
        <v>0</v>
      </c>
      <c r="U483" s="212">
        <f>_xlfn.IFNA(IF(U$7="Fixed",1,IF(AND($D483="yes",U$7="Block"),INDEX($O747:$Q747,1,MATCH(U$5,$I32:$K32,0)),IF(OR(U$7="Anytime",U$7="Peak",U$7="Off-peak",U$7="Shoulder",U$7="Block"),INDEX('Stakeholder report data'!$G747:$M747,1,MATCH(IF(U$7="Block","Anytime",U$7),'Stakeholder report data'!$G$724:$M$724,0)),INDEX($W747:$AD747,1,MATCH(U$5,$W$724:$AD$724,0)))))
*U1083*U$8,0)</f>
        <v>0</v>
      </c>
      <c r="V483" s="212">
        <f>_xlfn.IFNA(IF(V$7="Fixed",1,IF(AND($D483="yes",V$7="Block"),INDEX($O747:$Q747,1,MATCH(V$5,$I32:$K32,0)),IF(OR(V$7="Anytime",V$7="Peak",V$7="Off-peak",V$7="Shoulder",V$7="Block"),INDEX('Stakeholder report data'!$G747:$M747,1,MATCH(IF(V$7="Block","Anytime",V$7),'Stakeholder report data'!$G$724:$M$724,0)),INDEX($W747:$AD747,1,MATCH(V$5,$W$724:$AD$724,0)))))
*V1083*V$8,0)</f>
        <v>0</v>
      </c>
      <c r="W483" s="212">
        <f>_xlfn.IFNA(IF(W$7="Fixed",1,IF(AND($D483="yes",W$7="Block"),INDEX($O747:$Q747,1,MATCH(W$5,$I32:$K32,0)),IF(OR(W$7="Anytime",W$7="Peak",W$7="Off-peak",W$7="Shoulder",W$7="Block"),INDEX('Stakeholder report data'!$G747:$M747,1,MATCH(IF(W$7="Block","Anytime",W$7),'Stakeholder report data'!$G$724:$M$724,0)),INDEX($W747:$AD747,1,MATCH(W$5,$W$724:$AD$724,0)))))
*W1083*W$8,0)</f>
        <v>0</v>
      </c>
      <c r="X483" s="212">
        <f>_xlfn.IFNA(IF(X$7="Fixed",1,IF(AND($D483="yes",X$7="Block"),INDEX($O747:$Q747,1,MATCH(X$5,$I32:$K32,0)),IF(OR(X$7="Anytime",X$7="Peak",X$7="Off-peak",X$7="Shoulder",X$7="Block"),INDEX('Stakeholder report data'!$G747:$M747,1,MATCH(IF(X$7="Block","Anytime",X$7),'Stakeholder report data'!$G$724:$M$724,0)),INDEX($W747:$AD747,1,MATCH(X$5,$W$724:$AD$724,0)))))
*X1083*X$8,0)</f>
        <v>0</v>
      </c>
      <c r="Y483" s="212">
        <f>_xlfn.IFNA(IF(Y$7="Fixed",1,IF(AND($D483="yes",Y$7="Block"),INDEX($O747:$Q747,1,MATCH(Y$5,$I32:$K32,0)),IF(OR(Y$7="Anytime",Y$7="Peak",Y$7="Off-peak",Y$7="Shoulder",Y$7="Block"),INDEX('Stakeholder report data'!$G747:$M747,1,MATCH(IF(Y$7="Block","Anytime",Y$7),'Stakeholder report data'!$G$724:$M$724,0)),INDEX($W747:$AD747,1,MATCH(Y$5,$W$724:$AD$724,0)))))
*Y1083*Y$8,0)</f>
        <v>0</v>
      </c>
      <c r="Z483" s="212">
        <f>_xlfn.IFNA(IF(Z$7="Fixed",1,IF(AND($D483="yes",Z$7="Block"),INDEX($O747:$Q747,1,MATCH(Z$5,$I32:$K32,0)),IF(OR(Z$7="Anytime",Z$7="Peak",Z$7="Off-peak",Z$7="Shoulder",Z$7="Block"),INDEX('Stakeholder report data'!$G747:$M747,1,MATCH(IF(Z$7="Block","Anytime",Z$7),'Stakeholder report data'!$G$724:$M$724,0)),INDEX($W747:$AD747,1,MATCH(Z$5,$W$724:$AD$724,0)))))
*Z1083*Z$8,0)</f>
        <v>0</v>
      </c>
      <c r="AA483" s="212">
        <f>_xlfn.IFNA(IF(AA$7="Fixed",1,IF(AND($D483="yes",AA$7="Block"),INDEX($O747:$Q747,1,MATCH(AA$5,$I32:$K32,0)),IF(OR(AA$7="Anytime",AA$7="Peak",AA$7="Off-peak",AA$7="Shoulder",AA$7="Block"),INDEX('Stakeholder report data'!$G747:$M747,1,MATCH(IF(AA$7="Block","Anytime",AA$7),'Stakeholder report data'!$G$724:$M$724,0)),INDEX($W747:$AD747,1,MATCH(AA$5,$W$724:$AD$724,0)))))
*AA1083*AA$8,0)</f>
        <v>0</v>
      </c>
      <c r="AB483" s="212">
        <f>_xlfn.IFNA(IF(AB$7="Fixed",1,IF(AND($D483="yes",AB$7="Block"),INDEX($O747:$Q747,1,MATCH(AB$5,$I32:$K32,0)),IF(OR(AB$7="Anytime",AB$7="Peak",AB$7="Off-peak",AB$7="Shoulder",AB$7="Block"),INDEX('Stakeholder report data'!$G747:$M747,1,MATCH(IF(AB$7="Block","Anytime",AB$7),'Stakeholder report data'!$G$724:$M$724,0)),INDEX($W747:$AD747,1,MATCH(AB$5,$W$724:$AD$724,0)))))
*AB1083*AB$8,0)</f>
        <v>0</v>
      </c>
      <c r="AC483" s="212">
        <f>_xlfn.IFNA(IF(AC$7="Fixed",1,IF(AND($D483="yes",AC$7="Block"),INDEX($O747:$Q747,1,MATCH(AC$5,$I32:$K32,0)),IF(OR(AC$7="Anytime",AC$7="Peak",AC$7="Off-peak",AC$7="Shoulder",AC$7="Block"),INDEX('Stakeholder report data'!$G747:$M747,1,MATCH(IF(AC$7="Block","Anytime",AC$7),'Stakeholder report data'!$G$724:$M$724,0)),INDEX($W747:$AD747,1,MATCH(AC$5,$W$724:$AD$724,0)))))
*AC1083*AC$8,0)</f>
        <v>0</v>
      </c>
      <c r="AD483" s="212">
        <f>_xlfn.IFNA(IF(AD$7="Fixed",1,IF(AND($D483="yes",AD$7="Block"),INDEX($O747:$Q747,1,MATCH(AD$5,$I32:$K32,0)),IF(OR(AD$7="Anytime",AD$7="Peak",AD$7="Off-peak",AD$7="Shoulder",AD$7="Block"),INDEX('Stakeholder report data'!$G747:$M747,1,MATCH(IF(AD$7="Block","Anytime",AD$7),'Stakeholder report data'!$G$724:$M$724,0)),INDEX($W747:$AD747,1,MATCH(AD$5,$W$724:$AD$724,0)))))
*AD1083*AD$8,0)</f>
        <v>0</v>
      </c>
      <c r="AE483" s="55"/>
      <c r="AF483" s="34"/>
      <c r="AG483" s="34"/>
      <c r="AH483" s="34"/>
    </row>
    <row r="484" spans="1:34" ht="11.25" hidden="1" outlineLevel="3" x14ac:dyDescent="0.2">
      <c r="A484" s="34"/>
      <c r="B484" s="251">
        <v>22</v>
      </c>
      <c r="C484" s="48">
        <v>0</v>
      </c>
      <c r="D484" s="49">
        <f t="shared" si="49"/>
        <v>0</v>
      </c>
      <c r="E484" s="49">
        <f t="shared" si="49"/>
        <v>0</v>
      </c>
      <c r="F484" s="56"/>
      <c r="G484" s="262">
        <f t="shared" si="48"/>
        <v>0</v>
      </c>
      <c r="H484" s="56"/>
      <c r="I484" s="212">
        <f>_xlfn.IFNA(IF(I$7="Fixed",1,IF(AND($D484="yes",I$7="Block"),INDEX($O748:$Q748,1,MATCH(I$5,$I33:$K33,0)),IF(OR(I$7="Anytime",I$7="Peak",I$7="Off-peak",I$7="Shoulder",I$7="Block"),INDEX('Stakeholder report data'!$G748:$M748,1,MATCH(IF(I$7="Block","Anytime",I$7),'Stakeholder report data'!$G$724:$M$724,0)),INDEX($W748:$AD748,1,MATCH(I$5,$W$724:$AD$724,0)))))
*I1084*I$8,0)</f>
        <v>0</v>
      </c>
      <c r="J484" s="212">
        <f>_xlfn.IFNA(IF(J$7="Fixed",1,IF(AND($D484="yes",J$7="Block"),INDEX($O748:$Q748,1,MATCH(J$5,$I33:$K33,0)),IF(OR(J$7="Anytime",J$7="Peak",J$7="Off-peak",J$7="Shoulder",J$7="Block"),INDEX('Stakeholder report data'!$G748:$M748,1,MATCH(IF(J$7="Block","Anytime",J$7),'Stakeholder report data'!$G$724:$M$724,0)),INDEX($W748:$AD748,1,MATCH(J$5,$W$724:$AD$724,0)))))
*J1084*J$8,0)</f>
        <v>0</v>
      </c>
      <c r="K484" s="212">
        <f>_xlfn.IFNA(IF(K$7="Fixed",1,IF(AND($D484="yes",K$7="Block"),INDEX($O748:$Q748,1,MATCH(K$5,$I33:$K33,0)),IF(OR(K$7="Anytime",K$7="Peak",K$7="Off-peak",K$7="Shoulder",K$7="Block"),INDEX('Stakeholder report data'!$G748:$M748,1,MATCH(IF(K$7="Block","Anytime",K$7),'Stakeholder report data'!$G$724:$M$724,0)),INDEX($W748:$AD748,1,MATCH(K$5,$W$724:$AD$724,0)))))
*K1084*K$8,0)</f>
        <v>0</v>
      </c>
      <c r="L484" s="212">
        <f>_xlfn.IFNA(IF(L$7="Fixed",1,IF(AND($D484="yes",L$7="Block"),INDEX($O748:$Q748,1,MATCH(L$5,$I33:$K33,0)),IF(OR(L$7="Anytime",L$7="Peak",L$7="Off-peak",L$7="Shoulder",L$7="Block"),INDEX('Stakeholder report data'!$G748:$M748,1,MATCH(IF(L$7="Block","Anytime",L$7),'Stakeholder report data'!$G$724:$M$724,0)),INDEX($W748:$AD748,1,MATCH(L$5,$W$724:$AD$724,0)))))
*L1084*L$8,0)</f>
        <v>0</v>
      </c>
      <c r="M484" s="212">
        <f>_xlfn.IFNA(IF(M$7="Fixed",1,IF(AND($D484="yes",M$7="Block"),INDEX($O748:$Q748,1,MATCH(M$5,$I33:$K33,0)),IF(OR(M$7="Anytime",M$7="Peak",M$7="Off-peak",M$7="Shoulder",M$7="Block"),INDEX('Stakeholder report data'!$G748:$M748,1,MATCH(IF(M$7="Block","Anytime",M$7),'Stakeholder report data'!$G$724:$M$724,0)),INDEX($W748:$AD748,1,MATCH(M$5,$W$724:$AD$724,0)))))
*M1084*M$8,0)</f>
        <v>0</v>
      </c>
      <c r="N484" s="212">
        <f>_xlfn.IFNA(IF(N$7="Fixed",1,IF(AND($D484="yes",N$7="Block"),INDEX($O748:$Q748,1,MATCH(N$5,$I33:$K33,0)),IF(OR(N$7="Anytime",N$7="Peak",N$7="Off-peak",N$7="Shoulder",N$7="Block"),INDEX('Stakeholder report data'!$G748:$M748,1,MATCH(IF(N$7="Block","Anytime",N$7),'Stakeholder report data'!$G$724:$M$724,0)),INDEX($W748:$AD748,1,MATCH(N$5,$W$724:$AD$724,0)))))
*N1084*N$8,0)</f>
        <v>0</v>
      </c>
      <c r="O484" s="212">
        <f>_xlfn.IFNA(IF(O$7="Fixed",1,IF(AND($D484="yes",O$7="Block"),INDEX($O748:$Q748,1,MATCH(O$5,$I33:$K33,0)),IF(OR(O$7="Anytime",O$7="Peak",O$7="Off-peak",O$7="Shoulder",O$7="Block"),INDEX('Stakeholder report data'!$G748:$M748,1,MATCH(IF(O$7="Block","Anytime",O$7),'Stakeholder report data'!$G$724:$M$724,0)),INDEX($W748:$AD748,1,MATCH(O$5,$W$724:$AD$724,0)))))
*O1084*O$8,0)</f>
        <v>0</v>
      </c>
      <c r="P484" s="212">
        <f>_xlfn.IFNA(IF(P$7="Fixed",1,IF(AND($D484="yes",P$7="Block"),INDEX($O748:$Q748,1,MATCH(P$5,$I33:$K33,0)),IF(OR(P$7="Anytime",P$7="Peak",P$7="Off-peak",P$7="Shoulder",P$7="Block"),INDEX('Stakeholder report data'!$G748:$M748,1,MATCH(IF(P$7="Block","Anytime",P$7),'Stakeholder report data'!$G$724:$M$724,0)),INDEX($W748:$AD748,1,MATCH(P$5,$W$724:$AD$724,0)))))
*P1084*P$8,0)</f>
        <v>0</v>
      </c>
      <c r="Q484" s="212">
        <f>_xlfn.IFNA(IF(Q$7="Fixed",1,IF(AND($D484="yes",Q$7="Block"),INDEX($O748:$Q748,1,MATCH(Q$5,$I33:$K33,0)),IF(OR(Q$7="Anytime",Q$7="Peak",Q$7="Off-peak",Q$7="Shoulder",Q$7="Block"),INDEX('Stakeholder report data'!$G748:$M748,1,MATCH(IF(Q$7="Block","Anytime",Q$7),'Stakeholder report data'!$G$724:$M$724,0)),INDEX($W748:$AD748,1,MATCH(Q$5,$W$724:$AD$724,0)))))
*Q1084*Q$8,0)</f>
        <v>0</v>
      </c>
      <c r="R484" s="212">
        <f>_xlfn.IFNA(IF(R$7="Fixed",1,IF(AND($D484="yes",R$7="Block"),INDEX($O748:$Q748,1,MATCH(R$5,$I33:$K33,0)),IF(OR(R$7="Anytime",R$7="Peak",R$7="Off-peak",R$7="Shoulder",R$7="Block"),INDEX('Stakeholder report data'!$G748:$M748,1,MATCH(IF(R$7="Block","Anytime",R$7),'Stakeholder report data'!$G$724:$M$724,0)),INDEX($W748:$AD748,1,MATCH(R$5,$W$724:$AD$724,0)))))
*R1084*R$8,0)</f>
        <v>0</v>
      </c>
      <c r="S484" s="212">
        <f>_xlfn.IFNA(IF(S$7="Fixed",1,IF(AND($D484="yes",S$7="Block"),INDEX($O748:$Q748,1,MATCH(S$5,$I33:$K33,0)),IF(OR(S$7="Anytime",S$7="Peak",S$7="Off-peak",S$7="Shoulder",S$7="Block"),INDEX('Stakeholder report data'!$G748:$M748,1,MATCH(IF(S$7="Block","Anytime",S$7),'Stakeholder report data'!$G$724:$M$724,0)),INDEX($W748:$AD748,1,MATCH(S$5,$W$724:$AD$724,0)))))
*S1084*S$8,0)</f>
        <v>0</v>
      </c>
      <c r="T484" s="212">
        <f>_xlfn.IFNA(IF(T$7="Fixed",1,IF(AND($D484="yes",T$7="Block"),INDEX($O748:$Q748,1,MATCH(T$5,$I33:$K33,0)),IF(OR(T$7="Anytime",T$7="Peak",T$7="Off-peak",T$7="Shoulder",T$7="Block"),INDEX('Stakeholder report data'!$G748:$M748,1,MATCH(IF(T$7="Block","Anytime",T$7),'Stakeholder report data'!$G$724:$M$724,0)),INDEX($W748:$AD748,1,MATCH(T$5,$W$724:$AD$724,0)))))
*T1084*T$8,0)</f>
        <v>0</v>
      </c>
      <c r="U484" s="212">
        <f>_xlfn.IFNA(IF(U$7="Fixed",1,IF(AND($D484="yes",U$7="Block"),INDEX($O748:$Q748,1,MATCH(U$5,$I33:$K33,0)),IF(OR(U$7="Anytime",U$7="Peak",U$7="Off-peak",U$7="Shoulder",U$7="Block"),INDEX('Stakeholder report data'!$G748:$M748,1,MATCH(IF(U$7="Block","Anytime",U$7),'Stakeholder report data'!$G$724:$M$724,0)),INDEX($W748:$AD748,1,MATCH(U$5,$W$724:$AD$724,0)))))
*U1084*U$8,0)</f>
        <v>0</v>
      </c>
      <c r="V484" s="212">
        <f>_xlfn.IFNA(IF(V$7="Fixed",1,IF(AND($D484="yes",V$7="Block"),INDEX($O748:$Q748,1,MATCH(V$5,$I33:$K33,0)),IF(OR(V$7="Anytime",V$7="Peak",V$7="Off-peak",V$7="Shoulder",V$7="Block"),INDEX('Stakeholder report data'!$G748:$M748,1,MATCH(IF(V$7="Block","Anytime",V$7),'Stakeholder report data'!$G$724:$M$724,0)),INDEX($W748:$AD748,1,MATCH(V$5,$W$724:$AD$724,0)))))
*V1084*V$8,0)</f>
        <v>0</v>
      </c>
      <c r="W484" s="212">
        <f>_xlfn.IFNA(IF(W$7="Fixed",1,IF(AND($D484="yes",W$7="Block"),INDEX($O748:$Q748,1,MATCH(W$5,$I33:$K33,0)),IF(OR(W$7="Anytime",W$7="Peak",W$7="Off-peak",W$7="Shoulder",W$7="Block"),INDEX('Stakeholder report data'!$G748:$M748,1,MATCH(IF(W$7="Block","Anytime",W$7),'Stakeholder report data'!$G$724:$M$724,0)),INDEX($W748:$AD748,1,MATCH(W$5,$W$724:$AD$724,0)))))
*W1084*W$8,0)</f>
        <v>0</v>
      </c>
      <c r="X484" s="212">
        <f>_xlfn.IFNA(IF(X$7="Fixed",1,IF(AND($D484="yes",X$7="Block"),INDEX($O748:$Q748,1,MATCH(X$5,$I33:$K33,0)),IF(OR(X$7="Anytime",X$7="Peak",X$7="Off-peak",X$7="Shoulder",X$7="Block"),INDEX('Stakeholder report data'!$G748:$M748,1,MATCH(IF(X$7="Block","Anytime",X$7),'Stakeholder report data'!$G$724:$M$724,0)),INDEX($W748:$AD748,1,MATCH(X$5,$W$724:$AD$724,0)))))
*X1084*X$8,0)</f>
        <v>0</v>
      </c>
      <c r="Y484" s="212">
        <f>_xlfn.IFNA(IF(Y$7="Fixed",1,IF(AND($D484="yes",Y$7="Block"),INDEX($O748:$Q748,1,MATCH(Y$5,$I33:$K33,0)),IF(OR(Y$7="Anytime",Y$7="Peak",Y$7="Off-peak",Y$7="Shoulder",Y$7="Block"),INDEX('Stakeholder report data'!$G748:$M748,1,MATCH(IF(Y$7="Block","Anytime",Y$7),'Stakeholder report data'!$G$724:$M$724,0)),INDEX($W748:$AD748,1,MATCH(Y$5,$W$724:$AD$724,0)))))
*Y1084*Y$8,0)</f>
        <v>0</v>
      </c>
      <c r="Z484" s="212">
        <f>_xlfn.IFNA(IF(Z$7="Fixed",1,IF(AND($D484="yes",Z$7="Block"),INDEX($O748:$Q748,1,MATCH(Z$5,$I33:$K33,0)),IF(OR(Z$7="Anytime",Z$7="Peak",Z$7="Off-peak",Z$7="Shoulder",Z$7="Block"),INDEX('Stakeholder report data'!$G748:$M748,1,MATCH(IF(Z$7="Block","Anytime",Z$7),'Stakeholder report data'!$G$724:$M$724,0)),INDEX($W748:$AD748,1,MATCH(Z$5,$W$724:$AD$724,0)))))
*Z1084*Z$8,0)</f>
        <v>0</v>
      </c>
      <c r="AA484" s="212">
        <f>_xlfn.IFNA(IF(AA$7="Fixed",1,IF(AND($D484="yes",AA$7="Block"),INDEX($O748:$Q748,1,MATCH(AA$5,$I33:$K33,0)),IF(OR(AA$7="Anytime",AA$7="Peak",AA$7="Off-peak",AA$7="Shoulder",AA$7="Block"),INDEX('Stakeholder report data'!$G748:$M748,1,MATCH(IF(AA$7="Block","Anytime",AA$7),'Stakeholder report data'!$G$724:$M$724,0)),INDEX($W748:$AD748,1,MATCH(AA$5,$W$724:$AD$724,0)))))
*AA1084*AA$8,0)</f>
        <v>0</v>
      </c>
      <c r="AB484" s="212">
        <f>_xlfn.IFNA(IF(AB$7="Fixed",1,IF(AND($D484="yes",AB$7="Block"),INDEX($O748:$Q748,1,MATCH(AB$5,$I33:$K33,0)),IF(OR(AB$7="Anytime",AB$7="Peak",AB$7="Off-peak",AB$7="Shoulder",AB$7="Block"),INDEX('Stakeholder report data'!$G748:$M748,1,MATCH(IF(AB$7="Block","Anytime",AB$7),'Stakeholder report data'!$G$724:$M$724,0)),INDEX($W748:$AD748,1,MATCH(AB$5,$W$724:$AD$724,0)))))
*AB1084*AB$8,0)</f>
        <v>0</v>
      </c>
      <c r="AC484" s="212">
        <f>_xlfn.IFNA(IF(AC$7="Fixed",1,IF(AND($D484="yes",AC$7="Block"),INDEX($O748:$Q748,1,MATCH(AC$5,$I33:$K33,0)),IF(OR(AC$7="Anytime",AC$7="Peak",AC$7="Off-peak",AC$7="Shoulder",AC$7="Block"),INDEX('Stakeholder report data'!$G748:$M748,1,MATCH(IF(AC$7="Block","Anytime",AC$7),'Stakeholder report data'!$G$724:$M$724,0)),INDEX($W748:$AD748,1,MATCH(AC$5,$W$724:$AD$724,0)))))
*AC1084*AC$8,0)</f>
        <v>0</v>
      </c>
      <c r="AD484" s="212">
        <f>_xlfn.IFNA(IF(AD$7="Fixed",1,IF(AND($D484="yes",AD$7="Block"),INDEX($O748:$Q748,1,MATCH(AD$5,$I33:$K33,0)),IF(OR(AD$7="Anytime",AD$7="Peak",AD$7="Off-peak",AD$7="Shoulder",AD$7="Block"),INDEX('Stakeholder report data'!$G748:$M748,1,MATCH(IF(AD$7="Block","Anytime",AD$7),'Stakeholder report data'!$G$724:$M$724,0)),INDEX($W748:$AD748,1,MATCH(AD$5,$W$724:$AD$724,0)))))
*AD1084*AD$8,0)</f>
        <v>0</v>
      </c>
      <c r="AE484" s="55"/>
      <c r="AF484" s="34"/>
      <c r="AG484" s="34"/>
      <c r="AH484" s="34"/>
    </row>
    <row r="485" spans="1:34" ht="11.25" hidden="1" outlineLevel="3" x14ac:dyDescent="0.2">
      <c r="A485" s="34"/>
      <c r="B485" s="258">
        <v>23</v>
      </c>
      <c r="C485" s="48">
        <v>0</v>
      </c>
      <c r="D485" s="49">
        <f t="shared" si="49"/>
        <v>0</v>
      </c>
      <c r="E485" s="49">
        <f t="shared" si="49"/>
        <v>0</v>
      </c>
      <c r="F485" s="56"/>
      <c r="G485" s="262">
        <f t="shared" si="48"/>
        <v>0</v>
      </c>
      <c r="H485" s="56"/>
      <c r="I485" s="212">
        <f>_xlfn.IFNA(IF(I$7="Fixed",1,IF(AND($D485="yes",I$7="Block"),INDEX($O749:$Q749,1,MATCH(I$5,$I34:$K34,0)),IF(OR(I$7="Anytime",I$7="Peak",I$7="Off-peak",I$7="Shoulder",I$7="Block"),INDEX('Stakeholder report data'!$G749:$M749,1,MATCH(IF(I$7="Block","Anytime",I$7),'Stakeholder report data'!$G$724:$M$724,0)),INDEX($W749:$AD749,1,MATCH(I$5,$W$724:$AD$724,0)))))
*I1085*I$8,0)</f>
        <v>0</v>
      </c>
      <c r="J485" s="212">
        <f>_xlfn.IFNA(IF(J$7="Fixed",1,IF(AND($D485="yes",J$7="Block"),INDEX($O749:$Q749,1,MATCH(J$5,$I34:$K34,0)),IF(OR(J$7="Anytime",J$7="Peak",J$7="Off-peak",J$7="Shoulder",J$7="Block"),INDEX('Stakeholder report data'!$G749:$M749,1,MATCH(IF(J$7="Block","Anytime",J$7),'Stakeholder report data'!$G$724:$M$724,0)),INDEX($W749:$AD749,1,MATCH(J$5,$W$724:$AD$724,0)))))
*J1085*J$8,0)</f>
        <v>0</v>
      </c>
      <c r="K485" s="212">
        <f>_xlfn.IFNA(IF(K$7="Fixed",1,IF(AND($D485="yes",K$7="Block"),INDEX($O749:$Q749,1,MATCH(K$5,$I34:$K34,0)),IF(OR(K$7="Anytime",K$7="Peak",K$7="Off-peak",K$7="Shoulder",K$7="Block"),INDEX('Stakeholder report data'!$G749:$M749,1,MATCH(IF(K$7="Block","Anytime",K$7),'Stakeholder report data'!$G$724:$M$724,0)),INDEX($W749:$AD749,1,MATCH(K$5,$W$724:$AD$724,0)))))
*K1085*K$8,0)</f>
        <v>0</v>
      </c>
      <c r="L485" s="212">
        <f>_xlfn.IFNA(IF(L$7="Fixed",1,IF(AND($D485="yes",L$7="Block"),INDEX($O749:$Q749,1,MATCH(L$5,$I34:$K34,0)),IF(OR(L$7="Anytime",L$7="Peak",L$7="Off-peak",L$7="Shoulder",L$7="Block"),INDEX('Stakeholder report data'!$G749:$M749,1,MATCH(IF(L$7="Block","Anytime",L$7),'Stakeholder report data'!$G$724:$M$724,0)),INDEX($W749:$AD749,1,MATCH(L$5,$W$724:$AD$724,0)))))
*L1085*L$8,0)</f>
        <v>0</v>
      </c>
      <c r="M485" s="212">
        <f>_xlfn.IFNA(IF(M$7="Fixed",1,IF(AND($D485="yes",M$7="Block"),INDEX($O749:$Q749,1,MATCH(M$5,$I34:$K34,0)),IF(OR(M$7="Anytime",M$7="Peak",M$7="Off-peak",M$7="Shoulder",M$7="Block"),INDEX('Stakeholder report data'!$G749:$M749,1,MATCH(IF(M$7="Block","Anytime",M$7),'Stakeholder report data'!$G$724:$M$724,0)),INDEX($W749:$AD749,1,MATCH(M$5,$W$724:$AD$724,0)))))
*M1085*M$8,0)</f>
        <v>0</v>
      </c>
      <c r="N485" s="212">
        <f>_xlfn.IFNA(IF(N$7="Fixed",1,IF(AND($D485="yes",N$7="Block"),INDEX($O749:$Q749,1,MATCH(N$5,$I34:$K34,0)),IF(OR(N$7="Anytime",N$7="Peak",N$7="Off-peak",N$7="Shoulder",N$7="Block"),INDEX('Stakeholder report data'!$G749:$M749,1,MATCH(IF(N$7="Block","Anytime",N$7),'Stakeholder report data'!$G$724:$M$724,0)),INDEX($W749:$AD749,1,MATCH(N$5,$W$724:$AD$724,0)))))
*N1085*N$8,0)</f>
        <v>0</v>
      </c>
      <c r="O485" s="212">
        <f>_xlfn.IFNA(IF(O$7="Fixed",1,IF(AND($D485="yes",O$7="Block"),INDEX($O749:$Q749,1,MATCH(O$5,$I34:$K34,0)),IF(OR(O$7="Anytime",O$7="Peak",O$7="Off-peak",O$7="Shoulder",O$7="Block"),INDEX('Stakeholder report data'!$G749:$M749,1,MATCH(IF(O$7="Block","Anytime",O$7),'Stakeholder report data'!$G$724:$M$724,0)),INDEX($W749:$AD749,1,MATCH(O$5,$W$724:$AD$724,0)))))
*O1085*O$8,0)</f>
        <v>0</v>
      </c>
      <c r="P485" s="212">
        <f>_xlfn.IFNA(IF(P$7="Fixed",1,IF(AND($D485="yes",P$7="Block"),INDEX($O749:$Q749,1,MATCH(P$5,$I34:$K34,0)),IF(OR(P$7="Anytime",P$7="Peak",P$7="Off-peak",P$7="Shoulder",P$7="Block"),INDEX('Stakeholder report data'!$G749:$M749,1,MATCH(IF(P$7="Block","Anytime",P$7),'Stakeholder report data'!$G$724:$M$724,0)),INDEX($W749:$AD749,1,MATCH(P$5,$W$724:$AD$724,0)))))
*P1085*P$8,0)</f>
        <v>0</v>
      </c>
      <c r="Q485" s="212">
        <f>_xlfn.IFNA(IF(Q$7="Fixed",1,IF(AND($D485="yes",Q$7="Block"),INDEX($O749:$Q749,1,MATCH(Q$5,$I34:$K34,0)),IF(OR(Q$7="Anytime",Q$7="Peak",Q$7="Off-peak",Q$7="Shoulder",Q$7="Block"),INDEX('Stakeholder report data'!$G749:$M749,1,MATCH(IF(Q$7="Block","Anytime",Q$7),'Stakeholder report data'!$G$724:$M$724,0)),INDEX($W749:$AD749,1,MATCH(Q$5,$W$724:$AD$724,0)))))
*Q1085*Q$8,0)</f>
        <v>0</v>
      </c>
      <c r="R485" s="212">
        <f>_xlfn.IFNA(IF(R$7="Fixed",1,IF(AND($D485="yes",R$7="Block"),INDEX($O749:$Q749,1,MATCH(R$5,$I34:$K34,0)),IF(OR(R$7="Anytime",R$7="Peak",R$7="Off-peak",R$7="Shoulder",R$7="Block"),INDEX('Stakeholder report data'!$G749:$M749,1,MATCH(IF(R$7="Block","Anytime",R$7),'Stakeholder report data'!$G$724:$M$724,0)),INDEX($W749:$AD749,1,MATCH(R$5,$W$724:$AD$724,0)))))
*R1085*R$8,0)</f>
        <v>0</v>
      </c>
      <c r="S485" s="212">
        <f>_xlfn.IFNA(IF(S$7="Fixed",1,IF(AND($D485="yes",S$7="Block"),INDEX($O749:$Q749,1,MATCH(S$5,$I34:$K34,0)),IF(OR(S$7="Anytime",S$7="Peak",S$7="Off-peak",S$7="Shoulder",S$7="Block"),INDEX('Stakeholder report data'!$G749:$M749,1,MATCH(IF(S$7="Block","Anytime",S$7),'Stakeholder report data'!$G$724:$M$724,0)),INDEX($W749:$AD749,1,MATCH(S$5,$W$724:$AD$724,0)))))
*S1085*S$8,0)</f>
        <v>0</v>
      </c>
      <c r="T485" s="212">
        <f>_xlfn.IFNA(IF(T$7="Fixed",1,IF(AND($D485="yes",T$7="Block"),INDEX($O749:$Q749,1,MATCH(T$5,$I34:$K34,0)),IF(OR(T$7="Anytime",T$7="Peak",T$7="Off-peak",T$7="Shoulder",T$7="Block"),INDEX('Stakeholder report data'!$G749:$M749,1,MATCH(IF(T$7="Block","Anytime",T$7),'Stakeholder report data'!$G$724:$M$724,0)),INDEX($W749:$AD749,1,MATCH(T$5,$W$724:$AD$724,0)))))
*T1085*T$8,0)</f>
        <v>0</v>
      </c>
      <c r="U485" s="212">
        <f>_xlfn.IFNA(IF(U$7="Fixed",1,IF(AND($D485="yes",U$7="Block"),INDEX($O749:$Q749,1,MATCH(U$5,$I34:$K34,0)),IF(OR(U$7="Anytime",U$7="Peak",U$7="Off-peak",U$7="Shoulder",U$7="Block"),INDEX('Stakeholder report data'!$G749:$M749,1,MATCH(IF(U$7="Block","Anytime",U$7),'Stakeholder report data'!$G$724:$M$724,0)),INDEX($W749:$AD749,1,MATCH(U$5,$W$724:$AD$724,0)))))
*U1085*U$8,0)</f>
        <v>0</v>
      </c>
      <c r="V485" s="212">
        <f>_xlfn.IFNA(IF(V$7="Fixed",1,IF(AND($D485="yes",V$7="Block"),INDEX($O749:$Q749,1,MATCH(V$5,$I34:$K34,0)),IF(OR(V$7="Anytime",V$7="Peak",V$7="Off-peak",V$7="Shoulder",V$7="Block"),INDEX('Stakeholder report data'!$G749:$M749,1,MATCH(IF(V$7="Block","Anytime",V$7),'Stakeholder report data'!$G$724:$M$724,0)),INDEX($W749:$AD749,1,MATCH(V$5,$W$724:$AD$724,0)))))
*V1085*V$8,0)</f>
        <v>0</v>
      </c>
      <c r="W485" s="212">
        <f>_xlfn.IFNA(IF(W$7="Fixed",1,IF(AND($D485="yes",W$7="Block"),INDEX($O749:$Q749,1,MATCH(W$5,$I34:$K34,0)),IF(OR(W$7="Anytime",W$7="Peak",W$7="Off-peak",W$7="Shoulder",W$7="Block"),INDEX('Stakeholder report data'!$G749:$M749,1,MATCH(IF(W$7="Block","Anytime",W$7),'Stakeholder report data'!$G$724:$M$724,0)),INDEX($W749:$AD749,1,MATCH(W$5,$W$724:$AD$724,0)))))
*W1085*W$8,0)</f>
        <v>0</v>
      </c>
      <c r="X485" s="212">
        <f>_xlfn.IFNA(IF(X$7="Fixed",1,IF(AND($D485="yes",X$7="Block"),INDEX($O749:$Q749,1,MATCH(X$5,$I34:$K34,0)),IF(OR(X$7="Anytime",X$7="Peak",X$7="Off-peak",X$7="Shoulder",X$7="Block"),INDEX('Stakeholder report data'!$G749:$M749,1,MATCH(IF(X$7="Block","Anytime",X$7),'Stakeholder report data'!$G$724:$M$724,0)),INDEX($W749:$AD749,1,MATCH(X$5,$W$724:$AD$724,0)))))
*X1085*X$8,0)</f>
        <v>0</v>
      </c>
      <c r="Y485" s="212">
        <f>_xlfn.IFNA(IF(Y$7="Fixed",1,IF(AND($D485="yes",Y$7="Block"),INDEX($O749:$Q749,1,MATCH(Y$5,$I34:$K34,0)),IF(OR(Y$7="Anytime",Y$7="Peak",Y$7="Off-peak",Y$7="Shoulder",Y$7="Block"),INDEX('Stakeholder report data'!$G749:$M749,1,MATCH(IF(Y$7="Block","Anytime",Y$7),'Stakeholder report data'!$G$724:$M$724,0)),INDEX($W749:$AD749,1,MATCH(Y$5,$W$724:$AD$724,0)))))
*Y1085*Y$8,0)</f>
        <v>0</v>
      </c>
      <c r="Z485" s="212">
        <f>_xlfn.IFNA(IF(Z$7="Fixed",1,IF(AND($D485="yes",Z$7="Block"),INDEX($O749:$Q749,1,MATCH(Z$5,$I34:$K34,0)),IF(OR(Z$7="Anytime",Z$7="Peak",Z$7="Off-peak",Z$7="Shoulder",Z$7="Block"),INDEX('Stakeholder report data'!$G749:$M749,1,MATCH(IF(Z$7="Block","Anytime",Z$7),'Stakeholder report data'!$G$724:$M$724,0)),INDEX($W749:$AD749,1,MATCH(Z$5,$W$724:$AD$724,0)))))
*Z1085*Z$8,0)</f>
        <v>0</v>
      </c>
      <c r="AA485" s="212">
        <f>_xlfn.IFNA(IF(AA$7="Fixed",1,IF(AND($D485="yes",AA$7="Block"),INDEX($O749:$Q749,1,MATCH(AA$5,$I34:$K34,0)),IF(OR(AA$7="Anytime",AA$7="Peak",AA$7="Off-peak",AA$7="Shoulder",AA$7="Block"),INDEX('Stakeholder report data'!$G749:$M749,1,MATCH(IF(AA$7="Block","Anytime",AA$7),'Stakeholder report data'!$G$724:$M$724,0)),INDEX($W749:$AD749,1,MATCH(AA$5,$W$724:$AD$724,0)))))
*AA1085*AA$8,0)</f>
        <v>0</v>
      </c>
      <c r="AB485" s="212">
        <f>_xlfn.IFNA(IF(AB$7="Fixed",1,IF(AND($D485="yes",AB$7="Block"),INDEX($O749:$Q749,1,MATCH(AB$5,$I34:$K34,0)),IF(OR(AB$7="Anytime",AB$7="Peak",AB$7="Off-peak",AB$7="Shoulder",AB$7="Block"),INDEX('Stakeholder report data'!$G749:$M749,1,MATCH(IF(AB$7="Block","Anytime",AB$7),'Stakeholder report data'!$G$724:$M$724,0)),INDEX($W749:$AD749,1,MATCH(AB$5,$W$724:$AD$724,0)))))
*AB1085*AB$8,0)</f>
        <v>0</v>
      </c>
      <c r="AC485" s="212">
        <f>_xlfn.IFNA(IF(AC$7="Fixed",1,IF(AND($D485="yes",AC$7="Block"),INDEX($O749:$Q749,1,MATCH(AC$5,$I34:$K34,0)),IF(OR(AC$7="Anytime",AC$7="Peak",AC$7="Off-peak",AC$7="Shoulder",AC$7="Block"),INDEX('Stakeholder report data'!$G749:$M749,1,MATCH(IF(AC$7="Block","Anytime",AC$7),'Stakeholder report data'!$G$724:$M$724,0)),INDEX($W749:$AD749,1,MATCH(AC$5,$W$724:$AD$724,0)))))
*AC1085*AC$8,0)</f>
        <v>0</v>
      </c>
      <c r="AD485" s="212">
        <f>_xlfn.IFNA(IF(AD$7="Fixed",1,IF(AND($D485="yes",AD$7="Block"),INDEX($O749:$Q749,1,MATCH(AD$5,$I34:$K34,0)),IF(OR(AD$7="Anytime",AD$7="Peak",AD$7="Off-peak",AD$7="Shoulder",AD$7="Block"),INDEX('Stakeholder report data'!$G749:$M749,1,MATCH(IF(AD$7="Block","Anytime",AD$7),'Stakeholder report data'!$G$724:$M$724,0)),INDEX($W749:$AD749,1,MATCH(AD$5,$W$724:$AD$724,0)))))
*AD1085*AD$8,0)</f>
        <v>0</v>
      </c>
      <c r="AE485" s="55"/>
      <c r="AF485" s="34"/>
      <c r="AG485" s="34"/>
      <c r="AH485" s="34"/>
    </row>
    <row r="486" spans="1:34" ht="11.25" hidden="1" outlineLevel="3" x14ac:dyDescent="0.2">
      <c r="A486" s="34"/>
      <c r="B486" s="251">
        <v>24</v>
      </c>
      <c r="C486" s="48">
        <v>0</v>
      </c>
      <c r="D486" s="49">
        <f t="shared" si="49"/>
        <v>0</v>
      </c>
      <c r="E486" s="49">
        <f t="shared" si="49"/>
        <v>0</v>
      </c>
      <c r="F486" s="56"/>
      <c r="G486" s="262">
        <f t="shared" si="48"/>
        <v>0</v>
      </c>
      <c r="H486" s="56"/>
      <c r="I486" s="212">
        <f>_xlfn.IFNA(IF(I$7="Fixed",1,IF(AND($D486="yes",I$7="Block"),INDEX($O750:$Q750,1,MATCH(I$5,$I35:$K35,0)),IF(OR(I$7="Anytime",I$7="Peak",I$7="Off-peak",I$7="Shoulder",I$7="Block"),INDEX('Stakeholder report data'!$G750:$M750,1,MATCH(IF(I$7="Block","Anytime",I$7),'Stakeholder report data'!$G$724:$M$724,0)),INDEX($W750:$AD750,1,MATCH(I$5,$W$724:$AD$724,0)))))
*I1086*I$8,0)</f>
        <v>0</v>
      </c>
      <c r="J486" s="212">
        <f>_xlfn.IFNA(IF(J$7="Fixed",1,IF(AND($D486="yes",J$7="Block"),INDEX($O750:$Q750,1,MATCH(J$5,$I35:$K35,0)),IF(OR(J$7="Anytime",J$7="Peak",J$7="Off-peak",J$7="Shoulder",J$7="Block"),INDEX('Stakeholder report data'!$G750:$M750,1,MATCH(IF(J$7="Block","Anytime",J$7),'Stakeholder report data'!$G$724:$M$724,0)),INDEX($W750:$AD750,1,MATCH(J$5,$W$724:$AD$724,0)))))
*J1086*J$8,0)</f>
        <v>0</v>
      </c>
      <c r="K486" s="212">
        <f>_xlfn.IFNA(IF(K$7="Fixed",1,IF(AND($D486="yes",K$7="Block"),INDEX($O750:$Q750,1,MATCH(K$5,$I35:$K35,0)),IF(OR(K$7="Anytime",K$7="Peak",K$7="Off-peak",K$7="Shoulder",K$7="Block"),INDEX('Stakeholder report data'!$G750:$M750,1,MATCH(IF(K$7="Block","Anytime",K$7),'Stakeholder report data'!$G$724:$M$724,0)),INDEX($W750:$AD750,1,MATCH(K$5,$W$724:$AD$724,0)))))
*K1086*K$8,0)</f>
        <v>0</v>
      </c>
      <c r="L486" s="212">
        <f>_xlfn.IFNA(IF(L$7="Fixed",1,IF(AND($D486="yes",L$7="Block"),INDEX($O750:$Q750,1,MATCH(L$5,$I35:$K35,0)),IF(OR(L$7="Anytime",L$7="Peak",L$7="Off-peak",L$7="Shoulder",L$7="Block"),INDEX('Stakeholder report data'!$G750:$M750,1,MATCH(IF(L$7="Block","Anytime",L$7),'Stakeholder report data'!$G$724:$M$724,0)),INDEX($W750:$AD750,1,MATCH(L$5,$W$724:$AD$724,0)))))
*L1086*L$8,0)</f>
        <v>0</v>
      </c>
      <c r="M486" s="212">
        <f>_xlfn.IFNA(IF(M$7="Fixed",1,IF(AND($D486="yes",M$7="Block"),INDEX($O750:$Q750,1,MATCH(M$5,$I35:$K35,0)),IF(OR(M$7="Anytime",M$7="Peak",M$7="Off-peak",M$7="Shoulder",M$7="Block"),INDEX('Stakeholder report data'!$G750:$M750,1,MATCH(IF(M$7="Block","Anytime",M$7),'Stakeholder report data'!$G$724:$M$724,0)),INDEX($W750:$AD750,1,MATCH(M$5,$W$724:$AD$724,0)))))
*M1086*M$8,0)</f>
        <v>0</v>
      </c>
      <c r="N486" s="212">
        <f>_xlfn.IFNA(IF(N$7="Fixed",1,IF(AND($D486="yes",N$7="Block"),INDEX($O750:$Q750,1,MATCH(N$5,$I35:$K35,0)),IF(OR(N$7="Anytime",N$7="Peak",N$7="Off-peak",N$7="Shoulder",N$7="Block"),INDEX('Stakeholder report data'!$G750:$M750,1,MATCH(IF(N$7="Block","Anytime",N$7),'Stakeholder report data'!$G$724:$M$724,0)),INDEX($W750:$AD750,1,MATCH(N$5,$W$724:$AD$724,0)))))
*N1086*N$8,0)</f>
        <v>0</v>
      </c>
      <c r="O486" s="212">
        <f>_xlfn.IFNA(IF(O$7="Fixed",1,IF(AND($D486="yes",O$7="Block"),INDEX($O750:$Q750,1,MATCH(O$5,$I35:$K35,0)),IF(OR(O$7="Anytime",O$7="Peak",O$7="Off-peak",O$7="Shoulder",O$7="Block"),INDEX('Stakeholder report data'!$G750:$M750,1,MATCH(IF(O$7="Block","Anytime",O$7),'Stakeholder report data'!$G$724:$M$724,0)),INDEX($W750:$AD750,1,MATCH(O$5,$W$724:$AD$724,0)))))
*O1086*O$8,0)</f>
        <v>0</v>
      </c>
      <c r="P486" s="212">
        <f>_xlfn.IFNA(IF(P$7="Fixed",1,IF(AND($D486="yes",P$7="Block"),INDEX($O750:$Q750,1,MATCH(P$5,$I35:$K35,0)),IF(OR(P$7="Anytime",P$7="Peak",P$7="Off-peak",P$7="Shoulder",P$7="Block"),INDEX('Stakeholder report data'!$G750:$M750,1,MATCH(IF(P$7="Block","Anytime",P$7),'Stakeholder report data'!$G$724:$M$724,0)),INDEX($W750:$AD750,1,MATCH(P$5,$W$724:$AD$724,0)))))
*P1086*P$8,0)</f>
        <v>0</v>
      </c>
      <c r="Q486" s="212">
        <f>_xlfn.IFNA(IF(Q$7="Fixed",1,IF(AND($D486="yes",Q$7="Block"),INDEX($O750:$Q750,1,MATCH(Q$5,$I35:$K35,0)),IF(OR(Q$7="Anytime",Q$7="Peak",Q$7="Off-peak",Q$7="Shoulder",Q$7="Block"),INDEX('Stakeholder report data'!$G750:$M750,1,MATCH(IF(Q$7="Block","Anytime",Q$7),'Stakeholder report data'!$G$724:$M$724,0)),INDEX($W750:$AD750,1,MATCH(Q$5,$W$724:$AD$724,0)))))
*Q1086*Q$8,0)</f>
        <v>0</v>
      </c>
      <c r="R486" s="212">
        <f>_xlfn.IFNA(IF(R$7="Fixed",1,IF(AND($D486="yes",R$7="Block"),INDEX($O750:$Q750,1,MATCH(R$5,$I35:$K35,0)),IF(OR(R$7="Anytime",R$7="Peak",R$7="Off-peak",R$7="Shoulder",R$7="Block"),INDEX('Stakeholder report data'!$G750:$M750,1,MATCH(IF(R$7="Block","Anytime",R$7),'Stakeholder report data'!$G$724:$M$724,0)),INDEX($W750:$AD750,1,MATCH(R$5,$W$724:$AD$724,0)))))
*R1086*R$8,0)</f>
        <v>0</v>
      </c>
      <c r="S486" s="212">
        <f>_xlfn.IFNA(IF(S$7="Fixed",1,IF(AND($D486="yes",S$7="Block"),INDEX($O750:$Q750,1,MATCH(S$5,$I35:$K35,0)),IF(OR(S$7="Anytime",S$7="Peak",S$7="Off-peak",S$7="Shoulder",S$7="Block"),INDEX('Stakeholder report data'!$G750:$M750,1,MATCH(IF(S$7="Block","Anytime",S$7),'Stakeholder report data'!$G$724:$M$724,0)),INDEX($W750:$AD750,1,MATCH(S$5,$W$724:$AD$724,0)))))
*S1086*S$8,0)</f>
        <v>0</v>
      </c>
      <c r="T486" s="212">
        <f>_xlfn.IFNA(IF(T$7="Fixed",1,IF(AND($D486="yes",T$7="Block"),INDEX($O750:$Q750,1,MATCH(T$5,$I35:$K35,0)),IF(OR(T$7="Anytime",T$7="Peak",T$7="Off-peak",T$7="Shoulder",T$7="Block"),INDEX('Stakeholder report data'!$G750:$M750,1,MATCH(IF(T$7="Block","Anytime",T$7),'Stakeholder report data'!$G$724:$M$724,0)),INDEX($W750:$AD750,1,MATCH(T$5,$W$724:$AD$724,0)))))
*T1086*T$8,0)</f>
        <v>0</v>
      </c>
      <c r="U486" s="212">
        <f>_xlfn.IFNA(IF(U$7="Fixed",1,IF(AND($D486="yes",U$7="Block"),INDEX($O750:$Q750,1,MATCH(U$5,$I35:$K35,0)),IF(OR(U$7="Anytime",U$7="Peak",U$7="Off-peak",U$7="Shoulder",U$7="Block"),INDEX('Stakeholder report data'!$G750:$M750,1,MATCH(IF(U$7="Block","Anytime",U$7),'Stakeholder report data'!$G$724:$M$724,0)),INDEX($W750:$AD750,1,MATCH(U$5,$W$724:$AD$724,0)))))
*U1086*U$8,0)</f>
        <v>0</v>
      </c>
      <c r="V486" s="212">
        <f>_xlfn.IFNA(IF(V$7="Fixed",1,IF(AND($D486="yes",V$7="Block"),INDEX($O750:$Q750,1,MATCH(V$5,$I35:$K35,0)),IF(OR(V$7="Anytime",V$7="Peak",V$7="Off-peak",V$7="Shoulder",V$7="Block"),INDEX('Stakeholder report data'!$G750:$M750,1,MATCH(IF(V$7="Block","Anytime",V$7),'Stakeholder report data'!$G$724:$M$724,0)),INDEX($W750:$AD750,1,MATCH(V$5,$W$724:$AD$724,0)))))
*V1086*V$8,0)</f>
        <v>0</v>
      </c>
      <c r="W486" s="212">
        <f>_xlfn.IFNA(IF(W$7="Fixed",1,IF(AND($D486="yes",W$7="Block"),INDEX($O750:$Q750,1,MATCH(W$5,$I35:$K35,0)),IF(OR(W$7="Anytime",W$7="Peak",W$7="Off-peak",W$7="Shoulder",W$7="Block"),INDEX('Stakeholder report data'!$G750:$M750,1,MATCH(IF(W$7="Block","Anytime",W$7),'Stakeholder report data'!$G$724:$M$724,0)),INDEX($W750:$AD750,1,MATCH(W$5,$W$724:$AD$724,0)))))
*W1086*W$8,0)</f>
        <v>0</v>
      </c>
      <c r="X486" s="212">
        <f>_xlfn.IFNA(IF(X$7="Fixed",1,IF(AND($D486="yes",X$7="Block"),INDEX($O750:$Q750,1,MATCH(X$5,$I35:$K35,0)),IF(OR(X$7="Anytime",X$7="Peak",X$7="Off-peak",X$7="Shoulder",X$7="Block"),INDEX('Stakeholder report data'!$G750:$M750,1,MATCH(IF(X$7="Block","Anytime",X$7),'Stakeholder report data'!$G$724:$M$724,0)),INDEX($W750:$AD750,1,MATCH(X$5,$W$724:$AD$724,0)))))
*X1086*X$8,0)</f>
        <v>0</v>
      </c>
      <c r="Y486" s="212">
        <f>_xlfn.IFNA(IF(Y$7="Fixed",1,IF(AND($D486="yes",Y$7="Block"),INDEX($O750:$Q750,1,MATCH(Y$5,$I35:$K35,0)),IF(OR(Y$7="Anytime",Y$7="Peak",Y$7="Off-peak",Y$7="Shoulder",Y$7="Block"),INDEX('Stakeholder report data'!$G750:$M750,1,MATCH(IF(Y$7="Block","Anytime",Y$7),'Stakeholder report data'!$G$724:$M$724,0)),INDEX($W750:$AD750,1,MATCH(Y$5,$W$724:$AD$724,0)))))
*Y1086*Y$8,0)</f>
        <v>0</v>
      </c>
      <c r="Z486" s="212">
        <f>_xlfn.IFNA(IF(Z$7="Fixed",1,IF(AND($D486="yes",Z$7="Block"),INDEX($O750:$Q750,1,MATCH(Z$5,$I35:$K35,0)),IF(OR(Z$7="Anytime",Z$7="Peak",Z$7="Off-peak",Z$7="Shoulder",Z$7="Block"),INDEX('Stakeholder report data'!$G750:$M750,1,MATCH(IF(Z$7="Block","Anytime",Z$7),'Stakeholder report data'!$G$724:$M$724,0)),INDEX($W750:$AD750,1,MATCH(Z$5,$W$724:$AD$724,0)))))
*Z1086*Z$8,0)</f>
        <v>0</v>
      </c>
      <c r="AA486" s="212">
        <f>_xlfn.IFNA(IF(AA$7="Fixed",1,IF(AND($D486="yes",AA$7="Block"),INDEX($O750:$Q750,1,MATCH(AA$5,$I35:$K35,0)),IF(OR(AA$7="Anytime",AA$7="Peak",AA$7="Off-peak",AA$7="Shoulder",AA$7="Block"),INDEX('Stakeholder report data'!$G750:$M750,1,MATCH(IF(AA$7="Block","Anytime",AA$7),'Stakeholder report data'!$G$724:$M$724,0)),INDEX($W750:$AD750,1,MATCH(AA$5,$W$724:$AD$724,0)))))
*AA1086*AA$8,0)</f>
        <v>0</v>
      </c>
      <c r="AB486" s="212">
        <f>_xlfn.IFNA(IF(AB$7="Fixed",1,IF(AND($D486="yes",AB$7="Block"),INDEX($O750:$Q750,1,MATCH(AB$5,$I35:$K35,0)),IF(OR(AB$7="Anytime",AB$7="Peak",AB$7="Off-peak",AB$7="Shoulder",AB$7="Block"),INDEX('Stakeholder report data'!$G750:$M750,1,MATCH(IF(AB$7="Block","Anytime",AB$7),'Stakeholder report data'!$G$724:$M$724,0)),INDEX($W750:$AD750,1,MATCH(AB$5,$W$724:$AD$724,0)))))
*AB1086*AB$8,0)</f>
        <v>0</v>
      </c>
      <c r="AC486" s="212">
        <f>_xlfn.IFNA(IF(AC$7="Fixed",1,IF(AND($D486="yes",AC$7="Block"),INDEX($O750:$Q750,1,MATCH(AC$5,$I35:$K35,0)),IF(OR(AC$7="Anytime",AC$7="Peak",AC$7="Off-peak",AC$7="Shoulder",AC$7="Block"),INDEX('Stakeholder report data'!$G750:$M750,1,MATCH(IF(AC$7="Block","Anytime",AC$7),'Stakeholder report data'!$G$724:$M$724,0)),INDEX($W750:$AD750,1,MATCH(AC$5,$W$724:$AD$724,0)))))
*AC1086*AC$8,0)</f>
        <v>0</v>
      </c>
      <c r="AD486" s="212">
        <f>_xlfn.IFNA(IF(AD$7="Fixed",1,IF(AND($D486="yes",AD$7="Block"),INDEX($O750:$Q750,1,MATCH(AD$5,$I35:$K35,0)),IF(OR(AD$7="Anytime",AD$7="Peak",AD$7="Off-peak",AD$7="Shoulder",AD$7="Block"),INDEX('Stakeholder report data'!$G750:$M750,1,MATCH(IF(AD$7="Block","Anytime",AD$7),'Stakeholder report data'!$G$724:$M$724,0)),INDEX($W750:$AD750,1,MATCH(AD$5,$W$724:$AD$724,0)))))
*AD1086*AD$8,0)</f>
        <v>0</v>
      </c>
      <c r="AE486" s="55"/>
      <c r="AF486" s="34"/>
      <c r="AG486" s="34"/>
      <c r="AH486" s="34"/>
    </row>
    <row r="487" spans="1:34" ht="11.25" hidden="1" outlineLevel="3" x14ac:dyDescent="0.2">
      <c r="A487" s="34"/>
      <c r="B487" s="251">
        <v>25</v>
      </c>
      <c r="C487" s="48">
        <v>0</v>
      </c>
      <c r="D487" s="49">
        <f t="shared" si="49"/>
        <v>0</v>
      </c>
      <c r="E487" s="49">
        <f t="shared" si="49"/>
        <v>0</v>
      </c>
      <c r="F487" s="56"/>
      <c r="G487" s="262">
        <f t="shared" si="48"/>
        <v>0</v>
      </c>
      <c r="H487" s="56"/>
      <c r="I487" s="212">
        <f>_xlfn.IFNA(IF(I$7="Fixed",1,IF(AND($D487="yes",I$7="Block"),INDEX($O751:$Q751,1,MATCH(I$5,$I36:$K36,0)),IF(OR(I$7="Anytime",I$7="Peak",I$7="Off-peak",I$7="Shoulder",I$7="Block"),INDEX('Stakeholder report data'!$G751:$M751,1,MATCH(IF(I$7="Block","Anytime",I$7),'Stakeholder report data'!$G$724:$M$724,0)),INDEX($W751:$AD751,1,MATCH(I$5,$W$724:$AD$724,0)))))
*I1087*I$8,0)</f>
        <v>0</v>
      </c>
      <c r="J487" s="212">
        <f>_xlfn.IFNA(IF(J$7="Fixed",1,IF(AND($D487="yes",J$7="Block"),INDEX($O751:$Q751,1,MATCH(J$5,$I36:$K36,0)),IF(OR(J$7="Anytime",J$7="Peak",J$7="Off-peak",J$7="Shoulder",J$7="Block"),INDEX('Stakeholder report data'!$G751:$M751,1,MATCH(IF(J$7="Block","Anytime",J$7),'Stakeholder report data'!$G$724:$M$724,0)),INDEX($W751:$AD751,1,MATCH(J$5,$W$724:$AD$724,0)))))
*J1087*J$8,0)</f>
        <v>0</v>
      </c>
      <c r="K487" s="212">
        <f>_xlfn.IFNA(IF(K$7="Fixed",1,IF(AND($D487="yes",K$7="Block"),INDEX($O751:$Q751,1,MATCH(K$5,$I36:$K36,0)),IF(OR(K$7="Anytime",K$7="Peak",K$7="Off-peak",K$7="Shoulder",K$7="Block"),INDEX('Stakeholder report data'!$G751:$M751,1,MATCH(IF(K$7="Block","Anytime",K$7),'Stakeholder report data'!$G$724:$M$724,0)),INDEX($W751:$AD751,1,MATCH(K$5,$W$724:$AD$724,0)))))
*K1087*K$8,0)</f>
        <v>0</v>
      </c>
      <c r="L487" s="212">
        <f>_xlfn.IFNA(IF(L$7="Fixed",1,IF(AND($D487="yes",L$7="Block"),INDEX($O751:$Q751,1,MATCH(L$5,$I36:$K36,0)),IF(OR(L$7="Anytime",L$7="Peak",L$7="Off-peak",L$7="Shoulder",L$7="Block"),INDEX('Stakeholder report data'!$G751:$M751,1,MATCH(IF(L$7="Block","Anytime",L$7),'Stakeholder report data'!$G$724:$M$724,0)),INDEX($W751:$AD751,1,MATCH(L$5,$W$724:$AD$724,0)))))
*L1087*L$8,0)</f>
        <v>0</v>
      </c>
      <c r="M487" s="212">
        <f>_xlfn.IFNA(IF(M$7="Fixed",1,IF(AND($D487="yes",M$7="Block"),INDEX($O751:$Q751,1,MATCH(M$5,$I36:$K36,0)),IF(OR(M$7="Anytime",M$7="Peak",M$7="Off-peak",M$7="Shoulder",M$7="Block"),INDEX('Stakeholder report data'!$G751:$M751,1,MATCH(IF(M$7="Block","Anytime",M$7),'Stakeholder report data'!$G$724:$M$724,0)),INDEX($W751:$AD751,1,MATCH(M$5,$W$724:$AD$724,0)))))
*M1087*M$8,0)</f>
        <v>0</v>
      </c>
      <c r="N487" s="212">
        <f>_xlfn.IFNA(IF(N$7="Fixed",1,IF(AND($D487="yes",N$7="Block"),INDEX($O751:$Q751,1,MATCH(N$5,$I36:$K36,0)),IF(OR(N$7="Anytime",N$7="Peak",N$7="Off-peak",N$7="Shoulder",N$7="Block"),INDEX('Stakeholder report data'!$G751:$M751,1,MATCH(IF(N$7="Block","Anytime",N$7),'Stakeholder report data'!$G$724:$M$724,0)),INDEX($W751:$AD751,1,MATCH(N$5,$W$724:$AD$724,0)))))
*N1087*N$8,0)</f>
        <v>0</v>
      </c>
      <c r="O487" s="212">
        <f>_xlfn.IFNA(IF(O$7="Fixed",1,IF(AND($D487="yes",O$7="Block"),INDEX($O751:$Q751,1,MATCH(O$5,$I36:$K36,0)),IF(OR(O$7="Anytime",O$7="Peak",O$7="Off-peak",O$7="Shoulder",O$7="Block"),INDEX('Stakeholder report data'!$G751:$M751,1,MATCH(IF(O$7="Block","Anytime",O$7),'Stakeholder report data'!$G$724:$M$724,0)),INDEX($W751:$AD751,1,MATCH(O$5,$W$724:$AD$724,0)))))
*O1087*O$8,0)</f>
        <v>0</v>
      </c>
      <c r="P487" s="212">
        <f>_xlfn.IFNA(IF(P$7="Fixed",1,IF(AND($D487="yes",P$7="Block"),INDEX($O751:$Q751,1,MATCH(P$5,$I36:$K36,0)),IF(OR(P$7="Anytime",P$7="Peak",P$7="Off-peak",P$7="Shoulder",P$7="Block"),INDEX('Stakeholder report data'!$G751:$M751,1,MATCH(IF(P$7="Block","Anytime",P$7),'Stakeholder report data'!$G$724:$M$724,0)),INDEX($W751:$AD751,1,MATCH(P$5,$W$724:$AD$724,0)))))
*P1087*P$8,0)</f>
        <v>0</v>
      </c>
      <c r="Q487" s="212">
        <f>_xlfn.IFNA(IF(Q$7="Fixed",1,IF(AND($D487="yes",Q$7="Block"),INDEX($O751:$Q751,1,MATCH(Q$5,$I36:$K36,0)),IF(OR(Q$7="Anytime",Q$7="Peak",Q$7="Off-peak",Q$7="Shoulder",Q$7="Block"),INDEX('Stakeholder report data'!$G751:$M751,1,MATCH(IF(Q$7="Block","Anytime",Q$7),'Stakeholder report data'!$G$724:$M$724,0)),INDEX($W751:$AD751,1,MATCH(Q$5,$W$724:$AD$724,0)))))
*Q1087*Q$8,0)</f>
        <v>0</v>
      </c>
      <c r="R487" s="212">
        <f>_xlfn.IFNA(IF(R$7="Fixed",1,IF(AND($D487="yes",R$7="Block"),INDEX($O751:$Q751,1,MATCH(R$5,$I36:$K36,0)),IF(OR(R$7="Anytime",R$7="Peak",R$7="Off-peak",R$7="Shoulder",R$7="Block"),INDEX('Stakeholder report data'!$G751:$M751,1,MATCH(IF(R$7="Block","Anytime",R$7),'Stakeholder report data'!$G$724:$M$724,0)),INDEX($W751:$AD751,1,MATCH(R$5,$W$724:$AD$724,0)))))
*R1087*R$8,0)</f>
        <v>0</v>
      </c>
      <c r="S487" s="212">
        <f>_xlfn.IFNA(IF(S$7="Fixed",1,IF(AND($D487="yes",S$7="Block"),INDEX($O751:$Q751,1,MATCH(S$5,$I36:$K36,0)),IF(OR(S$7="Anytime",S$7="Peak",S$7="Off-peak",S$7="Shoulder",S$7="Block"),INDEX('Stakeholder report data'!$G751:$M751,1,MATCH(IF(S$7="Block","Anytime",S$7),'Stakeholder report data'!$G$724:$M$724,0)),INDEX($W751:$AD751,1,MATCH(S$5,$W$724:$AD$724,0)))))
*S1087*S$8,0)</f>
        <v>0</v>
      </c>
      <c r="T487" s="212">
        <f>_xlfn.IFNA(IF(T$7="Fixed",1,IF(AND($D487="yes",T$7="Block"),INDEX($O751:$Q751,1,MATCH(T$5,$I36:$K36,0)),IF(OR(T$7="Anytime",T$7="Peak",T$7="Off-peak",T$7="Shoulder",T$7="Block"),INDEX('Stakeholder report data'!$G751:$M751,1,MATCH(IF(T$7="Block","Anytime",T$7),'Stakeholder report data'!$G$724:$M$724,0)),INDEX($W751:$AD751,1,MATCH(T$5,$W$724:$AD$724,0)))))
*T1087*T$8,0)</f>
        <v>0</v>
      </c>
      <c r="U487" s="212">
        <f>_xlfn.IFNA(IF(U$7="Fixed",1,IF(AND($D487="yes",U$7="Block"),INDEX($O751:$Q751,1,MATCH(U$5,$I36:$K36,0)),IF(OR(U$7="Anytime",U$7="Peak",U$7="Off-peak",U$7="Shoulder",U$7="Block"),INDEX('Stakeholder report data'!$G751:$M751,1,MATCH(IF(U$7="Block","Anytime",U$7),'Stakeholder report data'!$G$724:$M$724,0)),INDEX($W751:$AD751,1,MATCH(U$5,$W$724:$AD$724,0)))))
*U1087*U$8,0)</f>
        <v>0</v>
      </c>
      <c r="V487" s="212">
        <f>_xlfn.IFNA(IF(V$7="Fixed",1,IF(AND($D487="yes",V$7="Block"),INDEX($O751:$Q751,1,MATCH(V$5,$I36:$K36,0)),IF(OR(V$7="Anytime",V$7="Peak",V$7="Off-peak",V$7="Shoulder",V$7="Block"),INDEX('Stakeholder report data'!$G751:$M751,1,MATCH(IF(V$7="Block","Anytime",V$7),'Stakeholder report data'!$G$724:$M$724,0)),INDEX($W751:$AD751,1,MATCH(V$5,$W$724:$AD$724,0)))))
*V1087*V$8,0)</f>
        <v>0</v>
      </c>
      <c r="W487" s="212">
        <f>_xlfn.IFNA(IF(W$7="Fixed",1,IF(AND($D487="yes",W$7="Block"),INDEX($O751:$Q751,1,MATCH(W$5,$I36:$K36,0)),IF(OR(W$7="Anytime",W$7="Peak",W$7="Off-peak",W$7="Shoulder",W$7="Block"),INDEX('Stakeholder report data'!$G751:$M751,1,MATCH(IF(W$7="Block","Anytime",W$7),'Stakeholder report data'!$G$724:$M$724,0)),INDEX($W751:$AD751,1,MATCH(W$5,$W$724:$AD$724,0)))))
*W1087*W$8,0)</f>
        <v>0</v>
      </c>
      <c r="X487" s="212">
        <f>_xlfn.IFNA(IF(X$7="Fixed",1,IF(AND($D487="yes",X$7="Block"),INDEX($O751:$Q751,1,MATCH(X$5,$I36:$K36,0)),IF(OR(X$7="Anytime",X$7="Peak",X$7="Off-peak",X$7="Shoulder",X$7="Block"),INDEX('Stakeholder report data'!$G751:$M751,1,MATCH(IF(X$7="Block","Anytime",X$7),'Stakeholder report data'!$G$724:$M$724,0)),INDEX($W751:$AD751,1,MATCH(X$5,$W$724:$AD$724,0)))))
*X1087*X$8,0)</f>
        <v>0</v>
      </c>
      <c r="Y487" s="212">
        <f>_xlfn.IFNA(IF(Y$7="Fixed",1,IF(AND($D487="yes",Y$7="Block"),INDEX($O751:$Q751,1,MATCH(Y$5,$I36:$K36,0)),IF(OR(Y$7="Anytime",Y$7="Peak",Y$7="Off-peak",Y$7="Shoulder",Y$7="Block"),INDEX('Stakeholder report data'!$G751:$M751,1,MATCH(IF(Y$7="Block","Anytime",Y$7),'Stakeholder report data'!$G$724:$M$724,0)),INDEX($W751:$AD751,1,MATCH(Y$5,$W$724:$AD$724,0)))))
*Y1087*Y$8,0)</f>
        <v>0</v>
      </c>
      <c r="Z487" s="212">
        <f>_xlfn.IFNA(IF(Z$7="Fixed",1,IF(AND($D487="yes",Z$7="Block"),INDEX($O751:$Q751,1,MATCH(Z$5,$I36:$K36,0)),IF(OR(Z$7="Anytime",Z$7="Peak",Z$7="Off-peak",Z$7="Shoulder",Z$7="Block"),INDEX('Stakeholder report data'!$G751:$M751,1,MATCH(IF(Z$7="Block","Anytime",Z$7),'Stakeholder report data'!$G$724:$M$724,0)),INDEX($W751:$AD751,1,MATCH(Z$5,$W$724:$AD$724,0)))))
*Z1087*Z$8,0)</f>
        <v>0</v>
      </c>
      <c r="AA487" s="212">
        <f>_xlfn.IFNA(IF(AA$7="Fixed",1,IF(AND($D487="yes",AA$7="Block"),INDEX($O751:$Q751,1,MATCH(AA$5,$I36:$K36,0)),IF(OR(AA$7="Anytime",AA$7="Peak",AA$7="Off-peak",AA$7="Shoulder",AA$7="Block"),INDEX('Stakeholder report data'!$G751:$M751,1,MATCH(IF(AA$7="Block","Anytime",AA$7),'Stakeholder report data'!$G$724:$M$724,0)),INDEX($W751:$AD751,1,MATCH(AA$5,$W$724:$AD$724,0)))))
*AA1087*AA$8,0)</f>
        <v>0</v>
      </c>
      <c r="AB487" s="212">
        <f>_xlfn.IFNA(IF(AB$7="Fixed",1,IF(AND($D487="yes",AB$7="Block"),INDEX($O751:$Q751,1,MATCH(AB$5,$I36:$K36,0)),IF(OR(AB$7="Anytime",AB$7="Peak",AB$7="Off-peak",AB$7="Shoulder",AB$7="Block"),INDEX('Stakeholder report data'!$G751:$M751,1,MATCH(IF(AB$7="Block","Anytime",AB$7),'Stakeholder report data'!$G$724:$M$724,0)),INDEX($W751:$AD751,1,MATCH(AB$5,$W$724:$AD$724,0)))))
*AB1087*AB$8,0)</f>
        <v>0</v>
      </c>
      <c r="AC487" s="212">
        <f>_xlfn.IFNA(IF(AC$7="Fixed",1,IF(AND($D487="yes",AC$7="Block"),INDEX($O751:$Q751,1,MATCH(AC$5,$I36:$K36,0)),IF(OR(AC$7="Anytime",AC$7="Peak",AC$7="Off-peak",AC$7="Shoulder",AC$7="Block"),INDEX('Stakeholder report data'!$G751:$M751,1,MATCH(IF(AC$7="Block","Anytime",AC$7),'Stakeholder report data'!$G$724:$M$724,0)),INDEX($W751:$AD751,1,MATCH(AC$5,$W$724:$AD$724,0)))))
*AC1087*AC$8,0)</f>
        <v>0</v>
      </c>
      <c r="AD487" s="212">
        <f>_xlfn.IFNA(IF(AD$7="Fixed",1,IF(AND($D487="yes",AD$7="Block"),INDEX($O751:$Q751,1,MATCH(AD$5,$I36:$K36,0)),IF(OR(AD$7="Anytime",AD$7="Peak",AD$7="Off-peak",AD$7="Shoulder",AD$7="Block"),INDEX('Stakeholder report data'!$G751:$M751,1,MATCH(IF(AD$7="Block","Anytime",AD$7),'Stakeholder report data'!$G$724:$M$724,0)),INDEX($W751:$AD751,1,MATCH(AD$5,$W$724:$AD$724,0)))))
*AD1087*AD$8,0)</f>
        <v>0</v>
      </c>
      <c r="AE487" s="55"/>
      <c r="AF487" s="34"/>
      <c r="AG487" s="34"/>
      <c r="AH487" s="34"/>
    </row>
    <row r="488" spans="1:34" ht="11.25" hidden="1" outlineLevel="3" x14ac:dyDescent="0.2">
      <c r="A488" s="34"/>
      <c r="B488" s="251">
        <v>26</v>
      </c>
      <c r="C488" s="48">
        <v>0</v>
      </c>
      <c r="D488" s="49">
        <f t="shared" si="49"/>
        <v>0</v>
      </c>
      <c r="E488" s="49">
        <f t="shared" si="49"/>
        <v>0</v>
      </c>
      <c r="F488" s="56"/>
      <c r="G488" s="262">
        <f t="shared" si="48"/>
        <v>0</v>
      </c>
      <c r="H488" s="56"/>
      <c r="I488" s="212">
        <f>_xlfn.IFNA(IF(I$7="Fixed",1,IF(AND($D488="yes",I$7="Block"),INDEX($O752:$Q752,1,MATCH(I$5,$I37:$K37,0)),IF(OR(I$7="Anytime",I$7="Peak",I$7="Off-peak",I$7="Shoulder",I$7="Block"),INDEX('Stakeholder report data'!$G752:$M752,1,MATCH(IF(I$7="Block","Anytime",I$7),'Stakeholder report data'!$G$724:$M$724,0)),INDEX($W752:$AD752,1,MATCH(I$5,$W$724:$AD$724,0)))))
*I1088*I$8,0)</f>
        <v>0</v>
      </c>
      <c r="J488" s="212">
        <f>_xlfn.IFNA(IF(J$7="Fixed",1,IF(AND($D488="yes",J$7="Block"),INDEX($O752:$Q752,1,MATCH(J$5,$I37:$K37,0)),IF(OR(J$7="Anytime",J$7="Peak",J$7="Off-peak",J$7="Shoulder",J$7="Block"),INDEX('Stakeholder report data'!$G752:$M752,1,MATCH(IF(J$7="Block","Anytime",J$7),'Stakeholder report data'!$G$724:$M$724,0)),INDEX($W752:$AD752,1,MATCH(J$5,$W$724:$AD$724,0)))))
*J1088*J$8,0)</f>
        <v>0</v>
      </c>
      <c r="K488" s="212">
        <f>_xlfn.IFNA(IF(K$7="Fixed",1,IF(AND($D488="yes",K$7="Block"),INDEX($O752:$Q752,1,MATCH(K$5,$I37:$K37,0)),IF(OR(K$7="Anytime",K$7="Peak",K$7="Off-peak",K$7="Shoulder",K$7="Block"),INDEX('Stakeholder report data'!$G752:$M752,1,MATCH(IF(K$7="Block","Anytime",K$7),'Stakeholder report data'!$G$724:$M$724,0)),INDEX($W752:$AD752,1,MATCH(K$5,$W$724:$AD$724,0)))))
*K1088*K$8,0)</f>
        <v>0</v>
      </c>
      <c r="L488" s="212">
        <f>_xlfn.IFNA(IF(L$7="Fixed",1,IF(AND($D488="yes",L$7="Block"),INDEX($O752:$Q752,1,MATCH(L$5,$I37:$K37,0)),IF(OR(L$7="Anytime",L$7="Peak",L$7="Off-peak",L$7="Shoulder",L$7="Block"),INDEX('Stakeholder report data'!$G752:$M752,1,MATCH(IF(L$7="Block","Anytime",L$7),'Stakeholder report data'!$G$724:$M$724,0)),INDEX($W752:$AD752,1,MATCH(L$5,$W$724:$AD$724,0)))))
*L1088*L$8,0)</f>
        <v>0</v>
      </c>
      <c r="M488" s="212">
        <f>_xlfn.IFNA(IF(M$7="Fixed",1,IF(AND($D488="yes",M$7="Block"),INDEX($O752:$Q752,1,MATCH(M$5,$I37:$K37,0)),IF(OR(M$7="Anytime",M$7="Peak",M$7="Off-peak",M$7="Shoulder",M$7="Block"),INDEX('Stakeholder report data'!$G752:$M752,1,MATCH(IF(M$7="Block","Anytime",M$7),'Stakeholder report data'!$G$724:$M$724,0)),INDEX($W752:$AD752,1,MATCH(M$5,$W$724:$AD$724,0)))))
*M1088*M$8,0)</f>
        <v>0</v>
      </c>
      <c r="N488" s="212">
        <f>_xlfn.IFNA(IF(N$7="Fixed",1,IF(AND($D488="yes",N$7="Block"),INDEX($O752:$Q752,1,MATCH(N$5,$I37:$K37,0)),IF(OR(N$7="Anytime",N$7="Peak",N$7="Off-peak",N$7="Shoulder",N$7="Block"),INDEX('Stakeholder report data'!$G752:$M752,1,MATCH(IF(N$7="Block","Anytime",N$7),'Stakeholder report data'!$G$724:$M$724,0)),INDEX($W752:$AD752,1,MATCH(N$5,$W$724:$AD$724,0)))))
*N1088*N$8,0)</f>
        <v>0</v>
      </c>
      <c r="O488" s="212">
        <f>_xlfn.IFNA(IF(O$7="Fixed",1,IF(AND($D488="yes",O$7="Block"),INDEX($O752:$Q752,1,MATCH(O$5,$I37:$K37,0)),IF(OR(O$7="Anytime",O$7="Peak",O$7="Off-peak",O$7="Shoulder",O$7="Block"),INDEX('Stakeholder report data'!$G752:$M752,1,MATCH(IF(O$7="Block","Anytime",O$7),'Stakeholder report data'!$G$724:$M$724,0)),INDEX($W752:$AD752,1,MATCH(O$5,$W$724:$AD$724,0)))))
*O1088*O$8,0)</f>
        <v>0</v>
      </c>
      <c r="P488" s="212">
        <f>_xlfn.IFNA(IF(P$7="Fixed",1,IF(AND($D488="yes",P$7="Block"),INDEX($O752:$Q752,1,MATCH(P$5,$I37:$K37,0)),IF(OR(P$7="Anytime",P$7="Peak",P$7="Off-peak",P$7="Shoulder",P$7="Block"),INDEX('Stakeholder report data'!$G752:$M752,1,MATCH(IF(P$7="Block","Anytime",P$7),'Stakeholder report data'!$G$724:$M$724,0)),INDEX($W752:$AD752,1,MATCH(P$5,$W$724:$AD$724,0)))))
*P1088*P$8,0)</f>
        <v>0</v>
      </c>
      <c r="Q488" s="212">
        <f>_xlfn.IFNA(IF(Q$7="Fixed",1,IF(AND($D488="yes",Q$7="Block"),INDEX($O752:$Q752,1,MATCH(Q$5,$I37:$K37,0)),IF(OR(Q$7="Anytime",Q$7="Peak",Q$7="Off-peak",Q$7="Shoulder",Q$7="Block"),INDEX('Stakeholder report data'!$G752:$M752,1,MATCH(IF(Q$7="Block","Anytime",Q$7),'Stakeholder report data'!$G$724:$M$724,0)),INDEX($W752:$AD752,1,MATCH(Q$5,$W$724:$AD$724,0)))))
*Q1088*Q$8,0)</f>
        <v>0</v>
      </c>
      <c r="R488" s="212">
        <f>_xlfn.IFNA(IF(R$7="Fixed",1,IF(AND($D488="yes",R$7="Block"),INDEX($O752:$Q752,1,MATCH(R$5,$I37:$K37,0)),IF(OR(R$7="Anytime",R$7="Peak",R$7="Off-peak",R$7="Shoulder",R$7="Block"),INDEX('Stakeholder report data'!$G752:$M752,1,MATCH(IF(R$7="Block","Anytime",R$7),'Stakeholder report data'!$G$724:$M$724,0)),INDEX($W752:$AD752,1,MATCH(R$5,$W$724:$AD$724,0)))))
*R1088*R$8,0)</f>
        <v>0</v>
      </c>
      <c r="S488" s="212">
        <f>_xlfn.IFNA(IF(S$7="Fixed",1,IF(AND($D488="yes",S$7="Block"),INDEX($O752:$Q752,1,MATCH(S$5,$I37:$K37,0)),IF(OR(S$7="Anytime",S$7="Peak",S$7="Off-peak",S$7="Shoulder",S$7="Block"),INDEX('Stakeholder report data'!$G752:$M752,1,MATCH(IF(S$7="Block","Anytime",S$7),'Stakeholder report data'!$G$724:$M$724,0)),INDEX($W752:$AD752,1,MATCH(S$5,$W$724:$AD$724,0)))))
*S1088*S$8,0)</f>
        <v>0</v>
      </c>
      <c r="T488" s="212">
        <f>_xlfn.IFNA(IF(T$7="Fixed",1,IF(AND($D488="yes",T$7="Block"),INDEX($O752:$Q752,1,MATCH(T$5,$I37:$K37,0)),IF(OR(T$7="Anytime",T$7="Peak",T$7="Off-peak",T$7="Shoulder",T$7="Block"),INDEX('Stakeholder report data'!$G752:$M752,1,MATCH(IF(T$7="Block","Anytime",T$7),'Stakeholder report data'!$G$724:$M$724,0)),INDEX($W752:$AD752,1,MATCH(T$5,$W$724:$AD$724,0)))))
*T1088*T$8,0)</f>
        <v>0</v>
      </c>
      <c r="U488" s="212">
        <f>_xlfn.IFNA(IF(U$7="Fixed",1,IF(AND($D488="yes",U$7="Block"),INDEX($O752:$Q752,1,MATCH(U$5,$I37:$K37,0)),IF(OR(U$7="Anytime",U$7="Peak",U$7="Off-peak",U$7="Shoulder",U$7="Block"),INDEX('Stakeholder report data'!$G752:$M752,1,MATCH(IF(U$7="Block","Anytime",U$7),'Stakeholder report data'!$G$724:$M$724,0)),INDEX($W752:$AD752,1,MATCH(U$5,$W$724:$AD$724,0)))))
*U1088*U$8,0)</f>
        <v>0</v>
      </c>
      <c r="V488" s="212">
        <f>_xlfn.IFNA(IF(V$7="Fixed",1,IF(AND($D488="yes",V$7="Block"),INDEX($O752:$Q752,1,MATCH(V$5,$I37:$K37,0)),IF(OR(V$7="Anytime",V$7="Peak",V$7="Off-peak",V$7="Shoulder",V$7="Block"),INDEX('Stakeholder report data'!$G752:$M752,1,MATCH(IF(V$7="Block","Anytime",V$7),'Stakeholder report data'!$G$724:$M$724,0)),INDEX($W752:$AD752,1,MATCH(V$5,$W$724:$AD$724,0)))))
*V1088*V$8,0)</f>
        <v>0</v>
      </c>
      <c r="W488" s="212">
        <f>_xlfn.IFNA(IF(W$7="Fixed",1,IF(AND($D488="yes",W$7="Block"),INDEX($O752:$Q752,1,MATCH(W$5,$I37:$K37,0)),IF(OR(W$7="Anytime",W$7="Peak",W$7="Off-peak",W$7="Shoulder",W$7="Block"),INDEX('Stakeholder report data'!$G752:$M752,1,MATCH(IF(W$7="Block","Anytime",W$7),'Stakeholder report data'!$G$724:$M$724,0)),INDEX($W752:$AD752,1,MATCH(W$5,$W$724:$AD$724,0)))))
*W1088*W$8,0)</f>
        <v>0</v>
      </c>
      <c r="X488" s="212">
        <f>_xlfn.IFNA(IF(X$7="Fixed",1,IF(AND($D488="yes",X$7="Block"),INDEX($O752:$Q752,1,MATCH(X$5,$I37:$K37,0)),IF(OR(X$7="Anytime",X$7="Peak",X$7="Off-peak",X$7="Shoulder",X$7="Block"),INDEX('Stakeholder report data'!$G752:$M752,1,MATCH(IF(X$7="Block","Anytime",X$7),'Stakeholder report data'!$G$724:$M$724,0)),INDEX($W752:$AD752,1,MATCH(X$5,$W$724:$AD$724,0)))))
*X1088*X$8,0)</f>
        <v>0</v>
      </c>
      <c r="Y488" s="212">
        <f>_xlfn.IFNA(IF(Y$7="Fixed",1,IF(AND($D488="yes",Y$7="Block"),INDEX($O752:$Q752,1,MATCH(Y$5,$I37:$K37,0)),IF(OR(Y$7="Anytime",Y$7="Peak",Y$7="Off-peak",Y$7="Shoulder",Y$7="Block"),INDEX('Stakeholder report data'!$G752:$M752,1,MATCH(IF(Y$7="Block","Anytime",Y$7),'Stakeholder report data'!$G$724:$M$724,0)),INDEX($W752:$AD752,1,MATCH(Y$5,$W$724:$AD$724,0)))))
*Y1088*Y$8,0)</f>
        <v>0</v>
      </c>
      <c r="Z488" s="212">
        <f>_xlfn.IFNA(IF(Z$7="Fixed",1,IF(AND($D488="yes",Z$7="Block"),INDEX($O752:$Q752,1,MATCH(Z$5,$I37:$K37,0)),IF(OR(Z$7="Anytime",Z$7="Peak",Z$7="Off-peak",Z$7="Shoulder",Z$7="Block"),INDEX('Stakeholder report data'!$G752:$M752,1,MATCH(IF(Z$7="Block","Anytime",Z$7),'Stakeholder report data'!$G$724:$M$724,0)),INDEX($W752:$AD752,1,MATCH(Z$5,$W$724:$AD$724,0)))))
*Z1088*Z$8,0)</f>
        <v>0</v>
      </c>
      <c r="AA488" s="212">
        <f>_xlfn.IFNA(IF(AA$7="Fixed",1,IF(AND($D488="yes",AA$7="Block"),INDEX($O752:$Q752,1,MATCH(AA$5,$I37:$K37,0)),IF(OR(AA$7="Anytime",AA$7="Peak",AA$7="Off-peak",AA$7="Shoulder",AA$7="Block"),INDEX('Stakeholder report data'!$G752:$M752,1,MATCH(IF(AA$7="Block","Anytime",AA$7),'Stakeholder report data'!$G$724:$M$724,0)),INDEX($W752:$AD752,1,MATCH(AA$5,$W$724:$AD$724,0)))))
*AA1088*AA$8,0)</f>
        <v>0</v>
      </c>
      <c r="AB488" s="212">
        <f>_xlfn.IFNA(IF(AB$7="Fixed",1,IF(AND($D488="yes",AB$7="Block"),INDEX($O752:$Q752,1,MATCH(AB$5,$I37:$K37,0)),IF(OR(AB$7="Anytime",AB$7="Peak",AB$7="Off-peak",AB$7="Shoulder",AB$7="Block"),INDEX('Stakeholder report data'!$G752:$M752,1,MATCH(IF(AB$7="Block","Anytime",AB$7),'Stakeholder report data'!$G$724:$M$724,0)),INDEX($W752:$AD752,1,MATCH(AB$5,$W$724:$AD$724,0)))))
*AB1088*AB$8,0)</f>
        <v>0</v>
      </c>
      <c r="AC488" s="212">
        <f>_xlfn.IFNA(IF(AC$7="Fixed",1,IF(AND($D488="yes",AC$7="Block"),INDEX($O752:$Q752,1,MATCH(AC$5,$I37:$K37,0)),IF(OR(AC$7="Anytime",AC$7="Peak",AC$7="Off-peak",AC$7="Shoulder",AC$7="Block"),INDEX('Stakeholder report data'!$G752:$M752,1,MATCH(IF(AC$7="Block","Anytime",AC$7),'Stakeholder report data'!$G$724:$M$724,0)),INDEX($W752:$AD752,1,MATCH(AC$5,$W$724:$AD$724,0)))))
*AC1088*AC$8,0)</f>
        <v>0</v>
      </c>
      <c r="AD488" s="212">
        <f>_xlfn.IFNA(IF(AD$7="Fixed",1,IF(AND($D488="yes",AD$7="Block"),INDEX($O752:$Q752,1,MATCH(AD$5,$I37:$K37,0)),IF(OR(AD$7="Anytime",AD$7="Peak",AD$7="Off-peak",AD$7="Shoulder",AD$7="Block"),INDEX('Stakeholder report data'!$G752:$M752,1,MATCH(IF(AD$7="Block","Anytime",AD$7),'Stakeholder report data'!$G$724:$M$724,0)),INDEX($W752:$AD752,1,MATCH(AD$5,$W$724:$AD$724,0)))))
*AD1088*AD$8,0)</f>
        <v>0</v>
      </c>
      <c r="AE488" s="55"/>
      <c r="AF488" s="34"/>
      <c r="AG488" s="34"/>
      <c r="AH488" s="34"/>
    </row>
    <row r="489" spans="1:34" ht="11.25" hidden="1" outlineLevel="3" x14ac:dyDescent="0.2">
      <c r="A489" s="34"/>
      <c r="B489" s="251">
        <v>27</v>
      </c>
      <c r="C489" s="48">
        <v>0</v>
      </c>
      <c r="D489" s="49">
        <f t="shared" si="49"/>
        <v>0</v>
      </c>
      <c r="E489" s="49">
        <f t="shared" si="49"/>
        <v>0</v>
      </c>
      <c r="F489" s="56"/>
      <c r="G489" s="262">
        <f t="shared" si="48"/>
        <v>0</v>
      </c>
      <c r="H489" s="56"/>
      <c r="I489" s="212">
        <f>_xlfn.IFNA(IF(I$7="Fixed",1,IF(AND($D489="yes",I$7="Block"),INDEX($O753:$Q753,1,MATCH(I$5,$I38:$K38,0)),IF(OR(I$7="Anytime",I$7="Peak",I$7="Off-peak",I$7="Shoulder",I$7="Block"),INDEX('Stakeholder report data'!$G753:$M753,1,MATCH(IF(I$7="Block","Anytime",I$7),'Stakeholder report data'!$G$724:$M$724,0)),INDEX($W753:$AD753,1,MATCH(I$5,$W$724:$AD$724,0)))))
*I1089*I$8,0)</f>
        <v>0</v>
      </c>
      <c r="J489" s="212">
        <f>_xlfn.IFNA(IF(J$7="Fixed",1,IF(AND($D489="yes",J$7="Block"),INDEX($O753:$Q753,1,MATCH(J$5,$I38:$K38,0)),IF(OR(J$7="Anytime",J$7="Peak",J$7="Off-peak",J$7="Shoulder",J$7="Block"),INDEX('Stakeholder report data'!$G753:$M753,1,MATCH(IF(J$7="Block","Anytime",J$7),'Stakeholder report data'!$G$724:$M$724,0)),INDEX($W753:$AD753,1,MATCH(J$5,$W$724:$AD$724,0)))))
*J1089*J$8,0)</f>
        <v>0</v>
      </c>
      <c r="K489" s="212">
        <f>_xlfn.IFNA(IF(K$7="Fixed",1,IF(AND($D489="yes",K$7="Block"),INDEX($O753:$Q753,1,MATCH(K$5,$I38:$K38,0)),IF(OR(K$7="Anytime",K$7="Peak",K$7="Off-peak",K$7="Shoulder",K$7="Block"),INDEX('Stakeholder report data'!$G753:$M753,1,MATCH(IF(K$7="Block","Anytime",K$7),'Stakeholder report data'!$G$724:$M$724,0)),INDEX($W753:$AD753,1,MATCH(K$5,$W$724:$AD$724,0)))))
*K1089*K$8,0)</f>
        <v>0</v>
      </c>
      <c r="L489" s="212">
        <f>_xlfn.IFNA(IF(L$7="Fixed",1,IF(AND($D489="yes",L$7="Block"),INDEX($O753:$Q753,1,MATCH(L$5,$I38:$K38,0)),IF(OR(L$7="Anytime",L$7="Peak",L$7="Off-peak",L$7="Shoulder",L$7="Block"),INDEX('Stakeholder report data'!$G753:$M753,1,MATCH(IF(L$7="Block","Anytime",L$7),'Stakeholder report data'!$G$724:$M$724,0)),INDEX($W753:$AD753,1,MATCH(L$5,$W$724:$AD$724,0)))))
*L1089*L$8,0)</f>
        <v>0</v>
      </c>
      <c r="M489" s="212">
        <f>_xlfn.IFNA(IF(M$7="Fixed",1,IF(AND($D489="yes",M$7="Block"),INDEX($O753:$Q753,1,MATCH(M$5,$I38:$K38,0)),IF(OR(M$7="Anytime",M$7="Peak",M$7="Off-peak",M$7="Shoulder",M$7="Block"),INDEX('Stakeholder report data'!$G753:$M753,1,MATCH(IF(M$7="Block","Anytime",M$7),'Stakeholder report data'!$G$724:$M$724,0)),INDEX($W753:$AD753,1,MATCH(M$5,$W$724:$AD$724,0)))))
*M1089*M$8,0)</f>
        <v>0</v>
      </c>
      <c r="N489" s="212">
        <f>_xlfn.IFNA(IF(N$7="Fixed",1,IF(AND($D489="yes",N$7="Block"),INDEX($O753:$Q753,1,MATCH(N$5,$I38:$K38,0)),IF(OR(N$7="Anytime",N$7="Peak",N$7="Off-peak",N$7="Shoulder",N$7="Block"),INDEX('Stakeholder report data'!$G753:$M753,1,MATCH(IF(N$7="Block","Anytime",N$7),'Stakeholder report data'!$G$724:$M$724,0)),INDEX($W753:$AD753,1,MATCH(N$5,$W$724:$AD$724,0)))))
*N1089*N$8,0)</f>
        <v>0</v>
      </c>
      <c r="O489" s="212">
        <f>_xlfn.IFNA(IF(O$7="Fixed",1,IF(AND($D489="yes",O$7="Block"),INDEX($O753:$Q753,1,MATCH(O$5,$I38:$K38,0)),IF(OR(O$7="Anytime",O$7="Peak",O$7="Off-peak",O$7="Shoulder",O$7="Block"),INDEX('Stakeholder report data'!$G753:$M753,1,MATCH(IF(O$7="Block","Anytime",O$7),'Stakeholder report data'!$G$724:$M$724,0)),INDEX($W753:$AD753,1,MATCH(O$5,$W$724:$AD$724,0)))))
*O1089*O$8,0)</f>
        <v>0</v>
      </c>
      <c r="P489" s="212">
        <f>_xlfn.IFNA(IF(P$7="Fixed",1,IF(AND($D489="yes",P$7="Block"),INDEX($O753:$Q753,1,MATCH(P$5,$I38:$K38,0)),IF(OR(P$7="Anytime",P$7="Peak",P$7="Off-peak",P$7="Shoulder",P$7="Block"),INDEX('Stakeholder report data'!$G753:$M753,1,MATCH(IF(P$7="Block","Anytime",P$7),'Stakeholder report data'!$G$724:$M$724,0)),INDEX($W753:$AD753,1,MATCH(P$5,$W$724:$AD$724,0)))))
*P1089*P$8,0)</f>
        <v>0</v>
      </c>
      <c r="Q489" s="212">
        <f>_xlfn.IFNA(IF(Q$7="Fixed",1,IF(AND($D489="yes",Q$7="Block"),INDEX($O753:$Q753,1,MATCH(Q$5,$I38:$K38,0)),IF(OR(Q$7="Anytime",Q$7="Peak",Q$7="Off-peak",Q$7="Shoulder",Q$7="Block"),INDEX('Stakeholder report data'!$G753:$M753,1,MATCH(IF(Q$7="Block","Anytime",Q$7),'Stakeholder report data'!$G$724:$M$724,0)),INDEX($W753:$AD753,1,MATCH(Q$5,$W$724:$AD$724,0)))))
*Q1089*Q$8,0)</f>
        <v>0</v>
      </c>
      <c r="R489" s="212">
        <f>_xlfn.IFNA(IF(R$7="Fixed",1,IF(AND($D489="yes",R$7="Block"),INDEX($O753:$Q753,1,MATCH(R$5,$I38:$K38,0)),IF(OR(R$7="Anytime",R$7="Peak",R$7="Off-peak",R$7="Shoulder",R$7="Block"),INDEX('Stakeholder report data'!$G753:$M753,1,MATCH(IF(R$7="Block","Anytime",R$7),'Stakeholder report data'!$G$724:$M$724,0)),INDEX($W753:$AD753,1,MATCH(R$5,$W$724:$AD$724,0)))))
*R1089*R$8,0)</f>
        <v>0</v>
      </c>
      <c r="S489" s="212">
        <f>_xlfn.IFNA(IF(S$7="Fixed",1,IF(AND($D489="yes",S$7="Block"),INDEX($O753:$Q753,1,MATCH(S$5,$I38:$K38,0)),IF(OR(S$7="Anytime",S$7="Peak",S$7="Off-peak",S$7="Shoulder",S$7="Block"),INDEX('Stakeholder report data'!$G753:$M753,1,MATCH(IF(S$7="Block","Anytime",S$7),'Stakeholder report data'!$G$724:$M$724,0)),INDEX($W753:$AD753,1,MATCH(S$5,$W$724:$AD$724,0)))))
*S1089*S$8,0)</f>
        <v>0</v>
      </c>
      <c r="T489" s="212">
        <f>_xlfn.IFNA(IF(T$7="Fixed",1,IF(AND($D489="yes",T$7="Block"),INDEX($O753:$Q753,1,MATCH(T$5,$I38:$K38,0)),IF(OR(T$7="Anytime",T$7="Peak",T$7="Off-peak",T$7="Shoulder",T$7="Block"),INDEX('Stakeholder report data'!$G753:$M753,1,MATCH(IF(T$7="Block","Anytime",T$7),'Stakeholder report data'!$G$724:$M$724,0)),INDEX($W753:$AD753,1,MATCH(T$5,$W$724:$AD$724,0)))))
*T1089*T$8,0)</f>
        <v>0</v>
      </c>
      <c r="U489" s="212">
        <f>_xlfn.IFNA(IF(U$7="Fixed",1,IF(AND($D489="yes",U$7="Block"),INDEX($O753:$Q753,1,MATCH(U$5,$I38:$K38,0)),IF(OR(U$7="Anytime",U$7="Peak",U$7="Off-peak",U$7="Shoulder",U$7="Block"),INDEX('Stakeholder report data'!$G753:$M753,1,MATCH(IF(U$7="Block","Anytime",U$7),'Stakeholder report data'!$G$724:$M$724,0)),INDEX($W753:$AD753,1,MATCH(U$5,$W$724:$AD$724,0)))))
*U1089*U$8,0)</f>
        <v>0</v>
      </c>
      <c r="V489" s="212">
        <f>_xlfn.IFNA(IF(V$7="Fixed",1,IF(AND($D489="yes",V$7="Block"),INDEX($O753:$Q753,1,MATCH(V$5,$I38:$K38,0)),IF(OR(V$7="Anytime",V$7="Peak",V$7="Off-peak",V$7="Shoulder",V$7="Block"),INDEX('Stakeholder report data'!$G753:$M753,1,MATCH(IF(V$7="Block","Anytime",V$7),'Stakeholder report data'!$G$724:$M$724,0)),INDEX($W753:$AD753,1,MATCH(V$5,$W$724:$AD$724,0)))))
*V1089*V$8,0)</f>
        <v>0</v>
      </c>
      <c r="W489" s="212">
        <f>_xlfn.IFNA(IF(W$7="Fixed",1,IF(AND($D489="yes",W$7="Block"),INDEX($O753:$Q753,1,MATCH(W$5,$I38:$K38,0)),IF(OR(W$7="Anytime",W$7="Peak",W$7="Off-peak",W$7="Shoulder",W$7="Block"),INDEX('Stakeholder report data'!$G753:$M753,1,MATCH(IF(W$7="Block","Anytime",W$7),'Stakeholder report data'!$G$724:$M$724,0)),INDEX($W753:$AD753,1,MATCH(W$5,$W$724:$AD$724,0)))))
*W1089*W$8,0)</f>
        <v>0</v>
      </c>
      <c r="X489" s="212">
        <f>_xlfn.IFNA(IF(X$7="Fixed",1,IF(AND($D489="yes",X$7="Block"),INDEX($O753:$Q753,1,MATCH(X$5,$I38:$K38,0)),IF(OR(X$7="Anytime",X$7="Peak",X$7="Off-peak",X$7="Shoulder",X$7="Block"),INDEX('Stakeholder report data'!$G753:$M753,1,MATCH(IF(X$7="Block","Anytime",X$7),'Stakeholder report data'!$G$724:$M$724,0)),INDEX($W753:$AD753,1,MATCH(X$5,$W$724:$AD$724,0)))))
*X1089*X$8,0)</f>
        <v>0</v>
      </c>
      <c r="Y489" s="212">
        <f>_xlfn.IFNA(IF(Y$7="Fixed",1,IF(AND($D489="yes",Y$7="Block"),INDEX($O753:$Q753,1,MATCH(Y$5,$I38:$K38,0)),IF(OR(Y$7="Anytime",Y$7="Peak",Y$7="Off-peak",Y$7="Shoulder",Y$7="Block"),INDEX('Stakeholder report data'!$G753:$M753,1,MATCH(IF(Y$7="Block","Anytime",Y$7),'Stakeholder report data'!$G$724:$M$724,0)),INDEX($W753:$AD753,1,MATCH(Y$5,$W$724:$AD$724,0)))))
*Y1089*Y$8,0)</f>
        <v>0</v>
      </c>
      <c r="Z489" s="212">
        <f>_xlfn.IFNA(IF(Z$7="Fixed",1,IF(AND($D489="yes",Z$7="Block"),INDEX($O753:$Q753,1,MATCH(Z$5,$I38:$K38,0)),IF(OR(Z$7="Anytime",Z$7="Peak",Z$7="Off-peak",Z$7="Shoulder",Z$7="Block"),INDEX('Stakeholder report data'!$G753:$M753,1,MATCH(IF(Z$7="Block","Anytime",Z$7),'Stakeholder report data'!$G$724:$M$724,0)),INDEX($W753:$AD753,1,MATCH(Z$5,$W$724:$AD$724,0)))))
*Z1089*Z$8,0)</f>
        <v>0</v>
      </c>
      <c r="AA489" s="212">
        <f>_xlfn.IFNA(IF(AA$7="Fixed",1,IF(AND($D489="yes",AA$7="Block"),INDEX($O753:$Q753,1,MATCH(AA$5,$I38:$K38,0)),IF(OR(AA$7="Anytime",AA$7="Peak",AA$7="Off-peak",AA$7="Shoulder",AA$7="Block"),INDEX('Stakeholder report data'!$G753:$M753,1,MATCH(IF(AA$7="Block","Anytime",AA$7),'Stakeholder report data'!$G$724:$M$724,0)),INDEX($W753:$AD753,1,MATCH(AA$5,$W$724:$AD$724,0)))))
*AA1089*AA$8,0)</f>
        <v>0</v>
      </c>
      <c r="AB489" s="212">
        <f>_xlfn.IFNA(IF(AB$7="Fixed",1,IF(AND($D489="yes",AB$7="Block"),INDEX($O753:$Q753,1,MATCH(AB$5,$I38:$K38,0)),IF(OR(AB$7="Anytime",AB$7="Peak",AB$7="Off-peak",AB$7="Shoulder",AB$7="Block"),INDEX('Stakeholder report data'!$G753:$M753,1,MATCH(IF(AB$7="Block","Anytime",AB$7),'Stakeholder report data'!$G$724:$M$724,0)),INDEX($W753:$AD753,1,MATCH(AB$5,$W$724:$AD$724,0)))))
*AB1089*AB$8,0)</f>
        <v>0</v>
      </c>
      <c r="AC489" s="212">
        <f>_xlfn.IFNA(IF(AC$7="Fixed",1,IF(AND($D489="yes",AC$7="Block"),INDEX($O753:$Q753,1,MATCH(AC$5,$I38:$K38,0)),IF(OR(AC$7="Anytime",AC$7="Peak",AC$7="Off-peak",AC$7="Shoulder",AC$7="Block"),INDEX('Stakeholder report data'!$G753:$M753,1,MATCH(IF(AC$7="Block","Anytime",AC$7),'Stakeholder report data'!$G$724:$M$724,0)),INDEX($W753:$AD753,1,MATCH(AC$5,$W$724:$AD$724,0)))))
*AC1089*AC$8,0)</f>
        <v>0</v>
      </c>
      <c r="AD489" s="212">
        <f>_xlfn.IFNA(IF(AD$7="Fixed",1,IF(AND($D489="yes",AD$7="Block"),INDEX($O753:$Q753,1,MATCH(AD$5,$I38:$K38,0)),IF(OR(AD$7="Anytime",AD$7="Peak",AD$7="Off-peak",AD$7="Shoulder",AD$7="Block"),INDEX('Stakeholder report data'!$G753:$M753,1,MATCH(IF(AD$7="Block","Anytime",AD$7),'Stakeholder report data'!$G$724:$M$724,0)),INDEX($W753:$AD753,1,MATCH(AD$5,$W$724:$AD$724,0)))))
*AD1089*AD$8,0)</f>
        <v>0</v>
      </c>
      <c r="AE489" s="55"/>
      <c r="AF489" s="34"/>
      <c r="AG489" s="34"/>
      <c r="AH489" s="34"/>
    </row>
    <row r="490" spans="1:34" ht="11.25" hidden="1" outlineLevel="3" x14ac:dyDescent="0.2">
      <c r="A490" s="34"/>
      <c r="B490" s="251">
        <v>28</v>
      </c>
      <c r="C490" s="48">
        <v>0</v>
      </c>
      <c r="D490" s="49">
        <f t="shared" si="49"/>
        <v>0</v>
      </c>
      <c r="E490" s="49">
        <f t="shared" si="49"/>
        <v>0</v>
      </c>
      <c r="F490" s="56"/>
      <c r="G490" s="262">
        <f t="shared" si="48"/>
        <v>0</v>
      </c>
      <c r="H490" s="56"/>
      <c r="I490" s="212">
        <f>_xlfn.IFNA(IF(I$7="Fixed",1,IF(AND($D490="yes",I$7="Block"),INDEX($O754:$Q754,1,MATCH(I$5,$I39:$K39,0)),IF(OR(I$7="Anytime",I$7="Peak",I$7="Off-peak",I$7="Shoulder",I$7="Block"),INDEX('Stakeholder report data'!$G754:$M754,1,MATCH(IF(I$7="Block","Anytime",I$7),'Stakeholder report data'!$G$724:$M$724,0)),INDEX($W754:$AD754,1,MATCH(I$5,$W$724:$AD$724,0)))))
*I1090*I$8,0)</f>
        <v>0</v>
      </c>
      <c r="J490" s="212">
        <f>_xlfn.IFNA(IF(J$7="Fixed",1,IF(AND($D490="yes",J$7="Block"),INDEX($O754:$Q754,1,MATCH(J$5,$I39:$K39,0)),IF(OR(J$7="Anytime",J$7="Peak",J$7="Off-peak",J$7="Shoulder",J$7="Block"),INDEX('Stakeholder report data'!$G754:$M754,1,MATCH(IF(J$7="Block","Anytime",J$7),'Stakeholder report data'!$G$724:$M$724,0)),INDEX($W754:$AD754,1,MATCH(J$5,$W$724:$AD$724,0)))))
*J1090*J$8,0)</f>
        <v>0</v>
      </c>
      <c r="K490" s="212">
        <f>_xlfn.IFNA(IF(K$7="Fixed",1,IF(AND($D490="yes",K$7="Block"),INDEX($O754:$Q754,1,MATCH(K$5,$I39:$K39,0)),IF(OR(K$7="Anytime",K$7="Peak",K$7="Off-peak",K$7="Shoulder",K$7="Block"),INDEX('Stakeholder report data'!$G754:$M754,1,MATCH(IF(K$7="Block","Anytime",K$7),'Stakeholder report data'!$G$724:$M$724,0)),INDEX($W754:$AD754,1,MATCH(K$5,$W$724:$AD$724,0)))))
*K1090*K$8,0)</f>
        <v>0</v>
      </c>
      <c r="L490" s="212">
        <f>_xlfn.IFNA(IF(L$7="Fixed",1,IF(AND($D490="yes",L$7="Block"),INDEX($O754:$Q754,1,MATCH(L$5,$I39:$K39,0)),IF(OR(L$7="Anytime",L$7="Peak",L$7="Off-peak",L$7="Shoulder",L$7="Block"),INDEX('Stakeholder report data'!$G754:$M754,1,MATCH(IF(L$7="Block","Anytime",L$7),'Stakeholder report data'!$G$724:$M$724,0)),INDEX($W754:$AD754,1,MATCH(L$5,$W$724:$AD$724,0)))))
*L1090*L$8,0)</f>
        <v>0</v>
      </c>
      <c r="M490" s="212">
        <f>_xlfn.IFNA(IF(M$7="Fixed",1,IF(AND($D490="yes",M$7="Block"),INDEX($O754:$Q754,1,MATCH(M$5,$I39:$K39,0)),IF(OR(M$7="Anytime",M$7="Peak",M$7="Off-peak",M$7="Shoulder",M$7="Block"),INDEX('Stakeholder report data'!$G754:$M754,1,MATCH(IF(M$7="Block","Anytime",M$7),'Stakeholder report data'!$G$724:$M$724,0)),INDEX($W754:$AD754,1,MATCH(M$5,$W$724:$AD$724,0)))))
*M1090*M$8,0)</f>
        <v>0</v>
      </c>
      <c r="N490" s="212">
        <f>_xlfn.IFNA(IF(N$7="Fixed",1,IF(AND($D490="yes",N$7="Block"),INDEX($O754:$Q754,1,MATCH(N$5,$I39:$K39,0)),IF(OR(N$7="Anytime",N$7="Peak",N$7="Off-peak",N$7="Shoulder",N$7="Block"),INDEX('Stakeholder report data'!$G754:$M754,1,MATCH(IF(N$7="Block","Anytime",N$7),'Stakeholder report data'!$G$724:$M$724,0)),INDEX($W754:$AD754,1,MATCH(N$5,$W$724:$AD$724,0)))))
*N1090*N$8,0)</f>
        <v>0</v>
      </c>
      <c r="O490" s="212">
        <f>_xlfn.IFNA(IF(O$7="Fixed",1,IF(AND($D490="yes",O$7="Block"),INDEX($O754:$Q754,1,MATCH(O$5,$I39:$K39,0)),IF(OR(O$7="Anytime",O$7="Peak",O$7="Off-peak",O$7="Shoulder",O$7="Block"),INDEX('Stakeholder report data'!$G754:$M754,1,MATCH(IF(O$7="Block","Anytime",O$7),'Stakeholder report data'!$G$724:$M$724,0)),INDEX($W754:$AD754,1,MATCH(O$5,$W$724:$AD$724,0)))))
*O1090*O$8,0)</f>
        <v>0</v>
      </c>
      <c r="P490" s="212">
        <f>_xlfn.IFNA(IF(P$7="Fixed",1,IF(AND($D490="yes",P$7="Block"),INDEX($O754:$Q754,1,MATCH(P$5,$I39:$K39,0)),IF(OR(P$7="Anytime",P$7="Peak",P$7="Off-peak",P$7="Shoulder",P$7="Block"),INDEX('Stakeholder report data'!$G754:$M754,1,MATCH(IF(P$7="Block","Anytime",P$7),'Stakeholder report data'!$G$724:$M$724,0)),INDEX($W754:$AD754,1,MATCH(P$5,$W$724:$AD$724,0)))))
*P1090*P$8,0)</f>
        <v>0</v>
      </c>
      <c r="Q490" s="212">
        <f>_xlfn.IFNA(IF(Q$7="Fixed",1,IF(AND($D490="yes",Q$7="Block"),INDEX($O754:$Q754,1,MATCH(Q$5,$I39:$K39,0)),IF(OR(Q$7="Anytime",Q$7="Peak",Q$7="Off-peak",Q$7="Shoulder",Q$7="Block"),INDEX('Stakeholder report data'!$G754:$M754,1,MATCH(IF(Q$7="Block","Anytime",Q$7),'Stakeholder report data'!$G$724:$M$724,0)),INDEX($W754:$AD754,1,MATCH(Q$5,$W$724:$AD$724,0)))))
*Q1090*Q$8,0)</f>
        <v>0</v>
      </c>
      <c r="R490" s="212">
        <f>_xlfn.IFNA(IF(R$7="Fixed",1,IF(AND($D490="yes",R$7="Block"),INDEX($O754:$Q754,1,MATCH(R$5,$I39:$K39,0)),IF(OR(R$7="Anytime",R$7="Peak",R$7="Off-peak",R$7="Shoulder",R$7="Block"),INDEX('Stakeholder report data'!$G754:$M754,1,MATCH(IF(R$7="Block","Anytime",R$7),'Stakeholder report data'!$G$724:$M$724,0)),INDEX($W754:$AD754,1,MATCH(R$5,$W$724:$AD$724,0)))))
*R1090*R$8,0)</f>
        <v>0</v>
      </c>
      <c r="S490" s="212">
        <f>_xlfn.IFNA(IF(S$7="Fixed",1,IF(AND($D490="yes",S$7="Block"),INDEX($O754:$Q754,1,MATCH(S$5,$I39:$K39,0)),IF(OR(S$7="Anytime",S$7="Peak",S$7="Off-peak",S$7="Shoulder",S$7="Block"),INDEX('Stakeholder report data'!$G754:$M754,1,MATCH(IF(S$7="Block","Anytime",S$7),'Stakeholder report data'!$G$724:$M$724,0)),INDEX($W754:$AD754,1,MATCH(S$5,$W$724:$AD$724,0)))))
*S1090*S$8,0)</f>
        <v>0</v>
      </c>
      <c r="T490" s="212">
        <f>_xlfn.IFNA(IF(T$7="Fixed",1,IF(AND($D490="yes",T$7="Block"),INDEX($O754:$Q754,1,MATCH(T$5,$I39:$K39,0)),IF(OR(T$7="Anytime",T$7="Peak",T$7="Off-peak",T$7="Shoulder",T$7="Block"),INDEX('Stakeholder report data'!$G754:$M754,1,MATCH(IF(T$7="Block","Anytime",T$7),'Stakeholder report data'!$G$724:$M$724,0)),INDEX($W754:$AD754,1,MATCH(T$5,$W$724:$AD$724,0)))))
*T1090*T$8,0)</f>
        <v>0</v>
      </c>
      <c r="U490" s="212">
        <f>_xlfn.IFNA(IF(U$7="Fixed",1,IF(AND($D490="yes",U$7="Block"),INDEX($O754:$Q754,1,MATCH(U$5,$I39:$K39,0)),IF(OR(U$7="Anytime",U$7="Peak",U$7="Off-peak",U$7="Shoulder",U$7="Block"),INDEX('Stakeholder report data'!$G754:$M754,1,MATCH(IF(U$7="Block","Anytime",U$7),'Stakeholder report data'!$G$724:$M$724,0)),INDEX($W754:$AD754,1,MATCH(U$5,$W$724:$AD$724,0)))))
*U1090*U$8,0)</f>
        <v>0</v>
      </c>
      <c r="V490" s="212">
        <f>_xlfn.IFNA(IF(V$7="Fixed",1,IF(AND($D490="yes",V$7="Block"),INDEX($O754:$Q754,1,MATCH(V$5,$I39:$K39,0)),IF(OR(V$7="Anytime",V$7="Peak",V$7="Off-peak",V$7="Shoulder",V$7="Block"),INDEX('Stakeholder report data'!$G754:$M754,1,MATCH(IF(V$7="Block","Anytime",V$7),'Stakeholder report data'!$G$724:$M$724,0)),INDEX($W754:$AD754,1,MATCH(V$5,$W$724:$AD$724,0)))))
*V1090*V$8,0)</f>
        <v>0</v>
      </c>
      <c r="W490" s="212">
        <f>_xlfn.IFNA(IF(W$7="Fixed",1,IF(AND($D490="yes",W$7="Block"),INDEX($O754:$Q754,1,MATCH(W$5,$I39:$K39,0)),IF(OR(W$7="Anytime",W$7="Peak",W$7="Off-peak",W$7="Shoulder",W$7="Block"),INDEX('Stakeholder report data'!$G754:$M754,1,MATCH(IF(W$7="Block","Anytime",W$7),'Stakeholder report data'!$G$724:$M$724,0)),INDEX($W754:$AD754,1,MATCH(W$5,$W$724:$AD$724,0)))))
*W1090*W$8,0)</f>
        <v>0</v>
      </c>
      <c r="X490" s="212">
        <f>_xlfn.IFNA(IF(X$7="Fixed",1,IF(AND($D490="yes",X$7="Block"),INDEX($O754:$Q754,1,MATCH(X$5,$I39:$K39,0)),IF(OR(X$7="Anytime",X$7="Peak",X$7="Off-peak",X$7="Shoulder",X$7="Block"),INDEX('Stakeholder report data'!$G754:$M754,1,MATCH(IF(X$7="Block","Anytime",X$7),'Stakeholder report data'!$G$724:$M$724,0)),INDEX($W754:$AD754,1,MATCH(X$5,$W$724:$AD$724,0)))))
*X1090*X$8,0)</f>
        <v>0</v>
      </c>
      <c r="Y490" s="212">
        <f>_xlfn.IFNA(IF(Y$7="Fixed",1,IF(AND($D490="yes",Y$7="Block"),INDEX($O754:$Q754,1,MATCH(Y$5,$I39:$K39,0)),IF(OR(Y$7="Anytime",Y$7="Peak",Y$7="Off-peak",Y$7="Shoulder",Y$7="Block"),INDEX('Stakeholder report data'!$G754:$M754,1,MATCH(IF(Y$7="Block","Anytime",Y$7),'Stakeholder report data'!$G$724:$M$724,0)),INDEX($W754:$AD754,1,MATCH(Y$5,$W$724:$AD$724,0)))))
*Y1090*Y$8,0)</f>
        <v>0</v>
      </c>
      <c r="Z490" s="212">
        <f>_xlfn.IFNA(IF(Z$7="Fixed",1,IF(AND($D490="yes",Z$7="Block"),INDEX($O754:$Q754,1,MATCH(Z$5,$I39:$K39,0)),IF(OR(Z$7="Anytime",Z$7="Peak",Z$7="Off-peak",Z$7="Shoulder",Z$7="Block"),INDEX('Stakeholder report data'!$G754:$M754,1,MATCH(IF(Z$7="Block","Anytime",Z$7),'Stakeholder report data'!$G$724:$M$724,0)),INDEX($W754:$AD754,1,MATCH(Z$5,$W$724:$AD$724,0)))))
*Z1090*Z$8,0)</f>
        <v>0</v>
      </c>
      <c r="AA490" s="212">
        <f>_xlfn.IFNA(IF(AA$7="Fixed",1,IF(AND($D490="yes",AA$7="Block"),INDEX($O754:$Q754,1,MATCH(AA$5,$I39:$K39,0)),IF(OR(AA$7="Anytime",AA$7="Peak",AA$7="Off-peak",AA$7="Shoulder",AA$7="Block"),INDEX('Stakeholder report data'!$G754:$M754,1,MATCH(IF(AA$7="Block","Anytime",AA$7),'Stakeholder report data'!$G$724:$M$724,0)),INDEX($W754:$AD754,1,MATCH(AA$5,$W$724:$AD$724,0)))))
*AA1090*AA$8,0)</f>
        <v>0</v>
      </c>
      <c r="AB490" s="212">
        <f>_xlfn.IFNA(IF(AB$7="Fixed",1,IF(AND($D490="yes",AB$7="Block"),INDEX($O754:$Q754,1,MATCH(AB$5,$I39:$K39,0)),IF(OR(AB$7="Anytime",AB$7="Peak",AB$7="Off-peak",AB$7="Shoulder",AB$7="Block"),INDEX('Stakeholder report data'!$G754:$M754,1,MATCH(IF(AB$7="Block","Anytime",AB$7),'Stakeholder report data'!$G$724:$M$724,0)),INDEX($W754:$AD754,1,MATCH(AB$5,$W$724:$AD$724,0)))))
*AB1090*AB$8,0)</f>
        <v>0</v>
      </c>
      <c r="AC490" s="212">
        <f>_xlfn.IFNA(IF(AC$7="Fixed",1,IF(AND($D490="yes",AC$7="Block"),INDEX($O754:$Q754,1,MATCH(AC$5,$I39:$K39,0)),IF(OR(AC$7="Anytime",AC$7="Peak",AC$7="Off-peak",AC$7="Shoulder",AC$7="Block"),INDEX('Stakeholder report data'!$G754:$M754,1,MATCH(IF(AC$7="Block","Anytime",AC$7),'Stakeholder report data'!$G$724:$M$724,0)),INDEX($W754:$AD754,1,MATCH(AC$5,$W$724:$AD$724,0)))))
*AC1090*AC$8,0)</f>
        <v>0</v>
      </c>
      <c r="AD490" s="212">
        <f>_xlfn.IFNA(IF(AD$7="Fixed",1,IF(AND($D490="yes",AD$7="Block"),INDEX($O754:$Q754,1,MATCH(AD$5,$I39:$K39,0)),IF(OR(AD$7="Anytime",AD$7="Peak",AD$7="Off-peak",AD$7="Shoulder",AD$7="Block"),INDEX('Stakeholder report data'!$G754:$M754,1,MATCH(IF(AD$7="Block","Anytime",AD$7),'Stakeholder report data'!$G$724:$M$724,0)),INDEX($W754:$AD754,1,MATCH(AD$5,$W$724:$AD$724,0)))))
*AD1090*AD$8,0)</f>
        <v>0</v>
      </c>
      <c r="AE490" s="55"/>
      <c r="AF490" s="34"/>
      <c r="AG490" s="34"/>
      <c r="AH490" s="34"/>
    </row>
    <row r="491" spans="1:34" ht="11.25" hidden="1" outlineLevel="3" x14ac:dyDescent="0.2">
      <c r="A491" s="34"/>
      <c r="B491" s="251">
        <v>29</v>
      </c>
      <c r="C491" s="48">
        <v>0</v>
      </c>
      <c r="D491" s="49">
        <f t="shared" si="49"/>
        <v>0</v>
      </c>
      <c r="E491" s="49">
        <f t="shared" si="49"/>
        <v>0</v>
      </c>
      <c r="F491" s="56"/>
      <c r="G491" s="262">
        <f t="shared" si="48"/>
        <v>0</v>
      </c>
      <c r="H491" s="56"/>
      <c r="I491" s="212">
        <f>_xlfn.IFNA(IF(I$7="Fixed",1,IF(AND($D491="yes",I$7="Block"),INDEX($O755:$Q755,1,MATCH(I$5,$I40:$K40,0)),IF(OR(I$7="Anytime",I$7="Peak",I$7="Off-peak",I$7="Shoulder",I$7="Block"),INDEX('Stakeholder report data'!$G755:$M755,1,MATCH(IF(I$7="Block","Anytime",I$7),'Stakeholder report data'!$G$724:$M$724,0)),INDEX($W755:$AD755,1,MATCH(I$5,$W$724:$AD$724,0)))))
*I1091*I$8,0)</f>
        <v>0</v>
      </c>
      <c r="J491" s="212">
        <f>_xlfn.IFNA(IF(J$7="Fixed",1,IF(AND($D491="yes",J$7="Block"),INDEX($O755:$Q755,1,MATCH(J$5,$I40:$K40,0)),IF(OR(J$7="Anytime",J$7="Peak",J$7="Off-peak",J$7="Shoulder",J$7="Block"),INDEX('Stakeholder report data'!$G755:$M755,1,MATCH(IF(J$7="Block","Anytime",J$7),'Stakeholder report data'!$G$724:$M$724,0)),INDEX($W755:$AD755,1,MATCH(J$5,$W$724:$AD$724,0)))))
*J1091*J$8,0)</f>
        <v>0</v>
      </c>
      <c r="K491" s="212">
        <f>_xlfn.IFNA(IF(K$7="Fixed",1,IF(AND($D491="yes",K$7="Block"),INDEX($O755:$Q755,1,MATCH(K$5,$I40:$K40,0)),IF(OR(K$7="Anytime",K$7="Peak",K$7="Off-peak",K$7="Shoulder",K$7="Block"),INDEX('Stakeholder report data'!$G755:$M755,1,MATCH(IF(K$7="Block","Anytime",K$7),'Stakeholder report data'!$G$724:$M$724,0)),INDEX($W755:$AD755,1,MATCH(K$5,$W$724:$AD$724,0)))))
*K1091*K$8,0)</f>
        <v>0</v>
      </c>
      <c r="L491" s="212">
        <f>_xlfn.IFNA(IF(L$7="Fixed",1,IF(AND($D491="yes",L$7="Block"),INDEX($O755:$Q755,1,MATCH(L$5,$I40:$K40,0)),IF(OR(L$7="Anytime",L$7="Peak",L$7="Off-peak",L$7="Shoulder",L$7="Block"),INDEX('Stakeholder report data'!$G755:$M755,1,MATCH(IF(L$7="Block","Anytime",L$7),'Stakeholder report data'!$G$724:$M$724,0)),INDEX($W755:$AD755,1,MATCH(L$5,$W$724:$AD$724,0)))))
*L1091*L$8,0)</f>
        <v>0</v>
      </c>
      <c r="M491" s="212">
        <f>_xlfn.IFNA(IF(M$7="Fixed",1,IF(AND($D491="yes",M$7="Block"),INDEX($O755:$Q755,1,MATCH(M$5,$I40:$K40,0)),IF(OR(M$7="Anytime",M$7="Peak",M$7="Off-peak",M$7="Shoulder",M$7="Block"),INDEX('Stakeholder report data'!$G755:$M755,1,MATCH(IF(M$7="Block","Anytime",M$7),'Stakeholder report data'!$G$724:$M$724,0)),INDEX($W755:$AD755,1,MATCH(M$5,$W$724:$AD$724,0)))))
*M1091*M$8,0)</f>
        <v>0</v>
      </c>
      <c r="N491" s="212">
        <f>_xlfn.IFNA(IF(N$7="Fixed",1,IF(AND($D491="yes",N$7="Block"),INDEX($O755:$Q755,1,MATCH(N$5,$I40:$K40,0)),IF(OR(N$7="Anytime",N$7="Peak",N$7="Off-peak",N$7="Shoulder",N$7="Block"),INDEX('Stakeholder report data'!$G755:$M755,1,MATCH(IF(N$7="Block","Anytime",N$7),'Stakeholder report data'!$G$724:$M$724,0)),INDEX($W755:$AD755,1,MATCH(N$5,$W$724:$AD$724,0)))))
*N1091*N$8,0)</f>
        <v>0</v>
      </c>
      <c r="O491" s="212">
        <f>_xlfn.IFNA(IF(O$7="Fixed",1,IF(AND($D491="yes",O$7="Block"),INDEX($O755:$Q755,1,MATCH(O$5,$I40:$K40,0)),IF(OR(O$7="Anytime",O$7="Peak",O$7="Off-peak",O$7="Shoulder",O$7="Block"),INDEX('Stakeholder report data'!$G755:$M755,1,MATCH(IF(O$7="Block","Anytime",O$7),'Stakeholder report data'!$G$724:$M$724,0)),INDEX($W755:$AD755,1,MATCH(O$5,$W$724:$AD$724,0)))))
*O1091*O$8,0)</f>
        <v>0</v>
      </c>
      <c r="P491" s="212">
        <f>_xlfn.IFNA(IF(P$7="Fixed",1,IF(AND($D491="yes",P$7="Block"),INDEX($O755:$Q755,1,MATCH(P$5,$I40:$K40,0)),IF(OR(P$7="Anytime",P$7="Peak",P$7="Off-peak",P$7="Shoulder",P$7="Block"),INDEX('Stakeholder report data'!$G755:$M755,1,MATCH(IF(P$7="Block","Anytime",P$7),'Stakeholder report data'!$G$724:$M$724,0)),INDEX($W755:$AD755,1,MATCH(P$5,$W$724:$AD$724,0)))))
*P1091*P$8,0)</f>
        <v>0</v>
      </c>
      <c r="Q491" s="212">
        <f>_xlfn.IFNA(IF(Q$7="Fixed",1,IF(AND($D491="yes",Q$7="Block"),INDEX($O755:$Q755,1,MATCH(Q$5,$I40:$K40,0)),IF(OR(Q$7="Anytime",Q$7="Peak",Q$7="Off-peak",Q$7="Shoulder",Q$7="Block"),INDEX('Stakeholder report data'!$G755:$M755,1,MATCH(IF(Q$7="Block","Anytime",Q$7),'Stakeholder report data'!$G$724:$M$724,0)),INDEX($W755:$AD755,1,MATCH(Q$5,$W$724:$AD$724,0)))))
*Q1091*Q$8,0)</f>
        <v>0</v>
      </c>
      <c r="R491" s="212">
        <f>_xlfn.IFNA(IF(R$7="Fixed",1,IF(AND($D491="yes",R$7="Block"),INDEX($O755:$Q755,1,MATCH(R$5,$I40:$K40,0)),IF(OR(R$7="Anytime",R$7="Peak",R$7="Off-peak",R$7="Shoulder",R$7="Block"),INDEX('Stakeholder report data'!$G755:$M755,1,MATCH(IF(R$7="Block","Anytime",R$7),'Stakeholder report data'!$G$724:$M$724,0)),INDEX($W755:$AD755,1,MATCH(R$5,$W$724:$AD$724,0)))))
*R1091*R$8,0)</f>
        <v>0</v>
      </c>
      <c r="S491" s="212">
        <f>_xlfn.IFNA(IF(S$7="Fixed",1,IF(AND($D491="yes",S$7="Block"),INDEX($O755:$Q755,1,MATCH(S$5,$I40:$K40,0)),IF(OR(S$7="Anytime",S$7="Peak",S$7="Off-peak",S$7="Shoulder",S$7="Block"),INDEX('Stakeholder report data'!$G755:$M755,1,MATCH(IF(S$7="Block","Anytime",S$7),'Stakeholder report data'!$G$724:$M$724,0)),INDEX($W755:$AD755,1,MATCH(S$5,$W$724:$AD$724,0)))))
*S1091*S$8,0)</f>
        <v>0</v>
      </c>
      <c r="T491" s="212">
        <f>_xlfn.IFNA(IF(T$7="Fixed",1,IF(AND($D491="yes",T$7="Block"),INDEX($O755:$Q755,1,MATCH(T$5,$I40:$K40,0)),IF(OR(T$7="Anytime",T$7="Peak",T$7="Off-peak",T$7="Shoulder",T$7="Block"),INDEX('Stakeholder report data'!$G755:$M755,1,MATCH(IF(T$7="Block","Anytime",T$7),'Stakeholder report data'!$G$724:$M$724,0)),INDEX($W755:$AD755,1,MATCH(T$5,$W$724:$AD$724,0)))))
*T1091*T$8,0)</f>
        <v>0</v>
      </c>
      <c r="U491" s="212">
        <f>_xlfn.IFNA(IF(U$7="Fixed",1,IF(AND($D491="yes",U$7="Block"),INDEX($O755:$Q755,1,MATCH(U$5,$I40:$K40,0)),IF(OR(U$7="Anytime",U$7="Peak",U$7="Off-peak",U$7="Shoulder",U$7="Block"),INDEX('Stakeholder report data'!$G755:$M755,1,MATCH(IF(U$7="Block","Anytime",U$7),'Stakeholder report data'!$G$724:$M$724,0)),INDEX($W755:$AD755,1,MATCH(U$5,$W$724:$AD$724,0)))))
*U1091*U$8,0)</f>
        <v>0</v>
      </c>
      <c r="V491" s="212">
        <f>_xlfn.IFNA(IF(V$7="Fixed",1,IF(AND($D491="yes",V$7="Block"),INDEX($O755:$Q755,1,MATCH(V$5,$I40:$K40,0)),IF(OR(V$7="Anytime",V$7="Peak",V$7="Off-peak",V$7="Shoulder",V$7="Block"),INDEX('Stakeholder report data'!$G755:$M755,1,MATCH(IF(V$7="Block","Anytime",V$7),'Stakeholder report data'!$G$724:$M$724,0)),INDEX($W755:$AD755,1,MATCH(V$5,$W$724:$AD$724,0)))))
*V1091*V$8,0)</f>
        <v>0</v>
      </c>
      <c r="W491" s="212">
        <f>_xlfn.IFNA(IF(W$7="Fixed",1,IF(AND($D491="yes",W$7="Block"),INDEX($O755:$Q755,1,MATCH(W$5,$I40:$K40,0)),IF(OR(W$7="Anytime",W$7="Peak",W$7="Off-peak",W$7="Shoulder",W$7="Block"),INDEX('Stakeholder report data'!$G755:$M755,1,MATCH(IF(W$7="Block","Anytime",W$7),'Stakeholder report data'!$G$724:$M$724,0)),INDEX($W755:$AD755,1,MATCH(W$5,$W$724:$AD$724,0)))))
*W1091*W$8,0)</f>
        <v>0</v>
      </c>
      <c r="X491" s="212">
        <f>_xlfn.IFNA(IF(X$7="Fixed",1,IF(AND($D491="yes",X$7="Block"),INDEX($O755:$Q755,1,MATCH(X$5,$I40:$K40,0)),IF(OR(X$7="Anytime",X$7="Peak",X$7="Off-peak",X$7="Shoulder",X$7="Block"),INDEX('Stakeholder report data'!$G755:$M755,1,MATCH(IF(X$7="Block","Anytime",X$7),'Stakeholder report data'!$G$724:$M$724,0)),INDEX($W755:$AD755,1,MATCH(X$5,$W$724:$AD$724,0)))))
*X1091*X$8,0)</f>
        <v>0</v>
      </c>
      <c r="Y491" s="212">
        <f>_xlfn.IFNA(IF(Y$7="Fixed",1,IF(AND($D491="yes",Y$7="Block"),INDEX($O755:$Q755,1,MATCH(Y$5,$I40:$K40,0)),IF(OR(Y$7="Anytime",Y$7="Peak",Y$7="Off-peak",Y$7="Shoulder",Y$7="Block"),INDEX('Stakeholder report data'!$G755:$M755,1,MATCH(IF(Y$7="Block","Anytime",Y$7),'Stakeholder report data'!$G$724:$M$724,0)),INDEX($W755:$AD755,1,MATCH(Y$5,$W$724:$AD$724,0)))))
*Y1091*Y$8,0)</f>
        <v>0</v>
      </c>
      <c r="Z491" s="212">
        <f>_xlfn.IFNA(IF(Z$7="Fixed",1,IF(AND($D491="yes",Z$7="Block"),INDEX($O755:$Q755,1,MATCH(Z$5,$I40:$K40,0)),IF(OR(Z$7="Anytime",Z$7="Peak",Z$7="Off-peak",Z$7="Shoulder",Z$7="Block"),INDEX('Stakeholder report data'!$G755:$M755,1,MATCH(IF(Z$7="Block","Anytime",Z$7),'Stakeholder report data'!$G$724:$M$724,0)),INDEX($W755:$AD755,1,MATCH(Z$5,$W$724:$AD$724,0)))))
*Z1091*Z$8,0)</f>
        <v>0</v>
      </c>
      <c r="AA491" s="212">
        <f>_xlfn.IFNA(IF(AA$7="Fixed",1,IF(AND($D491="yes",AA$7="Block"),INDEX($O755:$Q755,1,MATCH(AA$5,$I40:$K40,0)),IF(OR(AA$7="Anytime",AA$7="Peak",AA$7="Off-peak",AA$7="Shoulder",AA$7="Block"),INDEX('Stakeholder report data'!$G755:$M755,1,MATCH(IF(AA$7="Block","Anytime",AA$7),'Stakeholder report data'!$G$724:$M$724,0)),INDEX($W755:$AD755,1,MATCH(AA$5,$W$724:$AD$724,0)))))
*AA1091*AA$8,0)</f>
        <v>0</v>
      </c>
      <c r="AB491" s="212">
        <f>_xlfn.IFNA(IF(AB$7="Fixed",1,IF(AND($D491="yes",AB$7="Block"),INDEX($O755:$Q755,1,MATCH(AB$5,$I40:$K40,0)),IF(OR(AB$7="Anytime",AB$7="Peak",AB$7="Off-peak",AB$7="Shoulder",AB$7="Block"),INDEX('Stakeholder report data'!$G755:$M755,1,MATCH(IF(AB$7="Block","Anytime",AB$7),'Stakeholder report data'!$G$724:$M$724,0)),INDEX($W755:$AD755,1,MATCH(AB$5,$W$724:$AD$724,0)))))
*AB1091*AB$8,0)</f>
        <v>0</v>
      </c>
      <c r="AC491" s="212">
        <f>_xlfn.IFNA(IF(AC$7="Fixed",1,IF(AND($D491="yes",AC$7="Block"),INDEX($O755:$Q755,1,MATCH(AC$5,$I40:$K40,0)),IF(OR(AC$7="Anytime",AC$7="Peak",AC$7="Off-peak",AC$7="Shoulder",AC$7="Block"),INDEX('Stakeholder report data'!$G755:$M755,1,MATCH(IF(AC$7="Block","Anytime",AC$7),'Stakeholder report data'!$G$724:$M$724,0)),INDEX($W755:$AD755,1,MATCH(AC$5,$W$724:$AD$724,0)))))
*AC1091*AC$8,0)</f>
        <v>0</v>
      </c>
      <c r="AD491" s="212">
        <f>_xlfn.IFNA(IF(AD$7="Fixed",1,IF(AND($D491="yes",AD$7="Block"),INDEX($O755:$Q755,1,MATCH(AD$5,$I40:$K40,0)),IF(OR(AD$7="Anytime",AD$7="Peak",AD$7="Off-peak",AD$7="Shoulder",AD$7="Block"),INDEX('Stakeholder report data'!$G755:$M755,1,MATCH(IF(AD$7="Block","Anytime",AD$7),'Stakeholder report data'!$G$724:$M$724,0)),INDEX($W755:$AD755,1,MATCH(AD$5,$W$724:$AD$724,0)))))
*AD1091*AD$8,0)</f>
        <v>0</v>
      </c>
      <c r="AE491" s="55"/>
      <c r="AF491" s="34"/>
      <c r="AG491" s="34"/>
      <c r="AH491" s="34"/>
    </row>
    <row r="492" spans="1:34" ht="11.25" hidden="1" outlineLevel="3" x14ac:dyDescent="0.2">
      <c r="A492" s="34"/>
      <c r="B492" s="258">
        <v>30</v>
      </c>
      <c r="C492" s="48">
        <v>0</v>
      </c>
      <c r="D492" s="49">
        <f t="shared" si="49"/>
        <v>0</v>
      </c>
      <c r="E492" s="49">
        <f t="shared" si="49"/>
        <v>0</v>
      </c>
      <c r="F492" s="56"/>
      <c r="G492" s="262">
        <f t="shared" si="48"/>
        <v>0</v>
      </c>
      <c r="H492" s="56"/>
      <c r="I492" s="212">
        <f>_xlfn.IFNA(IF(I$7="Fixed",1,IF(AND($D492="yes",I$7="Block"),INDEX($O756:$Q756,1,MATCH(I$5,$I41:$K41,0)),IF(OR(I$7="Anytime",I$7="Peak",I$7="Off-peak",I$7="Shoulder",I$7="Block"),INDEX('Stakeholder report data'!$G756:$M756,1,MATCH(IF(I$7="Block","Anytime",I$7),'Stakeholder report data'!$G$724:$M$724,0)),INDEX($W756:$AD756,1,MATCH(I$5,$W$724:$AD$724,0)))))
*I1092*I$8,0)</f>
        <v>0</v>
      </c>
      <c r="J492" s="212">
        <f>_xlfn.IFNA(IF(J$7="Fixed",1,IF(AND($D492="yes",J$7="Block"),INDEX($O756:$Q756,1,MATCH(J$5,$I41:$K41,0)),IF(OR(J$7="Anytime",J$7="Peak",J$7="Off-peak",J$7="Shoulder",J$7="Block"),INDEX('Stakeholder report data'!$G756:$M756,1,MATCH(IF(J$7="Block","Anytime",J$7),'Stakeholder report data'!$G$724:$M$724,0)),INDEX($W756:$AD756,1,MATCH(J$5,$W$724:$AD$724,0)))))
*J1092*J$8,0)</f>
        <v>0</v>
      </c>
      <c r="K492" s="212">
        <f>_xlfn.IFNA(IF(K$7="Fixed",1,IF(AND($D492="yes",K$7="Block"),INDEX($O756:$Q756,1,MATCH(K$5,$I41:$K41,0)),IF(OR(K$7="Anytime",K$7="Peak",K$7="Off-peak",K$7="Shoulder",K$7="Block"),INDEX('Stakeholder report data'!$G756:$M756,1,MATCH(IF(K$7="Block","Anytime",K$7),'Stakeholder report data'!$G$724:$M$724,0)),INDEX($W756:$AD756,1,MATCH(K$5,$W$724:$AD$724,0)))))
*K1092*K$8,0)</f>
        <v>0</v>
      </c>
      <c r="L492" s="212">
        <f>_xlfn.IFNA(IF(L$7="Fixed",1,IF(AND($D492="yes",L$7="Block"),INDEX($O756:$Q756,1,MATCH(L$5,$I41:$K41,0)),IF(OR(L$7="Anytime",L$7="Peak",L$7="Off-peak",L$7="Shoulder",L$7="Block"),INDEX('Stakeholder report data'!$G756:$M756,1,MATCH(IF(L$7="Block","Anytime",L$7),'Stakeholder report data'!$G$724:$M$724,0)),INDEX($W756:$AD756,1,MATCH(L$5,$W$724:$AD$724,0)))))
*L1092*L$8,0)</f>
        <v>0</v>
      </c>
      <c r="M492" s="212">
        <f>_xlfn.IFNA(IF(M$7="Fixed",1,IF(AND($D492="yes",M$7="Block"),INDEX($O756:$Q756,1,MATCH(M$5,$I41:$K41,0)),IF(OR(M$7="Anytime",M$7="Peak",M$7="Off-peak",M$7="Shoulder",M$7="Block"),INDEX('Stakeholder report data'!$G756:$M756,1,MATCH(IF(M$7="Block","Anytime",M$7),'Stakeholder report data'!$G$724:$M$724,0)),INDEX($W756:$AD756,1,MATCH(M$5,$W$724:$AD$724,0)))))
*M1092*M$8,0)</f>
        <v>0</v>
      </c>
      <c r="N492" s="212">
        <f>_xlfn.IFNA(IF(N$7="Fixed",1,IF(AND($D492="yes",N$7="Block"),INDEX($O756:$Q756,1,MATCH(N$5,$I41:$K41,0)),IF(OR(N$7="Anytime",N$7="Peak",N$7="Off-peak",N$7="Shoulder",N$7="Block"),INDEX('Stakeholder report data'!$G756:$M756,1,MATCH(IF(N$7="Block","Anytime",N$7),'Stakeholder report data'!$G$724:$M$724,0)),INDEX($W756:$AD756,1,MATCH(N$5,$W$724:$AD$724,0)))))
*N1092*N$8,0)</f>
        <v>0</v>
      </c>
      <c r="O492" s="212">
        <f>_xlfn.IFNA(IF(O$7="Fixed",1,IF(AND($D492="yes",O$7="Block"),INDEX($O756:$Q756,1,MATCH(O$5,$I41:$K41,0)),IF(OR(O$7="Anytime",O$7="Peak",O$7="Off-peak",O$7="Shoulder",O$7="Block"),INDEX('Stakeholder report data'!$G756:$M756,1,MATCH(IF(O$7="Block","Anytime",O$7),'Stakeholder report data'!$G$724:$M$724,0)),INDEX($W756:$AD756,1,MATCH(O$5,$W$724:$AD$724,0)))))
*O1092*O$8,0)</f>
        <v>0</v>
      </c>
      <c r="P492" s="212">
        <f>_xlfn.IFNA(IF(P$7="Fixed",1,IF(AND($D492="yes",P$7="Block"),INDEX($O756:$Q756,1,MATCH(P$5,$I41:$K41,0)),IF(OR(P$7="Anytime",P$7="Peak",P$7="Off-peak",P$7="Shoulder",P$7="Block"),INDEX('Stakeholder report data'!$G756:$M756,1,MATCH(IF(P$7="Block","Anytime",P$7),'Stakeholder report data'!$G$724:$M$724,0)),INDEX($W756:$AD756,1,MATCH(P$5,$W$724:$AD$724,0)))))
*P1092*P$8,0)</f>
        <v>0</v>
      </c>
      <c r="Q492" s="212">
        <f>_xlfn.IFNA(IF(Q$7="Fixed",1,IF(AND($D492="yes",Q$7="Block"),INDEX($O756:$Q756,1,MATCH(Q$5,$I41:$K41,0)),IF(OR(Q$7="Anytime",Q$7="Peak",Q$7="Off-peak",Q$7="Shoulder",Q$7="Block"),INDEX('Stakeholder report data'!$G756:$M756,1,MATCH(IF(Q$7="Block","Anytime",Q$7),'Stakeholder report data'!$G$724:$M$724,0)),INDEX($W756:$AD756,1,MATCH(Q$5,$W$724:$AD$724,0)))))
*Q1092*Q$8,0)</f>
        <v>0</v>
      </c>
      <c r="R492" s="212">
        <f>_xlfn.IFNA(IF(R$7="Fixed",1,IF(AND($D492="yes",R$7="Block"),INDEX($O756:$Q756,1,MATCH(R$5,$I41:$K41,0)),IF(OR(R$7="Anytime",R$7="Peak",R$7="Off-peak",R$7="Shoulder",R$7="Block"),INDEX('Stakeholder report data'!$G756:$M756,1,MATCH(IF(R$7="Block","Anytime",R$7),'Stakeholder report data'!$G$724:$M$724,0)),INDEX($W756:$AD756,1,MATCH(R$5,$W$724:$AD$724,0)))))
*R1092*R$8,0)</f>
        <v>0</v>
      </c>
      <c r="S492" s="212">
        <f>_xlfn.IFNA(IF(S$7="Fixed",1,IF(AND($D492="yes",S$7="Block"),INDEX($O756:$Q756,1,MATCH(S$5,$I41:$K41,0)),IF(OR(S$7="Anytime",S$7="Peak",S$7="Off-peak",S$7="Shoulder",S$7="Block"),INDEX('Stakeholder report data'!$G756:$M756,1,MATCH(IF(S$7="Block","Anytime",S$7),'Stakeholder report data'!$G$724:$M$724,0)),INDEX($W756:$AD756,1,MATCH(S$5,$W$724:$AD$724,0)))))
*S1092*S$8,0)</f>
        <v>0</v>
      </c>
      <c r="T492" s="212">
        <f>_xlfn.IFNA(IF(T$7="Fixed",1,IF(AND($D492="yes",T$7="Block"),INDEX($O756:$Q756,1,MATCH(T$5,$I41:$K41,0)),IF(OR(T$7="Anytime",T$7="Peak",T$7="Off-peak",T$7="Shoulder",T$7="Block"),INDEX('Stakeholder report data'!$G756:$M756,1,MATCH(IF(T$7="Block","Anytime",T$7),'Stakeholder report data'!$G$724:$M$724,0)),INDEX($W756:$AD756,1,MATCH(T$5,$W$724:$AD$724,0)))))
*T1092*T$8,0)</f>
        <v>0</v>
      </c>
      <c r="U492" s="212">
        <f>_xlfn.IFNA(IF(U$7="Fixed",1,IF(AND($D492="yes",U$7="Block"),INDEX($O756:$Q756,1,MATCH(U$5,$I41:$K41,0)),IF(OR(U$7="Anytime",U$7="Peak",U$7="Off-peak",U$7="Shoulder",U$7="Block"),INDEX('Stakeholder report data'!$G756:$M756,1,MATCH(IF(U$7="Block","Anytime",U$7),'Stakeholder report data'!$G$724:$M$724,0)),INDEX($W756:$AD756,1,MATCH(U$5,$W$724:$AD$724,0)))))
*U1092*U$8,0)</f>
        <v>0</v>
      </c>
      <c r="V492" s="212">
        <f>_xlfn.IFNA(IF(V$7="Fixed",1,IF(AND($D492="yes",V$7="Block"),INDEX($O756:$Q756,1,MATCH(V$5,$I41:$K41,0)),IF(OR(V$7="Anytime",V$7="Peak",V$7="Off-peak",V$7="Shoulder",V$7="Block"),INDEX('Stakeholder report data'!$G756:$M756,1,MATCH(IF(V$7="Block","Anytime",V$7),'Stakeholder report data'!$G$724:$M$724,0)),INDEX($W756:$AD756,1,MATCH(V$5,$W$724:$AD$724,0)))))
*V1092*V$8,0)</f>
        <v>0</v>
      </c>
      <c r="W492" s="212">
        <f>_xlfn.IFNA(IF(W$7="Fixed",1,IF(AND($D492="yes",W$7="Block"),INDEX($O756:$Q756,1,MATCH(W$5,$I41:$K41,0)),IF(OR(W$7="Anytime",W$7="Peak",W$7="Off-peak",W$7="Shoulder",W$7="Block"),INDEX('Stakeholder report data'!$G756:$M756,1,MATCH(IF(W$7="Block","Anytime",W$7),'Stakeholder report data'!$G$724:$M$724,0)),INDEX($W756:$AD756,1,MATCH(W$5,$W$724:$AD$724,0)))))
*W1092*W$8,0)</f>
        <v>0</v>
      </c>
      <c r="X492" s="212">
        <f>_xlfn.IFNA(IF(X$7="Fixed",1,IF(AND($D492="yes",X$7="Block"),INDEX($O756:$Q756,1,MATCH(X$5,$I41:$K41,0)),IF(OR(X$7="Anytime",X$7="Peak",X$7="Off-peak",X$7="Shoulder",X$7="Block"),INDEX('Stakeholder report data'!$G756:$M756,1,MATCH(IF(X$7="Block","Anytime",X$7),'Stakeholder report data'!$G$724:$M$724,0)),INDEX($W756:$AD756,1,MATCH(X$5,$W$724:$AD$724,0)))))
*X1092*X$8,0)</f>
        <v>0</v>
      </c>
      <c r="Y492" s="212">
        <f>_xlfn.IFNA(IF(Y$7="Fixed",1,IF(AND($D492="yes",Y$7="Block"),INDEX($O756:$Q756,1,MATCH(Y$5,$I41:$K41,0)),IF(OR(Y$7="Anytime",Y$7="Peak",Y$7="Off-peak",Y$7="Shoulder",Y$7="Block"),INDEX('Stakeholder report data'!$G756:$M756,1,MATCH(IF(Y$7="Block","Anytime",Y$7),'Stakeholder report data'!$G$724:$M$724,0)),INDEX($W756:$AD756,1,MATCH(Y$5,$W$724:$AD$724,0)))))
*Y1092*Y$8,0)</f>
        <v>0</v>
      </c>
      <c r="Z492" s="212">
        <f>_xlfn.IFNA(IF(Z$7="Fixed",1,IF(AND($D492="yes",Z$7="Block"),INDEX($O756:$Q756,1,MATCH(Z$5,$I41:$K41,0)),IF(OR(Z$7="Anytime",Z$7="Peak",Z$7="Off-peak",Z$7="Shoulder",Z$7="Block"),INDEX('Stakeholder report data'!$G756:$M756,1,MATCH(IF(Z$7="Block","Anytime",Z$7),'Stakeholder report data'!$G$724:$M$724,0)),INDEX($W756:$AD756,1,MATCH(Z$5,$W$724:$AD$724,0)))))
*Z1092*Z$8,0)</f>
        <v>0</v>
      </c>
      <c r="AA492" s="212">
        <f>_xlfn.IFNA(IF(AA$7="Fixed",1,IF(AND($D492="yes",AA$7="Block"),INDEX($O756:$Q756,1,MATCH(AA$5,$I41:$K41,0)),IF(OR(AA$7="Anytime",AA$7="Peak",AA$7="Off-peak",AA$7="Shoulder",AA$7="Block"),INDEX('Stakeholder report data'!$G756:$M756,1,MATCH(IF(AA$7="Block","Anytime",AA$7),'Stakeholder report data'!$G$724:$M$724,0)),INDEX($W756:$AD756,1,MATCH(AA$5,$W$724:$AD$724,0)))))
*AA1092*AA$8,0)</f>
        <v>0</v>
      </c>
      <c r="AB492" s="212">
        <f>_xlfn.IFNA(IF(AB$7="Fixed",1,IF(AND($D492="yes",AB$7="Block"),INDEX($O756:$Q756,1,MATCH(AB$5,$I41:$K41,0)),IF(OR(AB$7="Anytime",AB$7="Peak",AB$7="Off-peak",AB$7="Shoulder",AB$7="Block"),INDEX('Stakeholder report data'!$G756:$M756,1,MATCH(IF(AB$7="Block","Anytime",AB$7),'Stakeholder report data'!$G$724:$M$724,0)),INDEX($W756:$AD756,1,MATCH(AB$5,$W$724:$AD$724,0)))))
*AB1092*AB$8,0)</f>
        <v>0</v>
      </c>
      <c r="AC492" s="212">
        <f>_xlfn.IFNA(IF(AC$7="Fixed",1,IF(AND($D492="yes",AC$7="Block"),INDEX($O756:$Q756,1,MATCH(AC$5,$I41:$K41,0)),IF(OR(AC$7="Anytime",AC$7="Peak",AC$7="Off-peak",AC$7="Shoulder",AC$7="Block"),INDEX('Stakeholder report data'!$G756:$M756,1,MATCH(IF(AC$7="Block","Anytime",AC$7),'Stakeholder report data'!$G$724:$M$724,0)),INDEX($W756:$AD756,1,MATCH(AC$5,$W$724:$AD$724,0)))))
*AC1092*AC$8,0)</f>
        <v>0</v>
      </c>
      <c r="AD492" s="212">
        <f>_xlfn.IFNA(IF(AD$7="Fixed",1,IF(AND($D492="yes",AD$7="Block"),INDEX($O756:$Q756,1,MATCH(AD$5,$I41:$K41,0)),IF(OR(AD$7="Anytime",AD$7="Peak",AD$7="Off-peak",AD$7="Shoulder",AD$7="Block"),INDEX('Stakeholder report data'!$G756:$M756,1,MATCH(IF(AD$7="Block","Anytime",AD$7),'Stakeholder report data'!$G$724:$M$724,0)),INDEX($W756:$AD756,1,MATCH(AD$5,$W$724:$AD$724,0)))))
*AD1092*AD$8,0)</f>
        <v>0</v>
      </c>
      <c r="AE492" s="55"/>
      <c r="AF492" s="34"/>
      <c r="AG492" s="34"/>
      <c r="AH492" s="34"/>
    </row>
    <row r="493" spans="1:34" ht="11.25" outlineLevel="2" collapsed="1" x14ac:dyDescent="0.2">
      <c r="A493" s="34"/>
      <c r="B493" s="258"/>
      <c r="C493" s="48" t="s">
        <v>183</v>
      </c>
      <c r="D493" s="49" t="str">
        <f t="shared" si="49"/>
        <v>no</v>
      </c>
      <c r="E493" s="49" t="str">
        <f t="shared" si="49"/>
        <v>yes</v>
      </c>
      <c r="F493" s="56"/>
      <c r="G493" s="262">
        <f>SUM(I493:AB493)</f>
        <v>5.329356492898941</v>
      </c>
      <c r="H493" s="56"/>
      <c r="I493" s="212">
        <f>_xlfn.IFNA(IF(I$7="Fixed",1,IF(AND($D493="yes",I$7="Block"),INDEX($O757:$Q757,1,MATCH(I$5,$I42:$K42,0)),IF(OR(I$7="Anytime",I$7="Peak",I$7="Off-peak",I$7="Shoulder",I$7="Block"),INDEX('Stakeholder report data'!$G757:$M757,1,MATCH(IF(I$7="Block","Anytime",I$7),'Stakeholder report data'!$G$724:$M$724,0)),INDEX($W757:$AD757,1,MATCH(I$5,$W$724:$AD$724,0)))))
*I1093*I$8,0)</f>
        <v>0</v>
      </c>
      <c r="J493" s="212">
        <f>_xlfn.IFNA(IF(J$7="Fixed",1,IF(AND($D493="yes",J$7="Block"),INDEX($O757:$Q757,1,MATCH(J$5,$I42:$K42,0)),IF(OR(J$7="Anytime",J$7="Peak",J$7="Off-peak",J$7="Shoulder",J$7="Block"),INDEX('Stakeholder report data'!$G757:$M757,1,MATCH(IF(J$7="Block","Anytime",J$7),'Stakeholder report data'!$G$724:$M$724,0)),INDEX($W757:$AD757,1,MATCH(J$5,$W$724:$AD$724,0)))))
*J1093*J$8,0)</f>
        <v>0</v>
      </c>
      <c r="K493" s="212">
        <f>_xlfn.IFNA(IF(K$7="Fixed",1,IF(AND($D493="yes",K$7="Block"),INDEX($O757:$Q757,1,MATCH(K$5,$I42:$K42,0)),IF(OR(K$7="Anytime",K$7="Peak",K$7="Off-peak",K$7="Shoulder",K$7="Block"),INDEX('Stakeholder report data'!$G757:$M757,1,MATCH(IF(K$7="Block","Anytime",K$7),'Stakeholder report data'!$G$724:$M$724,0)),INDEX($W757:$AD757,1,MATCH(K$5,$W$724:$AD$724,0)))))
*K1093*K$8,0)</f>
        <v>0</v>
      </c>
      <c r="L493" s="212">
        <f>_xlfn.IFNA(IF(L$7="Fixed",1,IF(AND($D493="yes",L$7="Block"),INDEX($O757:$Q757,1,MATCH(L$5,$I42:$K42,0)),IF(OR(L$7="Anytime",L$7="Peak",L$7="Off-peak",L$7="Shoulder",L$7="Block"),INDEX('Stakeholder report data'!$G757:$M757,1,MATCH(IF(L$7="Block","Anytime",L$7),'Stakeholder report data'!$G$724:$M$724,0)),INDEX($W757:$AD757,1,MATCH(L$5,$W$724:$AD$724,0)))))
*L1093*L$8,0)</f>
        <v>5.329356492898941</v>
      </c>
      <c r="M493" s="212">
        <f>_xlfn.IFNA(IF(M$7="Fixed",1,IF(AND($D493="yes",M$7="Block"),INDEX($O757:$Q757,1,MATCH(M$5,$I42:$K42,0)),IF(OR(M$7="Anytime",M$7="Peak",M$7="Off-peak",M$7="Shoulder",M$7="Block"),INDEX('Stakeholder report data'!$G757:$M757,1,MATCH(IF(M$7="Block","Anytime",M$7),'Stakeholder report data'!$G$724:$M$724,0)),INDEX($W757:$AD757,1,MATCH(M$5,$W$724:$AD$724,0)))))
*M1093*M$8,0)</f>
        <v>0</v>
      </c>
      <c r="N493" s="212">
        <f>_xlfn.IFNA(IF(N$7="Fixed",1,IF(AND($D493="yes",N$7="Block"),INDEX($O757:$Q757,1,MATCH(N$5,$I42:$K42,0)),IF(OR(N$7="Anytime",N$7="Peak",N$7="Off-peak",N$7="Shoulder",N$7="Block"),INDEX('Stakeholder report data'!$G757:$M757,1,MATCH(IF(N$7="Block","Anytime",N$7),'Stakeholder report data'!$G$724:$M$724,0)),INDEX($W757:$AD757,1,MATCH(N$5,$W$724:$AD$724,0)))))
*N1093*N$8,0)</f>
        <v>0</v>
      </c>
      <c r="O493" s="212">
        <f>_xlfn.IFNA(IF(O$7="Fixed",1,IF(AND($D493="yes",O$7="Block"),INDEX($O757:$Q757,1,MATCH(O$5,$I42:$K42,0)),IF(OR(O$7="Anytime",O$7="Peak",O$7="Off-peak",O$7="Shoulder",O$7="Block"),INDEX('Stakeholder report data'!$G757:$M757,1,MATCH(IF(O$7="Block","Anytime",O$7),'Stakeholder report data'!$G$724:$M$724,0)),INDEX($W757:$AD757,1,MATCH(O$5,$W$724:$AD$724,0)))))
*O1093*O$8,0)</f>
        <v>0</v>
      </c>
      <c r="P493" s="212">
        <f>_xlfn.IFNA(IF(P$7="Fixed",1,IF(AND($D493="yes",P$7="Block"),INDEX($O757:$Q757,1,MATCH(P$5,$I42:$K42,0)),IF(OR(P$7="Anytime",P$7="Peak",P$7="Off-peak",P$7="Shoulder",P$7="Block"),INDEX('Stakeholder report data'!$G757:$M757,1,MATCH(IF(P$7="Block","Anytime",P$7),'Stakeholder report data'!$G$724:$M$724,0)),INDEX($W757:$AD757,1,MATCH(P$5,$W$724:$AD$724,0)))))
*P1093*P$8,0)</f>
        <v>0</v>
      </c>
      <c r="Q493" s="212">
        <f>_xlfn.IFNA(IF(Q$7="Fixed",1,IF(AND($D493="yes",Q$7="Block"),INDEX($O757:$Q757,1,MATCH(Q$5,$I42:$K42,0)),IF(OR(Q$7="Anytime",Q$7="Peak",Q$7="Off-peak",Q$7="Shoulder",Q$7="Block"),INDEX('Stakeholder report data'!$G757:$M757,1,MATCH(IF(Q$7="Block","Anytime",Q$7),'Stakeholder report data'!$G$724:$M$724,0)),INDEX($W757:$AD757,1,MATCH(Q$5,$W$724:$AD$724,0)))))
*Q1093*Q$8,0)</f>
        <v>0</v>
      </c>
      <c r="R493" s="212">
        <f>_xlfn.IFNA(IF(R$7="Fixed",1,IF(AND($D493="yes",R$7="Block"),INDEX($O757:$Q757,1,MATCH(R$5,$I42:$K42,0)),IF(OR(R$7="Anytime",R$7="Peak",R$7="Off-peak",R$7="Shoulder",R$7="Block"),INDEX('Stakeholder report data'!$G757:$M757,1,MATCH(IF(R$7="Block","Anytime",R$7),'Stakeholder report data'!$G$724:$M$724,0)),INDEX($W757:$AD757,1,MATCH(R$5,$W$724:$AD$724,0)))))
*R1093*R$8,0)</f>
        <v>0</v>
      </c>
      <c r="S493" s="212">
        <f>_xlfn.IFNA(IF(S$7="Fixed",1,IF(AND($D493="yes",S$7="Block"),INDEX($O757:$Q757,1,MATCH(S$5,$I42:$K42,0)),IF(OR(S$7="Anytime",S$7="Peak",S$7="Off-peak",S$7="Shoulder",S$7="Block"),INDEX('Stakeholder report data'!$G757:$M757,1,MATCH(IF(S$7="Block","Anytime",S$7),'Stakeholder report data'!$G$724:$M$724,0)),INDEX($W757:$AD757,1,MATCH(S$5,$W$724:$AD$724,0)))))
*S1093*S$8,0)</f>
        <v>0</v>
      </c>
      <c r="T493" s="212">
        <f>_xlfn.IFNA(IF(T$7="Fixed",1,IF(AND($D493="yes",T$7="Block"),INDEX($O757:$Q757,1,MATCH(T$5,$I42:$K42,0)),IF(OR(T$7="Anytime",T$7="Peak",T$7="Off-peak",T$7="Shoulder",T$7="Block"),INDEX('Stakeholder report data'!$G757:$M757,1,MATCH(IF(T$7="Block","Anytime",T$7),'Stakeholder report data'!$G$724:$M$724,0)),INDEX($W757:$AD757,1,MATCH(T$5,$W$724:$AD$724,0)))))
*T1093*T$8,0)</f>
        <v>0</v>
      </c>
      <c r="U493" s="212">
        <f>_xlfn.IFNA(IF(U$7="Fixed",1,IF(AND($D493="yes",U$7="Block"),INDEX($O757:$Q757,1,MATCH(U$5,$I42:$K42,0)),IF(OR(U$7="Anytime",U$7="Peak",U$7="Off-peak",U$7="Shoulder",U$7="Block"),INDEX('Stakeholder report data'!$G757:$M757,1,MATCH(IF(U$7="Block","Anytime",U$7),'Stakeholder report data'!$G$724:$M$724,0)),INDEX($W757:$AD757,1,MATCH(U$5,$W$724:$AD$724,0)))))
*U1093*U$8,0)</f>
        <v>0</v>
      </c>
      <c r="V493" s="212">
        <f>_xlfn.IFNA(IF(V$7="Fixed",1,IF(AND($D493="yes",V$7="Block"),INDEX($O757:$Q757,1,MATCH(V$5,$I42:$K42,0)),IF(OR(V$7="Anytime",V$7="Peak",V$7="Off-peak",V$7="Shoulder",V$7="Block"),INDEX('Stakeholder report data'!$G757:$M757,1,MATCH(IF(V$7="Block","Anytime",V$7),'Stakeholder report data'!$G$724:$M$724,0)),INDEX($W757:$AD757,1,MATCH(V$5,$W$724:$AD$724,0)))))
*V1093*V$8,0)</f>
        <v>0</v>
      </c>
      <c r="W493" s="212">
        <f>_xlfn.IFNA(IF(W$7="Fixed",1,IF(AND($D493="yes",W$7="Block"),INDEX($O757:$Q757,1,MATCH(W$5,$I42:$K42,0)),IF(OR(W$7="Anytime",W$7="Peak",W$7="Off-peak",W$7="Shoulder",W$7="Block"),INDEX('Stakeholder report data'!$G757:$M757,1,MATCH(IF(W$7="Block","Anytime",W$7),'Stakeholder report data'!$G$724:$M$724,0)),INDEX($W757:$AD757,1,MATCH(W$5,$W$724:$AD$724,0)))))
*W1093*W$8,0)</f>
        <v>0</v>
      </c>
      <c r="X493" s="212">
        <f>_xlfn.IFNA(IF(X$7="Fixed",1,IF(AND($D493="yes",X$7="Block"),INDEX($O757:$Q757,1,MATCH(X$5,$I42:$K42,0)),IF(OR(X$7="Anytime",X$7="Peak",X$7="Off-peak",X$7="Shoulder",X$7="Block"),INDEX('Stakeholder report data'!$G757:$M757,1,MATCH(IF(X$7="Block","Anytime",X$7),'Stakeholder report data'!$G$724:$M$724,0)),INDEX($W757:$AD757,1,MATCH(X$5,$W$724:$AD$724,0)))))
*X1093*X$8,0)</f>
        <v>0</v>
      </c>
      <c r="Y493" s="212">
        <f>_xlfn.IFNA(IF(Y$7="Fixed",1,IF(AND($D493="yes",Y$7="Block"),INDEX($O757:$Q757,1,MATCH(Y$5,$I42:$K42,0)),IF(OR(Y$7="Anytime",Y$7="Peak",Y$7="Off-peak",Y$7="Shoulder",Y$7="Block"),INDEX('Stakeholder report data'!$G757:$M757,1,MATCH(IF(Y$7="Block","Anytime",Y$7),'Stakeholder report data'!$G$724:$M$724,0)),INDEX($W757:$AD757,1,MATCH(Y$5,$W$724:$AD$724,0)))))
*Y1093*Y$8,0)</f>
        <v>0</v>
      </c>
      <c r="Z493" s="212">
        <f>_xlfn.IFNA(IF(Z$7="Fixed",1,IF(AND($D493="yes",Z$7="Block"),INDEX($O757:$Q757,1,MATCH(Z$5,$I42:$K42,0)),IF(OR(Z$7="Anytime",Z$7="Peak",Z$7="Off-peak",Z$7="Shoulder",Z$7="Block"),INDEX('Stakeholder report data'!$G757:$M757,1,MATCH(IF(Z$7="Block","Anytime",Z$7),'Stakeholder report data'!$G$724:$M$724,0)),INDEX($W757:$AD757,1,MATCH(Z$5,$W$724:$AD$724,0)))))
*Z1093*Z$8,0)</f>
        <v>0</v>
      </c>
      <c r="AA493" s="212">
        <f>_xlfn.IFNA(IF(AA$7="Fixed",1,IF(AND($D493="yes",AA$7="Block"),INDEX($O757:$Q757,1,MATCH(AA$5,$I42:$K42,0)),IF(OR(AA$7="Anytime",AA$7="Peak",AA$7="Off-peak",AA$7="Shoulder",AA$7="Block"),INDEX('Stakeholder report data'!$G757:$M757,1,MATCH(IF(AA$7="Block","Anytime",AA$7),'Stakeholder report data'!$G$724:$M$724,0)),INDEX($W757:$AD757,1,MATCH(AA$5,$W$724:$AD$724,0)))))
*AA1093*AA$8,0)</f>
        <v>0</v>
      </c>
      <c r="AB493" s="212">
        <f>_xlfn.IFNA(IF(AB$7="Fixed",1,IF(AND($D493="yes",AB$7="Block"),INDEX($O757:$Q757,1,MATCH(AB$5,$I42:$K42,0)),IF(OR(AB$7="Anytime",AB$7="Peak",AB$7="Off-peak",AB$7="Shoulder",AB$7="Block"),INDEX('Stakeholder report data'!$G757:$M757,1,MATCH(IF(AB$7="Block","Anytime",AB$7),'Stakeholder report data'!$G$724:$M$724,0)),INDEX($W757:$AD757,1,MATCH(AB$5,$W$724:$AD$724,0)))))
*AB1093*AB$8,0)</f>
        <v>0</v>
      </c>
      <c r="AC493" s="212">
        <f>_xlfn.IFNA(IF(AC$7="Fixed",1,IF(AND($D493="yes",AC$7="Block"),INDEX($O757:$Q757,1,MATCH(AC$5,$I42:$K42,0)),IF(OR(AC$7="Anytime",AC$7="Peak",AC$7="Off-peak",AC$7="Shoulder",AC$7="Block"),INDEX('Stakeholder report data'!$G757:$M757,1,MATCH(IF(AC$7="Block","Anytime",AC$7),'Stakeholder report data'!$G$724:$M$724,0)),INDEX($W757:$AD757,1,MATCH(AC$5,$W$724:$AD$724,0)))))
*AC1093*AC$8,0)</f>
        <v>0</v>
      </c>
      <c r="AD493" s="212">
        <f>_xlfn.IFNA(IF(AD$7="Fixed",1,IF(AND($D493="yes",AD$7="Block"),INDEX($O757:$Q757,1,MATCH(AD$5,$I42:$K42,0)),IF(OR(AD$7="Anytime",AD$7="Peak",AD$7="Off-peak",AD$7="Shoulder",AD$7="Block"),INDEX('Stakeholder report data'!$G757:$M757,1,MATCH(IF(AD$7="Block","Anytime",AD$7),'Stakeholder report data'!$G$724:$M$724,0)),INDEX($W757:$AD757,1,MATCH(AD$5,$W$724:$AD$724,0)))))
*AD1093*AD$8,0)</f>
        <v>0</v>
      </c>
      <c r="AE493" s="55"/>
      <c r="AF493" s="34"/>
      <c r="AG493" s="34"/>
      <c r="AH493" s="34"/>
    </row>
    <row r="494" spans="1:34" ht="11.25" outlineLevel="2" x14ac:dyDescent="0.2">
      <c r="A494" s="34"/>
      <c r="B494" s="258"/>
      <c r="C494" s="48">
        <v>0</v>
      </c>
      <c r="D494" s="49">
        <f t="shared" si="49"/>
        <v>0</v>
      </c>
      <c r="E494" s="49">
        <f t="shared" si="49"/>
        <v>0</v>
      </c>
      <c r="F494" s="56"/>
      <c r="G494" s="262">
        <f>SUM(I494:AB494)</f>
        <v>0</v>
      </c>
      <c r="H494" s="56"/>
      <c r="I494" s="212">
        <f>_xlfn.IFNA(IF(I$7="Fixed",1,IF(AND($D494="yes",I$7="Block"),INDEX($O758:$Q758,1,MATCH(I$5,$I43:$K43,0)),IF(OR(I$7="Anytime",I$7="Peak",I$7="Off-peak",I$7="Shoulder",I$7="Block"),INDEX('Stakeholder report data'!$G758:$M758,1,MATCH(IF(I$7="Block","Anytime",I$7),'Stakeholder report data'!$G$724:$M$724,0)),INDEX($W758:$AD758,1,MATCH(I$5,$W$724:$AD$724,0)))))
*I1094*I$8,0)</f>
        <v>0</v>
      </c>
      <c r="J494" s="212">
        <f>_xlfn.IFNA(IF(J$7="Fixed",1,IF(AND($D494="yes",J$7="Block"),INDEX($O758:$Q758,1,MATCH(J$5,$I43:$K43,0)),IF(OR(J$7="Anytime",J$7="Peak",J$7="Off-peak",J$7="Shoulder",J$7="Block"),INDEX('Stakeholder report data'!$G758:$M758,1,MATCH(IF(J$7="Block","Anytime",J$7),'Stakeholder report data'!$G$724:$M$724,0)),INDEX($W758:$AD758,1,MATCH(J$5,$W$724:$AD$724,0)))))
*J1094*J$8,0)</f>
        <v>0</v>
      </c>
      <c r="K494" s="212">
        <f>_xlfn.IFNA(IF(K$7="Fixed",1,IF(AND($D494="yes",K$7="Block"),INDEX($O758:$Q758,1,MATCH(K$5,$I43:$K43,0)),IF(OR(K$7="Anytime",K$7="Peak",K$7="Off-peak",K$7="Shoulder",K$7="Block"),INDEX('Stakeholder report data'!$G758:$M758,1,MATCH(IF(K$7="Block","Anytime",K$7),'Stakeholder report data'!$G$724:$M$724,0)),INDEX($W758:$AD758,1,MATCH(K$5,$W$724:$AD$724,0)))))
*K1094*K$8,0)</f>
        <v>0</v>
      </c>
      <c r="L494" s="212">
        <f>_xlfn.IFNA(IF(L$7="Fixed",1,IF(AND($D494="yes",L$7="Block"),INDEX($O758:$Q758,1,MATCH(L$5,$I43:$K43,0)),IF(OR(L$7="Anytime",L$7="Peak",L$7="Off-peak",L$7="Shoulder",L$7="Block"),INDEX('Stakeholder report data'!$G758:$M758,1,MATCH(IF(L$7="Block","Anytime",L$7),'Stakeholder report data'!$G$724:$M$724,0)),INDEX($W758:$AD758,1,MATCH(L$5,$W$724:$AD$724,0)))))
*L1094*L$8,0)</f>
        <v>0</v>
      </c>
      <c r="M494" s="212">
        <f>_xlfn.IFNA(IF(M$7="Fixed",1,IF(AND($D494="yes",M$7="Block"),INDEX($O758:$Q758,1,MATCH(M$5,$I43:$K43,0)),IF(OR(M$7="Anytime",M$7="Peak",M$7="Off-peak",M$7="Shoulder",M$7="Block"),INDEX('Stakeholder report data'!$G758:$M758,1,MATCH(IF(M$7="Block","Anytime",M$7),'Stakeholder report data'!$G$724:$M$724,0)),INDEX($W758:$AD758,1,MATCH(M$5,$W$724:$AD$724,0)))))
*M1094*M$8,0)</f>
        <v>0</v>
      </c>
      <c r="N494" s="212">
        <f>_xlfn.IFNA(IF(N$7="Fixed",1,IF(AND($D494="yes",N$7="Block"),INDEX($O758:$Q758,1,MATCH(N$5,$I43:$K43,0)),IF(OR(N$7="Anytime",N$7="Peak",N$7="Off-peak",N$7="Shoulder",N$7="Block"),INDEX('Stakeholder report data'!$G758:$M758,1,MATCH(IF(N$7="Block","Anytime",N$7),'Stakeholder report data'!$G$724:$M$724,0)),INDEX($W758:$AD758,1,MATCH(N$5,$W$724:$AD$724,0)))))
*N1094*N$8,0)</f>
        <v>0</v>
      </c>
      <c r="O494" s="212">
        <f>_xlfn.IFNA(IF(O$7="Fixed",1,IF(AND($D494="yes",O$7="Block"),INDEX($O758:$Q758,1,MATCH(O$5,$I43:$K43,0)),IF(OR(O$7="Anytime",O$7="Peak",O$7="Off-peak",O$7="Shoulder",O$7="Block"),INDEX('Stakeholder report data'!$G758:$M758,1,MATCH(IF(O$7="Block","Anytime",O$7),'Stakeholder report data'!$G$724:$M$724,0)),INDEX($W758:$AD758,1,MATCH(O$5,$W$724:$AD$724,0)))))
*O1094*O$8,0)</f>
        <v>0</v>
      </c>
      <c r="P494" s="212">
        <f>_xlfn.IFNA(IF(P$7="Fixed",1,IF(AND($D494="yes",P$7="Block"),INDEX($O758:$Q758,1,MATCH(P$5,$I43:$K43,0)),IF(OR(P$7="Anytime",P$7="Peak",P$7="Off-peak",P$7="Shoulder",P$7="Block"),INDEX('Stakeholder report data'!$G758:$M758,1,MATCH(IF(P$7="Block","Anytime",P$7),'Stakeholder report data'!$G$724:$M$724,0)),INDEX($W758:$AD758,1,MATCH(P$5,$W$724:$AD$724,0)))))
*P1094*P$8,0)</f>
        <v>0</v>
      </c>
      <c r="Q494" s="212">
        <f>_xlfn.IFNA(IF(Q$7="Fixed",1,IF(AND($D494="yes",Q$7="Block"),INDEX($O758:$Q758,1,MATCH(Q$5,$I43:$K43,0)),IF(OR(Q$7="Anytime",Q$7="Peak",Q$7="Off-peak",Q$7="Shoulder",Q$7="Block"),INDEX('Stakeholder report data'!$G758:$M758,1,MATCH(IF(Q$7="Block","Anytime",Q$7),'Stakeholder report data'!$G$724:$M$724,0)),INDEX($W758:$AD758,1,MATCH(Q$5,$W$724:$AD$724,0)))))
*Q1094*Q$8,0)</f>
        <v>0</v>
      </c>
      <c r="R494" s="212">
        <f>_xlfn.IFNA(IF(R$7="Fixed",1,IF(AND($D494="yes",R$7="Block"),INDEX($O758:$Q758,1,MATCH(R$5,$I43:$K43,0)),IF(OR(R$7="Anytime",R$7="Peak",R$7="Off-peak",R$7="Shoulder",R$7="Block"),INDEX('Stakeholder report data'!$G758:$M758,1,MATCH(IF(R$7="Block","Anytime",R$7),'Stakeholder report data'!$G$724:$M$724,0)),INDEX($W758:$AD758,1,MATCH(R$5,$W$724:$AD$724,0)))))
*R1094*R$8,0)</f>
        <v>0</v>
      </c>
      <c r="S494" s="212">
        <f>_xlfn.IFNA(IF(S$7="Fixed",1,IF(AND($D494="yes",S$7="Block"),INDEX($O758:$Q758,1,MATCH(S$5,$I43:$K43,0)),IF(OR(S$7="Anytime",S$7="Peak",S$7="Off-peak",S$7="Shoulder",S$7="Block"),INDEX('Stakeholder report data'!$G758:$M758,1,MATCH(IF(S$7="Block","Anytime",S$7),'Stakeholder report data'!$G$724:$M$724,0)),INDEX($W758:$AD758,1,MATCH(S$5,$W$724:$AD$724,0)))))
*S1094*S$8,0)</f>
        <v>0</v>
      </c>
      <c r="T494" s="212">
        <f>_xlfn.IFNA(IF(T$7="Fixed",1,IF(AND($D494="yes",T$7="Block"),INDEX($O758:$Q758,1,MATCH(T$5,$I43:$K43,0)),IF(OR(T$7="Anytime",T$7="Peak",T$7="Off-peak",T$7="Shoulder",T$7="Block"),INDEX('Stakeholder report data'!$G758:$M758,1,MATCH(IF(T$7="Block","Anytime",T$7),'Stakeholder report data'!$G$724:$M$724,0)),INDEX($W758:$AD758,1,MATCH(T$5,$W$724:$AD$724,0)))))
*T1094*T$8,0)</f>
        <v>0</v>
      </c>
      <c r="U494" s="212">
        <f>_xlfn.IFNA(IF(U$7="Fixed",1,IF(AND($D494="yes",U$7="Block"),INDEX($O758:$Q758,1,MATCH(U$5,$I43:$K43,0)),IF(OR(U$7="Anytime",U$7="Peak",U$7="Off-peak",U$7="Shoulder",U$7="Block"),INDEX('Stakeholder report data'!$G758:$M758,1,MATCH(IF(U$7="Block","Anytime",U$7),'Stakeholder report data'!$G$724:$M$724,0)),INDEX($W758:$AD758,1,MATCH(U$5,$W$724:$AD$724,0)))))
*U1094*U$8,0)</f>
        <v>0</v>
      </c>
      <c r="V494" s="212">
        <f>_xlfn.IFNA(IF(V$7="Fixed",1,IF(AND($D494="yes",V$7="Block"),INDEX($O758:$Q758,1,MATCH(V$5,$I43:$K43,0)),IF(OR(V$7="Anytime",V$7="Peak",V$7="Off-peak",V$7="Shoulder",V$7="Block"),INDEX('Stakeholder report data'!$G758:$M758,1,MATCH(IF(V$7="Block","Anytime",V$7),'Stakeholder report data'!$G$724:$M$724,0)),INDEX($W758:$AD758,1,MATCH(V$5,$W$724:$AD$724,0)))))
*V1094*V$8,0)</f>
        <v>0</v>
      </c>
      <c r="W494" s="212">
        <f>_xlfn.IFNA(IF(W$7="Fixed",1,IF(AND($D494="yes",W$7="Block"),INDEX($O758:$Q758,1,MATCH(W$5,$I43:$K43,0)),IF(OR(W$7="Anytime",W$7="Peak",W$7="Off-peak",W$7="Shoulder",W$7="Block"),INDEX('Stakeholder report data'!$G758:$M758,1,MATCH(IF(W$7="Block","Anytime",W$7),'Stakeholder report data'!$G$724:$M$724,0)),INDEX($W758:$AD758,1,MATCH(W$5,$W$724:$AD$724,0)))))
*W1094*W$8,0)</f>
        <v>0</v>
      </c>
      <c r="X494" s="212">
        <f>_xlfn.IFNA(IF(X$7="Fixed",1,IF(AND($D494="yes",X$7="Block"),INDEX($O758:$Q758,1,MATCH(X$5,$I43:$K43,0)),IF(OR(X$7="Anytime",X$7="Peak",X$7="Off-peak",X$7="Shoulder",X$7="Block"),INDEX('Stakeholder report data'!$G758:$M758,1,MATCH(IF(X$7="Block","Anytime",X$7),'Stakeholder report data'!$G$724:$M$724,0)),INDEX($W758:$AD758,1,MATCH(X$5,$W$724:$AD$724,0)))))
*X1094*X$8,0)</f>
        <v>0</v>
      </c>
      <c r="Y494" s="212">
        <f>_xlfn.IFNA(IF(Y$7="Fixed",1,IF(AND($D494="yes",Y$7="Block"),INDEX($O758:$Q758,1,MATCH(Y$5,$I43:$K43,0)),IF(OR(Y$7="Anytime",Y$7="Peak",Y$7="Off-peak",Y$7="Shoulder",Y$7="Block"),INDEX('Stakeholder report data'!$G758:$M758,1,MATCH(IF(Y$7="Block","Anytime",Y$7),'Stakeholder report data'!$G$724:$M$724,0)),INDEX($W758:$AD758,1,MATCH(Y$5,$W$724:$AD$724,0)))))
*Y1094*Y$8,0)</f>
        <v>0</v>
      </c>
      <c r="Z494" s="212">
        <f>_xlfn.IFNA(IF(Z$7="Fixed",1,IF(AND($D494="yes",Z$7="Block"),INDEX($O758:$Q758,1,MATCH(Z$5,$I43:$K43,0)),IF(OR(Z$7="Anytime",Z$7="Peak",Z$7="Off-peak",Z$7="Shoulder",Z$7="Block"),INDEX('Stakeholder report data'!$G758:$M758,1,MATCH(IF(Z$7="Block","Anytime",Z$7),'Stakeholder report data'!$G$724:$M$724,0)),INDEX($W758:$AD758,1,MATCH(Z$5,$W$724:$AD$724,0)))))
*Z1094*Z$8,0)</f>
        <v>0</v>
      </c>
      <c r="AA494" s="212">
        <f>_xlfn.IFNA(IF(AA$7="Fixed",1,IF(AND($D494="yes",AA$7="Block"),INDEX($O758:$Q758,1,MATCH(AA$5,$I43:$K43,0)),IF(OR(AA$7="Anytime",AA$7="Peak",AA$7="Off-peak",AA$7="Shoulder",AA$7="Block"),INDEX('Stakeholder report data'!$G758:$M758,1,MATCH(IF(AA$7="Block","Anytime",AA$7),'Stakeholder report data'!$G$724:$M$724,0)),INDEX($W758:$AD758,1,MATCH(AA$5,$W$724:$AD$724,0)))))
*AA1094*AA$8,0)</f>
        <v>0</v>
      </c>
      <c r="AB494" s="212">
        <f>_xlfn.IFNA(IF(AB$7="Fixed",1,IF(AND($D494="yes",AB$7="Block"),INDEX($O758:$Q758,1,MATCH(AB$5,$I43:$K43,0)),IF(OR(AB$7="Anytime",AB$7="Peak",AB$7="Off-peak",AB$7="Shoulder",AB$7="Block"),INDEX('Stakeholder report data'!$G758:$M758,1,MATCH(IF(AB$7="Block","Anytime",AB$7),'Stakeholder report data'!$G$724:$M$724,0)),INDEX($W758:$AD758,1,MATCH(AB$5,$W$724:$AD$724,0)))))
*AB1094*AB$8,0)</f>
        <v>0</v>
      </c>
      <c r="AC494" s="212">
        <f>_xlfn.IFNA(IF(AC$7="Fixed",1,IF(AND($D494="yes",AC$7="Block"),INDEX($O758:$Q758,1,MATCH(AC$5,$I43:$K43,0)),IF(OR(AC$7="Anytime",AC$7="Peak",AC$7="Off-peak",AC$7="Shoulder",AC$7="Block"),INDEX('Stakeholder report data'!$G758:$M758,1,MATCH(IF(AC$7="Block","Anytime",AC$7),'Stakeholder report data'!$G$724:$M$724,0)),INDEX($W758:$AD758,1,MATCH(AC$5,$W$724:$AD$724,0)))))
*AC1094*AC$8,0)</f>
        <v>0</v>
      </c>
      <c r="AD494" s="212">
        <f>_xlfn.IFNA(IF(AD$7="Fixed",1,IF(AND($D494="yes",AD$7="Block"),INDEX($O758:$Q758,1,MATCH(AD$5,$I43:$K43,0)),IF(OR(AD$7="Anytime",AD$7="Peak",AD$7="Off-peak",AD$7="Shoulder",AD$7="Block"),INDEX('Stakeholder report data'!$G758:$M758,1,MATCH(IF(AD$7="Block","Anytime",AD$7),'Stakeholder report data'!$G$724:$M$724,0)),INDEX($W758:$AD758,1,MATCH(AD$5,$W$724:$AD$724,0)))))
*AD1094*AD$8,0)</f>
        <v>0</v>
      </c>
      <c r="AE494" s="55"/>
      <c r="AF494" s="34"/>
      <c r="AG494" s="34"/>
      <c r="AH494" s="34"/>
    </row>
    <row r="495" spans="1:34" ht="11.25" outlineLevel="2" x14ac:dyDescent="0.2">
      <c r="A495" s="34"/>
      <c r="B495" s="258"/>
      <c r="C495" s="48">
        <v>0</v>
      </c>
      <c r="D495" s="49">
        <f>D459</f>
        <v>0</v>
      </c>
      <c r="E495" s="49">
        <f>E459</f>
        <v>0</v>
      </c>
      <c r="F495" s="56"/>
      <c r="G495" s="262">
        <f>SUM(I495:AB495)</f>
        <v>0</v>
      </c>
      <c r="H495" s="56"/>
      <c r="I495" s="212">
        <f>_xlfn.IFNA(IF(I$7="Fixed",1,IF(AND($D495="yes",I$7="Block"),INDEX($O759:$Q759,1,MATCH(I$5,$I44:$K44,0)),IF(OR(I$7="Anytime",I$7="Peak",I$7="Off-peak",I$7="Shoulder",I$7="Block"),INDEX('Stakeholder report data'!$G759:$M759,1,MATCH(IF(I$7="Block","Anytime",I$7),'Stakeholder report data'!$G$724:$M$724,0)),INDEX($W759:$AD759,1,MATCH(I$5,$W$724:$AD$724,0)))))
*I1095*I$8,0)</f>
        <v>0</v>
      </c>
      <c r="J495" s="212">
        <f>_xlfn.IFNA(IF(J$7="Fixed",1,IF(AND($D495="yes",J$7="Block"),INDEX($O759:$Q759,1,MATCH(J$5,$I44:$K44,0)),IF(OR(J$7="Anytime",J$7="Peak",J$7="Off-peak",J$7="Shoulder",J$7="Block"),INDEX('Stakeholder report data'!$G759:$M759,1,MATCH(IF(J$7="Block","Anytime",J$7),'Stakeholder report data'!$G$724:$M$724,0)),INDEX($W759:$AD759,1,MATCH(J$5,$W$724:$AD$724,0)))))
*J1095*J$8,0)</f>
        <v>0</v>
      </c>
      <c r="K495" s="212">
        <f>_xlfn.IFNA(IF(K$7="Fixed",1,IF(AND($D495="yes",K$7="Block"),INDEX($O759:$Q759,1,MATCH(K$5,$I44:$K44,0)),IF(OR(K$7="Anytime",K$7="Peak",K$7="Off-peak",K$7="Shoulder",K$7="Block"),INDEX('Stakeholder report data'!$G759:$M759,1,MATCH(IF(K$7="Block","Anytime",K$7),'Stakeholder report data'!$G$724:$M$724,0)),INDEX($W759:$AD759,1,MATCH(K$5,$W$724:$AD$724,0)))))
*K1095*K$8,0)</f>
        <v>0</v>
      </c>
      <c r="L495" s="212">
        <f>_xlfn.IFNA(IF(L$7="Fixed",1,IF(AND($D495="yes",L$7="Block"),INDEX($O759:$Q759,1,MATCH(L$5,$I44:$K44,0)),IF(OR(L$7="Anytime",L$7="Peak",L$7="Off-peak",L$7="Shoulder",L$7="Block"),INDEX('Stakeholder report data'!$G759:$M759,1,MATCH(IF(L$7="Block","Anytime",L$7),'Stakeholder report data'!$G$724:$M$724,0)),INDEX($W759:$AD759,1,MATCH(L$5,$W$724:$AD$724,0)))))
*L1095*L$8,0)</f>
        <v>0</v>
      </c>
      <c r="M495" s="212">
        <f>_xlfn.IFNA(IF(M$7="Fixed",1,IF(AND($D495="yes",M$7="Block"),INDEX($O759:$Q759,1,MATCH(M$5,$I44:$K44,0)),IF(OR(M$7="Anytime",M$7="Peak",M$7="Off-peak",M$7="Shoulder",M$7="Block"),INDEX('Stakeholder report data'!$G759:$M759,1,MATCH(IF(M$7="Block","Anytime",M$7),'Stakeholder report data'!$G$724:$M$724,0)),INDEX($W759:$AD759,1,MATCH(M$5,$W$724:$AD$724,0)))))
*M1095*M$8,0)</f>
        <v>0</v>
      </c>
      <c r="N495" s="212">
        <f>_xlfn.IFNA(IF(N$7="Fixed",1,IF(AND($D495="yes",N$7="Block"),INDEX($O759:$Q759,1,MATCH(N$5,$I44:$K44,0)),IF(OR(N$7="Anytime",N$7="Peak",N$7="Off-peak",N$7="Shoulder",N$7="Block"),INDEX('Stakeholder report data'!$G759:$M759,1,MATCH(IF(N$7="Block","Anytime",N$7),'Stakeholder report data'!$G$724:$M$724,0)),INDEX($W759:$AD759,1,MATCH(N$5,$W$724:$AD$724,0)))))
*N1095*N$8,0)</f>
        <v>0</v>
      </c>
      <c r="O495" s="212">
        <f>_xlfn.IFNA(IF(O$7="Fixed",1,IF(AND($D495="yes",O$7="Block"),INDEX($O759:$Q759,1,MATCH(O$5,$I44:$K44,0)),IF(OR(O$7="Anytime",O$7="Peak",O$7="Off-peak",O$7="Shoulder",O$7="Block"),INDEX('Stakeholder report data'!$G759:$M759,1,MATCH(IF(O$7="Block","Anytime",O$7),'Stakeholder report data'!$G$724:$M$724,0)),INDEX($W759:$AD759,1,MATCH(O$5,$W$724:$AD$724,0)))))
*O1095*O$8,0)</f>
        <v>0</v>
      </c>
      <c r="P495" s="212">
        <f>_xlfn.IFNA(IF(P$7="Fixed",1,IF(AND($D495="yes",P$7="Block"),INDEX($O759:$Q759,1,MATCH(P$5,$I44:$K44,0)),IF(OR(P$7="Anytime",P$7="Peak",P$7="Off-peak",P$7="Shoulder",P$7="Block"),INDEX('Stakeholder report data'!$G759:$M759,1,MATCH(IF(P$7="Block","Anytime",P$7),'Stakeholder report data'!$G$724:$M$724,0)),INDEX($W759:$AD759,1,MATCH(P$5,$W$724:$AD$724,0)))))
*P1095*P$8,0)</f>
        <v>0</v>
      </c>
      <c r="Q495" s="212">
        <f>_xlfn.IFNA(IF(Q$7="Fixed",1,IF(AND($D495="yes",Q$7="Block"),INDEX($O759:$Q759,1,MATCH(Q$5,$I44:$K44,0)),IF(OR(Q$7="Anytime",Q$7="Peak",Q$7="Off-peak",Q$7="Shoulder",Q$7="Block"),INDEX('Stakeholder report data'!$G759:$M759,1,MATCH(IF(Q$7="Block","Anytime",Q$7),'Stakeholder report data'!$G$724:$M$724,0)),INDEX($W759:$AD759,1,MATCH(Q$5,$W$724:$AD$724,0)))))
*Q1095*Q$8,0)</f>
        <v>0</v>
      </c>
      <c r="R495" s="212">
        <f>_xlfn.IFNA(IF(R$7="Fixed",1,IF(AND($D495="yes",R$7="Block"),INDEX($O759:$Q759,1,MATCH(R$5,$I44:$K44,0)),IF(OR(R$7="Anytime",R$7="Peak",R$7="Off-peak",R$7="Shoulder",R$7="Block"),INDEX('Stakeholder report data'!$G759:$M759,1,MATCH(IF(R$7="Block","Anytime",R$7),'Stakeholder report data'!$G$724:$M$724,0)),INDEX($W759:$AD759,1,MATCH(R$5,$W$724:$AD$724,0)))))
*R1095*R$8,0)</f>
        <v>0</v>
      </c>
      <c r="S495" s="212">
        <f>_xlfn.IFNA(IF(S$7="Fixed",1,IF(AND($D495="yes",S$7="Block"),INDEX($O759:$Q759,1,MATCH(S$5,$I44:$K44,0)),IF(OR(S$7="Anytime",S$7="Peak",S$7="Off-peak",S$7="Shoulder",S$7="Block"),INDEX('Stakeholder report data'!$G759:$M759,1,MATCH(IF(S$7="Block","Anytime",S$7),'Stakeholder report data'!$G$724:$M$724,0)),INDEX($W759:$AD759,1,MATCH(S$5,$W$724:$AD$724,0)))))
*S1095*S$8,0)</f>
        <v>0</v>
      </c>
      <c r="T495" s="212">
        <f>_xlfn.IFNA(IF(T$7="Fixed",1,IF(AND($D495="yes",T$7="Block"),INDEX($O759:$Q759,1,MATCH(T$5,$I44:$K44,0)),IF(OR(T$7="Anytime",T$7="Peak",T$7="Off-peak",T$7="Shoulder",T$7="Block"),INDEX('Stakeholder report data'!$G759:$M759,1,MATCH(IF(T$7="Block","Anytime",T$7),'Stakeholder report data'!$G$724:$M$724,0)),INDEX($W759:$AD759,1,MATCH(T$5,$W$724:$AD$724,0)))))
*T1095*T$8,0)</f>
        <v>0</v>
      </c>
      <c r="U495" s="212">
        <f>_xlfn.IFNA(IF(U$7="Fixed",1,IF(AND($D495="yes",U$7="Block"),INDEX($O759:$Q759,1,MATCH(U$5,$I44:$K44,0)),IF(OR(U$7="Anytime",U$7="Peak",U$7="Off-peak",U$7="Shoulder",U$7="Block"),INDEX('Stakeholder report data'!$G759:$M759,1,MATCH(IF(U$7="Block","Anytime",U$7),'Stakeholder report data'!$G$724:$M$724,0)),INDEX($W759:$AD759,1,MATCH(U$5,$W$724:$AD$724,0)))))
*U1095*U$8,0)</f>
        <v>0</v>
      </c>
      <c r="V495" s="212">
        <f>_xlfn.IFNA(IF(V$7="Fixed",1,IF(AND($D495="yes",V$7="Block"),INDEX($O759:$Q759,1,MATCH(V$5,$I44:$K44,0)),IF(OR(V$7="Anytime",V$7="Peak",V$7="Off-peak",V$7="Shoulder",V$7="Block"),INDEX('Stakeholder report data'!$G759:$M759,1,MATCH(IF(V$7="Block","Anytime",V$7),'Stakeholder report data'!$G$724:$M$724,0)),INDEX($W759:$AD759,1,MATCH(V$5,$W$724:$AD$724,0)))))
*V1095*V$8,0)</f>
        <v>0</v>
      </c>
      <c r="W495" s="212">
        <f>_xlfn.IFNA(IF(W$7="Fixed",1,IF(AND($D495="yes",W$7="Block"),INDEX($O759:$Q759,1,MATCH(W$5,$I44:$K44,0)),IF(OR(W$7="Anytime",W$7="Peak",W$7="Off-peak",W$7="Shoulder",W$7="Block"),INDEX('Stakeholder report data'!$G759:$M759,1,MATCH(IF(W$7="Block","Anytime",W$7),'Stakeholder report data'!$G$724:$M$724,0)),INDEX($W759:$AD759,1,MATCH(W$5,$W$724:$AD$724,0)))))
*W1095*W$8,0)</f>
        <v>0</v>
      </c>
      <c r="X495" s="212">
        <f>_xlfn.IFNA(IF(X$7="Fixed",1,IF(AND($D495="yes",X$7="Block"),INDEX($O759:$Q759,1,MATCH(X$5,$I44:$K44,0)),IF(OR(X$7="Anytime",X$7="Peak",X$7="Off-peak",X$7="Shoulder",X$7="Block"),INDEX('Stakeholder report data'!$G759:$M759,1,MATCH(IF(X$7="Block","Anytime",X$7),'Stakeholder report data'!$G$724:$M$724,0)),INDEX($W759:$AD759,1,MATCH(X$5,$W$724:$AD$724,0)))))
*X1095*X$8,0)</f>
        <v>0</v>
      </c>
      <c r="Y495" s="212">
        <f>_xlfn.IFNA(IF(Y$7="Fixed",1,IF(AND($D495="yes",Y$7="Block"),INDEX($O759:$Q759,1,MATCH(Y$5,$I44:$K44,0)),IF(OR(Y$7="Anytime",Y$7="Peak",Y$7="Off-peak",Y$7="Shoulder",Y$7="Block"),INDEX('Stakeholder report data'!$G759:$M759,1,MATCH(IF(Y$7="Block","Anytime",Y$7),'Stakeholder report data'!$G$724:$M$724,0)),INDEX($W759:$AD759,1,MATCH(Y$5,$W$724:$AD$724,0)))))
*Y1095*Y$8,0)</f>
        <v>0</v>
      </c>
      <c r="Z495" s="212">
        <f>_xlfn.IFNA(IF(Z$7="Fixed",1,IF(AND($D495="yes",Z$7="Block"),INDEX($O759:$Q759,1,MATCH(Z$5,$I44:$K44,0)),IF(OR(Z$7="Anytime",Z$7="Peak",Z$7="Off-peak",Z$7="Shoulder",Z$7="Block"),INDEX('Stakeholder report data'!$G759:$M759,1,MATCH(IF(Z$7="Block","Anytime",Z$7),'Stakeholder report data'!$G$724:$M$724,0)),INDEX($W759:$AD759,1,MATCH(Z$5,$W$724:$AD$724,0)))))
*Z1095*Z$8,0)</f>
        <v>0</v>
      </c>
      <c r="AA495" s="212">
        <f>_xlfn.IFNA(IF(AA$7="Fixed",1,IF(AND($D495="yes",AA$7="Block"),INDEX($O759:$Q759,1,MATCH(AA$5,$I44:$K44,0)),IF(OR(AA$7="Anytime",AA$7="Peak",AA$7="Off-peak",AA$7="Shoulder",AA$7="Block"),INDEX('Stakeholder report data'!$G759:$M759,1,MATCH(IF(AA$7="Block","Anytime",AA$7),'Stakeholder report data'!$G$724:$M$724,0)),INDEX($W759:$AD759,1,MATCH(AA$5,$W$724:$AD$724,0)))))
*AA1095*AA$8,0)</f>
        <v>0</v>
      </c>
      <c r="AB495" s="212">
        <f>_xlfn.IFNA(IF(AB$7="Fixed",1,IF(AND($D495="yes",AB$7="Block"),INDEX($O759:$Q759,1,MATCH(AB$5,$I44:$K44,0)),IF(OR(AB$7="Anytime",AB$7="Peak",AB$7="Off-peak",AB$7="Shoulder",AB$7="Block"),INDEX('Stakeholder report data'!$G759:$M759,1,MATCH(IF(AB$7="Block","Anytime",AB$7),'Stakeholder report data'!$G$724:$M$724,0)),INDEX($W759:$AD759,1,MATCH(AB$5,$W$724:$AD$724,0)))))
*AB1095*AB$8,0)</f>
        <v>0</v>
      </c>
      <c r="AC495" s="212">
        <f>_xlfn.IFNA(IF(AC$7="Fixed",1,IF(AND($D495="yes",AC$7="Block"),INDEX($O759:$Q759,1,MATCH(AC$5,$I44:$K44,0)),IF(OR(AC$7="Anytime",AC$7="Peak",AC$7="Off-peak",AC$7="Shoulder",AC$7="Block"),INDEX('Stakeholder report data'!$G759:$M759,1,MATCH(IF(AC$7="Block","Anytime",AC$7),'Stakeholder report data'!$G$724:$M$724,0)),INDEX($W759:$AD759,1,MATCH(AC$5,$W$724:$AD$724,0)))))
*AC1095*AC$8,0)</f>
        <v>0</v>
      </c>
      <c r="AD495" s="212">
        <f>_xlfn.IFNA(IF(AD$7="Fixed",1,IF(AND($D495="yes",AD$7="Block"),INDEX($O759:$Q759,1,MATCH(AD$5,$I44:$K44,0)),IF(OR(AD$7="Anytime",AD$7="Peak",AD$7="Off-peak",AD$7="Shoulder",AD$7="Block"),INDEX('Stakeholder report data'!$G759:$M759,1,MATCH(IF(AD$7="Block","Anytime",AD$7),'Stakeholder report data'!$G$724:$M$724,0)),INDEX($W759:$AD759,1,MATCH(AD$5,$W$724:$AD$724,0)))))
*AD1095*AD$8,0)</f>
        <v>0</v>
      </c>
      <c r="AE495" s="55"/>
      <c r="AF495" s="34"/>
      <c r="AG495" s="34"/>
      <c r="AH495" s="34"/>
    </row>
    <row r="496" spans="1:34" ht="11.25" outlineLevel="2" x14ac:dyDescent="0.2">
      <c r="A496" s="34"/>
      <c r="B496" s="34"/>
      <c r="C496" s="218"/>
      <c r="D496" s="219"/>
      <c r="E496" s="220"/>
      <c r="F496" s="56"/>
      <c r="G496" s="56"/>
      <c r="H496" s="56"/>
      <c r="I496" s="228"/>
      <c r="J496" s="228"/>
      <c r="K496" s="41"/>
      <c r="L496" s="41"/>
      <c r="M496" s="41"/>
      <c r="N496" s="224"/>
      <c r="O496" s="224"/>
      <c r="P496" s="224"/>
      <c r="Q496" s="224"/>
      <c r="R496" s="224"/>
      <c r="S496" s="41"/>
      <c r="T496" s="41"/>
      <c r="U496" s="41"/>
      <c r="V496" s="55"/>
      <c r="W496" s="55"/>
      <c r="X496" s="55"/>
      <c r="Y496" s="55"/>
      <c r="Z496" s="55"/>
      <c r="AA496" s="55"/>
      <c r="AB496" s="55"/>
      <c r="AC496" s="55"/>
      <c r="AD496" s="55"/>
      <c r="AE496" s="55"/>
      <c r="AF496" s="34"/>
      <c r="AG496" s="34"/>
      <c r="AH496" s="34"/>
    </row>
    <row r="497" spans="1:34" ht="11.25" outlineLevel="1" x14ac:dyDescent="0.2">
      <c r="A497" s="34"/>
      <c r="B497" s="34"/>
      <c r="C497" s="221"/>
      <c r="D497" s="221"/>
      <c r="E497" s="217"/>
      <c r="F497" s="56"/>
      <c r="G497" s="56"/>
      <c r="H497" s="56"/>
      <c r="I497" s="228"/>
      <c r="J497" s="228"/>
      <c r="K497" s="41"/>
      <c r="L497" s="41"/>
      <c r="M497" s="41"/>
      <c r="N497" s="224"/>
      <c r="O497" s="224"/>
      <c r="P497" s="224"/>
      <c r="Q497" s="224"/>
      <c r="R497" s="224"/>
      <c r="S497" s="41"/>
      <c r="T497" s="41"/>
      <c r="U497" s="41"/>
      <c r="V497" s="55"/>
      <c r="W497" s="55"/>
      <c r="X497" s="55"/>
      <c r="Y497" s="55"/>
      <c r="Z497" s="55"/>
      <c r="AA497" s="55"/>
      <c r="AB497" s="55"/>
      <c r="AC497" s="55"/>
      <c r="AD497" s="55"/>
      <c r="AE497" s="55"/>
      <c r="AF497" s="34"/>
      <c r="AG497" s="34"/>
      <c r="AH497" s="34"/>
    </row>
    <row r="498" spans="1:34" ht="11.25" x14ac:dyDescent="0.2">
      <c r="A498" s="34"/>
      <c r="B498" s="34"/>
      <c r="C498" s="45"/>
      <c r="D498" s="45"/>
      <c r="E498" s="35"/>
      <c r="F498" s="35"/>
      <c r="G498" s="37"/>
      <c r="H498" s="37"/>
      <c r="I498" s="37"/>
      <c r="J498" s="35"/>
      <c r="K498" s="35"/>
      <c r="L498" s="35"/>
      <c r="M498" s="35"/>
      <c r="N498" s="64"/>
      <c r="O498" s="64"/>
      <c r="P498" s="64"/>
      <c r="Q498" s="64"/>
      <c r="R498" s="64"/>
      <c r="S498" s="34"/>
      <c r="T498" s="34"/>
      <c r="U498" s="34"/>
      <c r="V498" s="34"/>
      <c r="W498" s="34"/>
      <c r="X498" s="34"/>
      <c r="Y498" s="34"/>
      <c r="Z498" s="34"/>
      <c r="AA498" s="34"/>
      <c r="AB498" s="34"/>
      <c r="AC498" s="34"/>
      <c r="AD498" s="34"/>
      <c r="AE498" s="34"/>
      <c r="AF498" s="34"/>
      <c r="AG498" s="34"/>
      <c r="AH498" s="34"/>
    </row>
    <row r="499" spans="1:34" ht="12.75" x14ac:dyDescent="0.2">
      <c r="A499" s="26"/>
      <c r="B499" s="27" t="str">
        <f>"Supporting table 6 | "&amp;T86&amp;" Network costs - small business"</f>
        <v>Supporting table 6 | 2023–24 Network costs - small business</v>
      </c>
      <c r="C499" s="26"/>
      <c r="D499" s="43" t="str">
        <f>D274</f>
        <v>Block?</v>
      </c>
      <c r="E499" s="43" t="str">
        <f>E274</f>
        <v>TOU?</v>
      </c>
      <c r="F499" s="43"/>
      <c r="G499" s="44" t="str">
        <f>G274</f>
        <v>Total</v>
      </c>
      <c r="H499" s="29"/>
      <c r="I499" s="44" t="str">
        <f t="shared" ref="I499:AB500" si="50">I5</f>
        <v>Fixed</v>
      </c>
      <c r="J499" s="44" t="str">
        <f t="shared" si="50"/>
        <v>Anytime</v>
      </c>
      <c r="K499" s="44" t="str">
        <f t="shared" si="50"/>
        <v>Peak</v>
      </c>
      <c r="L499" s="44" t="str">
        <f t="shared" si="50"/>
        <v>Off-peak</v>
      </c>
      <c r="M499" s="44" t="str">
        <f t="shared" si="50"/>
        <v>Summer Dmd</v>
      </c>
      <c r="N499" s="44" t="str">
        <f t="shared" si="50"/>
        <v>Non-sum. Dmd</v>
      </c>
      <c r="O499" s="44" t="str">
        <f t="shared" si="50"/>
        <v>Rolling Dmd</v>
      </c>
      <c r="P499" s="44" t="str">
        <f t="shared" si="50"/>
        <v>Incentive Dmd</v>
      </c>
      <c r="Q499" s="44" t="str">
        <f t="shared" si="50"/>
        <v>Saver</v>
      </c>
      <c r="R499" s="44" t="str">
        <f t="shared" si="50"/>
        <v>Export</v>
      </c>
      <c r="S499" s="44" t="str">
        <f t="shared" si="50"/>
        <v>Critical peak</v>
      </c>
      <c r="T499" s="44" t="str">
        <f t="shared" si="50"/>
        <v>Rolling Peak Dmd</v>
      </c>
      <c r="U499" s="44">
        <f t="shared" si="50"/>
        <v>0</v>
      </c>
      <c r="V499" s="44">
        <f t="shared" si="50"/>
        <v>0</v>
      </c>
      <c r="W499" s="44">
        <f t="shared" si="50"/>
        <v>0</v>
      </c>
      <c r="X499" s="44">
        <f t="shared" si="50"/>
        <v>0</v>
      </c>
      <c r="Y499" s="44">
        <f t="shared" si="50"/>
        <v>0</v>
      </c>
      <c r="Z499" s="44">
        <f t="shared" si="50"/>
        <v>0</v>
      </c>
      <c r="AA499" s="44">
        <f t="shared" si="50"/>
        <v>0</v>
      </c>
      <c r="AB499" s="44">
        <f t="shared" si="50"/>
        <v>0</v>
      </c>
      <c r="AC499" s="54"/>
      <c r="AD499" s="54"/>
      <c r="AE499" s="54"/>
      <c r="AF499" s="33"/>
      <c r="AG499" s="33"/>
      <c r="AH499" s="33"/>
    </row>
    <row r="500" spans="1:34" ht="11.25" outlineLevel="1" x14ac:dyDescent="0.2">
      <c r="A500" s="34"/>
      <c r="B500" s="34"/>
      <c r="C500" s="45"/>
      <c r="D500" s="45"/>
      <c r="E500" s="35"/>
      <c r="F500" s="35"/>
      <c r="G500" s="37" t="str">
        <f>G275</f>
        <v>$dollars</v>
      </c>
      <c r="H500" s="37"/>
      <c r="I500" s="46" t="str">
        <f t="shared" si="50"/>
        <v>$dollars</v>
      </c>
      <c r="J500" s="46" t="str">
        <f t="shared" si="50"/>
        <v>$dollars</v>
      </c>
      <c r="K500" s="46" t="str">
        <f t="shared" si="50"/>
        <v>$dollars</v>
      </c>
      <c r="L500" s="46" t="str">
        <f t="shared" si="50"/>
        <v>$dollars</v>
      </c>
      <c r="M500" s="46" t="str">
        <f t="shared" si="50"/>
        <v>$dollars</v>
      </c>
      <c r="N500" s="46" t="str">
        <f t="shared" si="50"/>
        <v>$dollars</v>
      </c>
      <c r="O500" s="46" t="str">
        <f t="shared" si="50"/>
        <v>$dollars</v>
      </c>
      <c r="P500" s="46" t="str">
        <f t="shared" si="50"/>
        <v>$dollars</v>
      </c>
      <c r="Q500" s="46" t="str">
        <f t="shared" si="50"/>
        <v>$dollars</v>
      </c>
      <c r="R500" s="46" t="str">
        <f t="shared" si="50"/>
        <v>$dollars</v>
      </c>
      <c r="S500" s="46" t="str">
        <f t="shared" si="50"/>
        <v>$dollars</v>
      </c>
      <c r="T500" s="46" t="str">
        <f t="shared" si="50"/>
        <v>$dollars</v>
      </c>
      <c r="U500" s="46">
        <f t="shared" si="50"/>
        <v>0</v>
      </c>
      <c r="V500" s="46">
        <f t="shared" si="50"/>
        <v>0</v>
      </c>
      <c r="W500" s="46">
        <f t="shared" si="50"/>
        <v>0</v>
      </c>
      <c r="X500" s="46">
        <f t="shared" si="50"/>
        <v>0</v>
      </c>
      <c r="Y500" s="46">
        <f t="shared" si="50"/>
        <v>0</v>
      </c>
      <c r="Z500" s="46">
        <f t="shared" si="50"/>
        <v>0</v>
      </c>
      <c r="AA500" s="46">
        <f t="shared" si="50"/>
        <v>0</v>
      </c>
      <c r="AB500" s="46">
        <f t="shared" si="50"/>
        <v>0</v>
      </c>
      <c r="AC500" s="34"/>
      <c r="AD500" s="34"/>
      <c r="AE500" s="34"/>
      <c r="AF500" s="34"/>
      <c r="AG500" s="34"/>
      <c r="AH500" s="34"/>
    </row>
    <row r="501" spans="1:34" ht="11.25" outlineLevel="1" x14ac:dyDescent="0.2">
      <c r="A501" s="34"/>
      <c r="B501" s="34"/>
      <c r="C501" s="47" t="s">
        <v>128</v>
      </c>
      <c r="D501" s="47"/>
      <c r="E501" s="209"/>
      <c r="F501" s="35"/>
      <c r="G501" s="37"/>
      <c r="H501" s="37"/>
      <c r="I501" s="37"/>
      <c r="J501" s="37"/>
      <c r="K501" s="37"/>
      <c r="L501" s="37"/>
      <c r="M501" s="37"/>
      <c r="N501" s="37"/>
      <c r="O501" s="37"/>
      <c r="P501" s="37"/>
      <c r="Q501" s="37"/>
      <c r="R501" s="37"/>
      <c r="S501" s="37"/>
      <c r="T501" s="37"/>
      <c r="U501" s="37"/>
      <c r="V501" s="37"/>
      <c r="W501" s="37"/>
      <c r="X501" s="37"/>
      <c r="Y501" s="37"/>
      <c r="Z501" s="37"/>
      <c r="AA501" s="37"/>
      <c r="AB501" s="37"/>
      <c r="AC501" s="34"/>
      <c r="AD501" s="34"/>
      <c r="AE501" s="34"/>
      <c r="AF501" s="34"/>
      <c r="AG501" s="34"/>
      <c r="AH501" s="34"/>
    </row>
    <row r="502" spans="1:34" ht="11.25" outlineLevel="2" x14ac:dyDescent="0.2">
      <c r="A502" s="34"/>
      <c r="B502" s="251">
        <v>1</v>
      </c>
      <c r="C502" s="48" t="s">
        <v>53</v>
      </c>
      <c r="D502" s="49" t="str">
        <f t="shared" ref="D502:E517" si="51">D352</f>
        <v>no</v>
      </c>
      <c r="E502" s="49" t="str">
        <f t="shared" si="51"/>
        <v>no</v>
      </c>
      <c r="F502" s="35"/>
      <c r="G502" s="262">
        <f>SUM(I502:AB502)+G1102</f>
        <v>1005.1143633689347</v>
      </c>
      <c r="H502" s="37"/>
      <c r="I502" s="212">
        <f>_xlfn.IFNA(IF(I$7="Fixed",1,IF(AND($D502="yes",I$7="Block"),INDEX($O802:$Q802,1,MATCH(I$5,$I47:$K47,0)),IF(OR(I$7="Anytime",I$7="Peak",I$7="Off-peak",I$7="Shoulder",I$7="Block"),INDEX('Stakeholder report data'!$G802:$M802,1,MATCH(IF(I$7="Block","Anytime",I$7),'Stakeholder report data'!$G$799:$M$799,0)),INDEX($W802:$AD802,1,MATCH(I$5,$W$799:$AD$799,0)))))
*I1102*I$8,0)</f>
        <v>150.01500000000001</v>
      </c>
      <c r="J502" s="212">
        <f>_xlfn.IFNA(IF(J$7="Fixed",1,IF(AND($D502="yes",J$7="Block"),INDEX($O802:$Q802,1,MATCH(J$5,$I47:$K47,0)),IF(OR(J$7="Anytime",J$7="Peak",J$7="Off-peak",J$7="Shoulder",J$7="Block"),INDEX('Stakeholder report data'!$G802:$M802,1,MATCH(IF(J$7="Block","Anytime",J$7),'Stakeholder report data'!$G$799:$M$799,0)),INDEX($W802:$AD802,1,MATCH(J$5,$W$799:$AD$799,0)))))
*J1102*J$8,0)</f>
        <v>774.59936336893475</v>
      </c>
      <c r="K502" s="212">
        <f>_xlfn.IFNA(IF(K$7="Fixed",1,IF(AND($D502="yes",K$7="Block"),INDEX($O802:$Q802,1,MATCH(K$5,$I47:$K47,0)),IF(OR(K$7="Anytime",K$7="Peak",K$7="Off-peak",K$7="Shoulder",K$7="Block"),INDEX('Stakeholder report data'!$G802:$M802,1,MATCH(IF(K$7="Block","Anytime",K$7),'Stakeholder report data'!$G$799:$M$799,0)),INDEX($W802:$AD802,1,MATCH(K$5,$W$799:$AD$799,0)))))
*K1102*K$8,0)</f>
        <v>0</v>
      </c>
      <c r="L502" s="212">
        <f>_xlfn.IFNA(IF(L$7="Fixed",1,IF(AND($D502="yes",L$7="Block"),INDEX($O802:$Q802,1,MATCH(L$5,$I47:$K47,0)),IF(OR(L$7="Anytime",L$7="Peak",L$7="Off-peak",L$7="Shoulder",L$7="Block"),INDEX('Stakeholder report data'!$G802:$M802,1,MATCH(IF(L$7="Block","Anytime",L$7),'Stakeholder report data'!$G$799:$M$799,0)),INDEX($W802:$AD802,1,MATCH(L$5,$W$799:$AD$799,0)))))
*L1102*L$8,0)</f>
        <v>0</v>
      </c>
      <c r="M502" s="212">
        <f>_xlfn.IFNA(IF(M$7="Fixed",1,IF(AND($D502="yes",M$7="Block"),INDEX($O802:$Q802,1,MATCH(M$5,$I47:$K47,0)),IF(OR(M$7="Anytime",M$7="Peak",M$7="Off-peak",M$7="Shoulder",M$7="Block"),INDEX('Stakeholder report data'!$G802:$M802,1,MATCH(IF(M$7="Block","Anytime",M$7),'Stakeholder report data'!$G$799:$M$799,0)),INDEX($W802:$AD802,1,MATCH(M$5,$W$799:$AD$799,0)))))
*M1102*M$8,0)</f>
        <v>0</v>
      </c>
      <c r="N502" s="212">
        <f>_xlfn.IFNA(IF(N$7="Fixed",1,IF(AND($D502="yes",N$7="Block"),INDEX($O802:$Q802,1,MATCH(N$5,$I47:$K47,0)),IF(OR(N$7="Anytime",N$7="Peak",N$7="Off-peak",N$7="Shoulder",N$7="Block"),INDEX('Stakeholder report data'!$G802:$M802,1,MATCH(IF(N$7="Block","Anytime",N$7),'Stakeholder report data'!$G$799:$M$799,0)),INDEX($W802:$AD802,1,MATCH(N$5,$W$799:$AD$799,0)))))
*N1102*N$8,0)</f>
        <v>0</v>
      </c>
      <c r="O502" s="212">
        <f>_xlfn.IFNA(IF(O$7="Fixed",1,IF(AND($D502="yes",O$7="Block"),INDEX($O802:$Q802,1,MATCH(O$5,$I47:$K47,0)),IF(OR(O$7="Anytime",O$7="Peak",O$7="Off-peak",O$7="Shoulder",O$7="Block"),INDEX('Stakeholder report data'!$G802:$M802,1,MATCH(IF(O$7="Block","Anytime",O$7),'Stakeholder report data'!$G$799:$M$799,0)),INDEX($W802:$AD802,1,MATCH(O$5,$W$799:$AD$799,0)))))
*O1102*O$8,0)</f>
        <v>0</v>
      </c>
      <c r="P502" s="212">
        <f>_xlfn.IFNA(IF(P$7="Fixed",1,IF(AND($D502="yes",P$7="Block"),INDEX($O802:$Q802,1,MATCH(P$5,$I47:$K47,0)),IF(OR(P$7="Anytime",P$7="Peak",P$7="Off-peak",P$7="Shoulder",P$7="Block"),INDEX('Stakeholder report data'!$G802:$M802,1,MATCH(IF(P$7="Block","Anytime",P$7),'Stakeholder report data'!$G$799:$M$799,0)),INDEX($W802:$AD802,1,MATCH(P$5,$W$799:$AD$799,0)))))
*P1102*P$8,0)</f>
        <v>0</v>
      </c>
      <c r="Q502" s="212">
        <f>_xlfn.IFNA(IF(Q$7="Fixed",1,IF(AND($D502="yes",Q$7="Block"),INDEX($O802:$Q802,1,MATCH(Q$5,$I47:$K47,0)),IF(OR(Q$7="Anytime",Q$7="Peak",Q$7="Off-peak",Q$7="Shoulder",Q$7="Block"),INDEX('Stakeholder report data'!$G802:$M802,1,MATCH(IF(Q$7="Block","Anytime",Q$7),'Stakeholder report data'!$G$799:$M$799,0)),INDEX($W802:$AD802,1,MATCH(Q$5,$W$799:$AD$799,0)))))
*Q1102*Q$8,0)</f>
        <v>0</v>
      </c>
      <c r="R502" s="212">
        <f>_xlfn.IFNA(IF(R$7="Fixed",1,IF(AND($D502="yes",R$7="Block"),INDEX($O802:$Q802,1,MATCH(R$5,$I47:$K47,0)),IF(OR(R$7="Anytime",R$7="Peak",R$7="Off-peak",R$7="Shoulder",R$7="Block"),INDEX('Stakeholder report data'!$G802:$M802,1,MATCH(IF(R$7="Block","Anytime",R$7),'Stakeholder report data'!$G$799:$M$799,0)),INDEX($W802:$AD802,1,MATCH(R$5,$W$799:$AD$799,0)))))
*R1102*R$8,0)</f>
        <v>0</v>
      </c>
      <c r="S502" s="212">
        <f>_xlfn.IFNA(IF(S$7="Fixed",1,IF(AND($D502="yes",S$7="Block"),INDEX($O802:$Q802,1,MATCH(S$5,$I47:$K47,0)),IF(OR(S$7="Anytime",S$7="Peak",S$7="Off-peak",S$7="Shoulder",S$7="Block"),INDEX('Stakeholder report data'!$G802:$M802,1,MATCH(IF(S$7="Block","Anytime",S$7),'Stakeholder report data'!$G$799:$M$799,0)),INDEX($W802:$AD802,1,MATCH(S$5,$W$799:$AD$799,0)))))
*S1102*S$8,0)</f>
        <v>0</v>
      </c>
      <c r="T502" s="212">
        <f>_xlfn.IFNA(IF(T$7="Fixed",1,IF(AND($D502="yes",T$7="Block"),INDEX($O802:$Q802,1,MATCH(T$5,$I47:$K47,0)),IF(OR(T$7="Anytime",T$7="Peak",T$7="Off-peak",T$7="Shoulder",T$7="Block"),INDEX('Stakeholder report data'!$G802:$M802,1,MATCH(IF(T$7="Block","Anytime",T$7),'Stakeholder report data'!$G$799:$M$799,0)),INDEX($W802:$AD802,1,MATCH(T$5,$W$799:$AD$799,0)))))
*T1102*T$8,0)</f>
        <v>0</v>
      </c>
      <c r="U502" s="212">
        <f>_xlfn.IFNA(IF(U$7="Fixed",1,IF(AND($D502="yes",U$7="Block"),INDEX($O802:$Q802,1,MATCH(U$5,$I47:$K47,0)),IF(OR(U$7="Anytime",U$7="Peak",U$7="Off-peak",U$7="Shoulder",U$7="Block"),INDEX('Stakeholder report data'!$G802:$M802,1,MATCH(IF(U$7="Block","Anytime",U$7),'Stakeholder report data'!$G$799:$M$799,0)),INDEX($W802:$AD802,1,MATCH(U$5,$W$799:$AD$799,0)))))
*U1102*U$8,0)</f>
        <v>0</v>
      </c>
      <c r="V502" s="212">
        <f>_xlfn.IFNA(IF(V$7="Fixed",1,IF(AND($D502="yes",V$7="Block"),INDEX($O802:$Q802,1,MATCH(V$5,$I47:$K47,0)),IF(OR(V$7="Anytime",V$7="Peak",V$7="Off-peak",V$7="Shoulder",V$7="Block"),INDEX('Stakeholder report data'!$G802:$M802,1,MATCH(IF(V$7="Block","Anytime",V$7),'Stakeholder report data'!$G$799:$M$799,0)),INDEX($W802:$AD802,1,MATCH(V$5,$W$799:$AD$799,0)))))
*V1102*V$8,0)</f>
        <v>0</v>
      </c>
      <c r="W502" s="212">
        <f>_xlfn.IFNA(IF(W$7="Fixed",1,IF(AND($D502="yes",W$7="Block"),INDEX($O802:$Q802,1,MATCH(W$5,$I47:$K47,0)),IF(OR(W$7="Anytime",W$7="Peak",W$7="Off-peak",W$7="Shoulder",W$7="Block"),INDEX('Stakeholder report data'!$G802:$M802,1,MATCH(IF(W$7="Block","Anytime",W$7),'Stakeholder report data'!$G$799:$M$799,0)),INDEX($W802:$AD802,1,MATCH(W$5,$W$799:$AD$799,0)))))
*W1102*W$8,0)</f>
        <v>0</v>
      </c>
      <c r="X502" s="212">
        <f>_xlfn.IFNA(IF(X$7="Fixed",1,IF(AND($D502="yes",X$7="Block"),INDEX($O802:$Q802,1,MATCH(X$5,$I47:$K47,0)),IF(OR(X$7="Anytime",X$7="Peak",X$7="Off-peak",X$7="Shoulder",X$7="Block"),INDEX('Stakeholder report data'!$G802:$M802,1,MATCH(IF(X$7="Block","Anytime",X$7),'Stakeholder report data'!$G$799:$M$799,0)),INDEX($W802:$AD802,1,MATCH(X$5,$W$799:$AD$799,0)))))
*X1102*X$8,0)</f>
        <v>0</v>
      </c>
      <c r="Y502" s="212">
        <f>_xlfn.IFNA(IF(Y$7="Fixed",1,IF(AND($D502="yes",Y$7="Block"),INDEX($O802:$Q802,1,MATCH(Y$5,$I47:$K47,0)),IF(OR(Y$7="Anytime",Y$7="Peak",Y$7="Off-peak",Y$7="Shoulder",Y$7="Block"),INDEX('Stakeholder report data'!$G802:$M802,1,MATCH(IF(Y$7="Block","Anytime",Y$7),'Stakeholder report data'!$G$799:$M$799,0)),INDEX($W802:$AD802,1,MATCH(Y$5,$W$799:$AD$799,0)))))
*Y1102*Y$8,0)</f>
        <v>0</v>
      </c>
      <c r="Z502" s="212">
        <f>_xlfn.IFNA(IF(Z$7="Fixed",1,IF(AND($D502="yes",Z$7="Block"),INDEX($O802:$Q802,1,MATCH(Z$5,$I47:$K47,0)),IF(OR(Z$7="Anytime",Z$7="Peak",Z$7="Off-peak",Z$7="Shoulder",Z$7="Block"),INDEX('Stakeholder report data'!$G802:$M802,1,MATCH(IF(Z$7="Block","Anytime",Z$7),'Stakeholder report data'!$G$799:$M$799,0)),INDEX($W802:$AD802,1,MATCH(Z$5,$W$799:$AD$799,0)))))
*Z1102*Z$8,0)</f>
        <v>0</v>
      </c>
      <c r="AA502" s="212">
        <f>_xlfn.IFNA(IF(AA$7="Fixed",1,IF(AND($D502="yes",AA$7="Block"),INDEX($O802:$Q802,1,MATCH(AA$5,$I47:$K47,0)),IF(OR(AA$7="Anytime",AA$7="Peak",AA$7="Off-peak",AA$7="Shoulder",AA$7="Block"),INDEX('Stakeholder report data'!$G802:$M802,1,MATCH(IF(AA$7="Block","Anytime",AA$7),'Stakeholder report data'!$G$799:$M$799,0)),INDEX($W802:$AD802,1,MATCH(AA$5,$W$799:$AD$799,0)))))
*AA1102*AA$8,0)</f>
        <v>0</v>
      </c>
      <c r="AB502" s="212">
        <f>_xlfn.IFNA(IF(AB$7="Fixed",1,IF(AND($D502="yes",AB$7="Block"),INDEX($O802:$Q802,1,MATCH(AB$5,$I47:$K47,0)),IF(OR(AB$7="Anytime",AB$7="Peak",AB$7="Off-peak",AB$7="Shoulder",AB$7="Block"),INDEX('Stakeholder report data'!$G802:$M802,1,MATCH(IF(AB$7="Block","Anytime",AB$7),'Stakeholder report data'!$G$799:$M$799,0)),INDEX($W802:$AD802,1,MATCH(AB$5,$W$799:$AD$799,0)))))
*AB1102*AB$8,0)</f>
        <v>0</v>
      </c>
      <c r="AC502" s="212">
        <f>_xlfn.IFNA(IF(AC$7="Fixed",1,IF(AND($D502="yes",AC$7="Block"),INDEX($O802:$Q802,1,MATCH(AC$5,$I47:$K47,0)),IF(OR(AC$7="Anytime",AC$7="Peak",AC$7="Off-peak",AC$7="Shoulder",AC$7="Block"),INDEX('Stakeholder report data'!$G802:$M802,1,MATCH(IF(AC$7="Block","Anytime",AC$7),'Stakeholder report data'!$G$799:$M$799,0)),INDEX($W802:$AD802,1,MATCH(AC$5,$W$799:$AD$799,0)))))
*AC1102*AC$8,0)</f>
        <v>0</v>
      </c>
      <c r="AD502" s="212">
        <f>_xlfn.IFNA(IF(AD$7="Fixed",1,IF(AND($D502="yes",AD$7="Block"),INDEX($O802:$Q802,1,MATCH(AD$5,$I47:$K47,0)),IF(OR(AD$7="Anytime",AD$7="Peak",AD$7="Off-peak",AD$7="Shoulder",AD$7="Block"),INDEX('Stakeholder report data'!$G802:$M802,1,MATCH(IF(AD$7="Block","Anytime",AD$7),'Stakeholder report data'!$G$799:$M$799,0)),INDEX($W802:$AD802,1,MATCH(AD$5,$W$799:$AD$799,0)))))
*AD1102*AD$8,0)</f>
        <v>0</v>
      </c>
      <c r="AE502" s="55"/>
      <c r="AF502" s="34"/>
      <c r="AG502" s="34"/>
      <c r="AH502" s="34"/>
    </row>
    <row r="503" spans="1:34" s="57" customFormat="1" ht="11.25" outlineLevel="2" x14ac:dyDescent="0.2">
      <c r="A503" s="52"/>
      <c r="B503" s="258">
        <v>2</v>
      </c>
      <c r="C503" s="48" t="s">
        <v>54</v>
      </c>
      <c r="D503" s="49" t="str">
        <f t="shared" si="51"/>
        <v>no</v>
      </c>
      <c r="E503" s="49" t="str">
        <f t="shared" si="51"/>
        <v>yes</v>
      </c>
      <c r="F503" s="56"/>
      <c r="G503" s="262">
        <f t="shared" ref="G503:G534" si="52">SUM(I503:AB503)+G1103</f>
        <v>1242.6530897676823</v>
      </c>
      <c r="H503" s="56"/>
      <c r="I503" s="212">
        <f>_xlfn.IFNA(IF(I$7="Fixed",1,IF(AND($D503="yes",I$7="Block"),INDEX($O803:$Q803,1,MATCH(I$5,$I48:$K48,0)),IF(OR(I$7="Anytime",I$7="Peak",I$7="Off-peak",I$7="Shoulder",I$7="Block"),INDEX('Stakeholder report data'!$G803:$M803,1,MATCH(IF(I$7="Block","Anytime",I$7),'Stakeholder report data'!$G$799:$M$799,0)),INDEX($W803:$AD803,1,MATCH(I$5,$W$799:$AD$799,0)))))
*I1103*I$8,0)</f>
        <v>150.01500000000001</v>
      </c>
      <c r="J503" s="212">
        <f>_xlfn.IFNA(IF(J$7="Fixed",1,IF(AND($D503="yes",J$7="Block"),INDEX($O803:$Q803,1,MATCH(J$5,$I48:$K48,0)),IF(OR(J$7="Anytime",J$7="Peak",J$7="Off-peak",J$7="Shoulder",J$7="Block"),INDEX('Stakeholder report data'!$G803:$M803,1,MATCH(IF(J$7="Block","Anytime",J$7),'Stakeholder report data'!$G$799:$M$799,0)),INDEX($W803:$AD803,1,MATCH(J$5,$W$799:$AD$799,0)))))
*J1103*J$8,0)</f>
        <v>0</v>
      </c>
      <c r="K503" s="212">
        <f>_xlfn.IFNA(IF(K$7="Fixed",1,IF(AND($D503="yes",K$7="Block"),INDEX($O803:$Q803,1,MATCH(K$5,$I48:$K48,0)),IF(OR(K$7="Anytime",K$7="Peak",K$7="Off-peak",K$7="Shoulder",K$7="Block"),INDEX('Stakeholder report data'!$G803:$M803,1,MATCH(IF(K$7="Block","Anytime",K$7),'Stakeholder report data'!$G$799:$M$799,0)),INDEX($W803:$AD803,1,MATCH(K$5,$W$799:$AD$799,0)))))
*K1103*K$8,0)</f>
        <v>814.83256442845311</v>
      </c>
      <c r="L503" s="212">
        <f>_xlfn.IFNA(IF(L$7="Fixed",1,IF(AND($D503="yes",L$7="Block"),INDEX($O803:$Q803,1,MATCH(L$5,$I48:$K48,0)),IF(OR(L$7="Anytime",L$7="Peak",L$7="Off-peak",L$7="Shoulder",L$7="Block"),INDEX('Stakeholder report data'!$G803:$M803,1,MATCH(IF(L$7="Block","Anytime",L$7),'Stakeholder report data'!$G$799:$M$799,0)),INDEX($W803:$AD803,1,MATCH(L$5,$W$799:$AD$799,0)))))
*L1103*L$8,0)</f>
        <v>197.30552533922923</v>
      </c>
      <c r="M503" s="212">
        <f>_xlfn.IFNA(IF(M$7="Fixed",1,IF(AND($D503="yes",M$7="Block"),INDEX($O803:$Q803,1,MATCH(M$5,$I48:$K48,0)),IF(OR(M$7="Anytime",M$7="Peak",M$7="Off-peak",M$7="Shoulder",M$7="Block"),INDEX('Stakeholder report data'!$G803:$M803,1,MATCH(IF(M$7="Block","Anytime",M$7),'Stakeholder report data'!$G$799:$M$799,0)),INDEX($W803:$AD803,1,MATCH(M$5,$W$799:$AD$799,0)))))
*M1103*M$8,0)</f>
        <v>0</v>
      </c>
      <c r="N503" s="212">
        <f>_xlfn.IFNA(IF(N$7="Fixed",1,IF(AND($D503="yes",N$7="Block"),INDEX($O803:$Q803,1,MATCH(N$5,$I48:$K48,0)),IF(OR(N$7="Anytime",N$7="Peak",N$7="Off-peak",N$7="Shoulder",N$7="Block"),INDEX('Stakeholder report data'!$G803:$M803,1,MATCH(IF(N$7="Block","Anytime",N$7),'Stakeholder report data'!$G$799:$M$799,0)),INDEX($W803:$AD803,1,MATCH(N$5,$W$799:$AD$799,0)))))
*N1103*N$8,0)</f>
        <v>0</v>
      </c>
      <c r="O503" s="212">
        <f>_xlfn.IFNA(IF(O$7="Fixed",1,IF(AND($D503="yes",O$7="Block"),INDEX($O803:$Q803,1,MATCH(O$5,$I48:$K48,0)),IF(OR(O$7="Anytime",O$7="Peak",O$7="Off-peak",O$7="Shoulder",O$7="Block"),INDEX('Stakeholder report data'!$G803:$M803,1,MATCH(IF(O$7="Block","Anytime",O$7),'Stakeholder report data'!$G$799:$M$799,0)),INDEX($W803:$AD803,1,MATCH(O$5,$W$799:$AD$799,0)))))
*O1103*O$8,0)</f>
        <v>0</v>
      </c>
      <c r="P503" s="212">
        <f>_xlfn.IFNA(IF(P$7="Fixed",1,IF(AND($D503="yes",P$7="Block"),INDEX($O803:$Q803,1,MATCH(P$5,$I48:$K48,0)),IF(OR(P$7="Anytime",P$7="Peak",P$7="Off-peak",P$7="Shoulder",P$7="Block"),INDEX('Stakeholder report data'!$G803:$M803,1,MATCH(IF(P$7="Block","Anytime",P$7),'Stakeholder report data'!$G$799:$M$799,0)),INDEX($W803:$AD803,1,MATCH(P$5,$W$799:$AD$799,0)))))
*P1103*P$8,0)</f>
        <v>0</v>
      </c>
      <c r="Q503" s="212">
        <f>_xlfn.IFNA(IF(Q$7="Fixed",1,IF(AND($D503="yes",Q$7="Block"),INDEX($O803:$Q803,1,MATCH(Q$5,$I48:$K48,0)),IF(OR(Q$7="Anytime",Q$7="Peak",Q$7="Off-peak",Q$7="Shoulder",Q$7="Block"),INDEX('Stakeholder report data'!$G803:$M803,1,MATCH(IF(Q$7="Block","Anytime",Q$7),'Stakeholder report data'!$G$799:$M$799,0)),INDEX($W803:$AD803,1,MATCH(Q$5,$W$799:$AD$799,0)))))
*Q1103*Q$8,0)</f>
        <v>0</v>
      </c>
      <c r="R503" s="212">
        <f>_xlfn.IFNA(IF(R$7="Fixed",1,IF(AND($D503="yes",R$7="Block"),INDEX($O803:$Q803,1,MATCH(R$5,$I48:$K48,0)),IF(OR(R$7="Anytime",R$7="Peak",R$7="Off-peak",R$7="Shoulder",R$7="Block"),INDEX('Stakeholder report data'!$G803:$M803,1,MATCH(IF(R$7="Block","Anytime",R$7),'Stakeholder report data'!$G$799:$M$799,0)),INDEX($W803:$AD803,1,MATCH(R$5,$W$799:$AD$799,0)))))
*R1103*R$8,0)</f>
        <v>0</v>
      </c>
      <c r="S503" s="212">
        <f>_xlfn.IFNA(IF(S$7="Fixed",1,IF(AND($D503="yes",S$7="Block"),INDEX($O803:$Q803,1,MATCH(S$5,$I48:$K48,0)),IF(OR(S$7="Anytime",S$7="Peak",S$7="Off-peak",S$7="Shoulder",S$7="Block"),INDEX('Stakeholder report data'!$G803:$M803,1,MATCH(IF(S$7="Block","Anytime",S$7),'Stakeholder report data'!$G$799:$M$799,0)),INDEX($W803:$AD803,1,MATCH(S$5,$W$799:$AD$799,0)))))
*S1103*S$8,0)</f>
        <v>0</v>
      </c>
      <c r="T503" s="212">
        <f>_xlfn.IFNA(IF(T$7="Fixed",1,IF(AND($D503="yes",T$7="Block"),INDEX($O803:$Q803,1,MATCH(T$5,$I48:$K48,0)),IF(OR(T$7="Anytime",T$7="Peak",T$7="Off-peak",T$7="Shoulder",T$7="Block"),INDEX('Stakeholder report data'!$G803:$M803,1,MATCH(IF(T$7="Block","Anytime",T$7),'Stakeholder report data'!$G$799:$M$799,0)),INDEX($W803:$AD803,1,MATCH(T$5,$W$799:$AD$799,0)))))
*T1103*T$8,0)</f>
        <v>0</v>
      </c>
      <c r="U503" s="212">
        <f>_xlfn.IFNA(IF(U$7="Fixed",1,IF(AND($D503="yes",U$7="Block"),INDEX($O803:$Q803,1,MATCH(U$5,$I48:$K48,0)),IF(OR(U$7="Anytime",U$7="Peak",U$7="Off-peak",U$7="Shoulder",U$7="Block"),INDEX('Stakeholder report data'!$G803:$M803,1,MATCH(IF(U$7="Block","Anytime",U$7),'Stakeholder report data'!$G$799:$M$799,0)),INDEX($W803:$AD803,1,MATCH(U$5,$W$799:$AD$799,0)))))
*U1103*U$8,0)</f>
        <v>0</v>
      </c>
      <c r="V503" s="212">
        <f>_xlfn.IFNA(IF(V$7="Fixed",1,IF(AND($D503="yes",V$7="Block"),INDEX($O803:$Q803,1,MATCH(V$5,$I48:$K48,0)),IF(OR(V$7="Anytime",V$7="Peak",V$7="Off-peak",V$7="Shoulder",V$7="Block"),INDEX('Stakeholder report data'!$G803:$M803,1,MATCH(IF(V$7="Block","Anytime",V$7),'Stakeholder report data'!$G$799:$M$799,0)),INDEX($W803:$AD803,1,MATCH(V$5,$W$799:$AD$799,0)))))
*V1103*V$8,0)</f>
        <v>0</v>
      </c>
      <c r="W503" s="212">
        <f>_xlfn.IFNA(IF(W$7="Fixed",1,IF(AND($D503="yes",W$7="Block"),INDEX($O803:$Q803,1,MATCH(W$5,$I48:$K48,0)),IF(OR(W$7="Anytime",W$7="Peak",W$7="Off-peak",W$7="Shoulder",W$7="Block"),INDEX('Stakeholder report data'!$G803:$M803,1,MATCH(IF(W$7="Block","Anytime",W$7),'Stakeholder report data'!$G$799:$M$799,0)),INDEX($W803:$AD803,1,MATCH(W$5,$W$799:$AD$799,0)))))
*W1103*W$8,0)</f>
        <v>0</v>
      </c>
      <c r="X503" s="212">
        <f>_xlfn.IFNA(IF(X$7="Fixed",1,IF(AND($D503="yes",X$7="Block"),INDEX($O803:$Q803,1,MATCH(X$5,$I48:$K48,0)),IF(OR(X$7="Anytime",X$7="Peak",X$7="Off-peak",X$7="Shoulder",X$7="Block"),INDEX('Stakeholder report data'!$G803:$M803,1,MATCH(IF(X$7="Block","Anytime",X$7),'Stakeholder report data'!$G$799:$M$799,0)),INDEX($W803:$AD803,1,MATCH(X$5,$W$799:$AD$799,0)))))
*X1103*X$8,0)</f>
        <v>0</v>
      </c>
      <c r="Y503" s="212">
        <f>_xlfn.IFNA(IF(Y$7="Fixed",1,IF(AND($D503="yes",Y$7="Block"),INDEX($O803:$Q803,1,MATCH(Y$5,$I48:$K48,0)),IF(OR(Y$7="Anytime",Y$7="Peak",Y$7="Off-peak",Y$7="Shoulder",Y$7="Block"),INDEX('Stakeholder report data'!$G803:$M803,1,MATCH(IF(Y$7="Block","Anytime",Y$7),'Stakeholder report data'!$G$799:$M$799,0)),INDEX($W803:$AD803,1,MATCH(Y$5,$W$799:$AD$799,0)))))
*Y1103*Y$8,0)</f>
        <v>0</v>
      </c>
      <c r="Z503" s="212">
        <f>_xlfn.IFNA(IF(Z$7="Fixed",1,IF(AND($D503="yes",Z$7="Block"),INDEX($O803:$Q803,1,MATCH(Z$5,$I48:$K48,0)),IF(OR(Z$7="Anytime",Z$7="Peak",Z$7="Off-peak",Z$7="Shoulder",Z$7="Block"),INDEX('Stakeholder report data'!$G803:$M803,1,MATCH(IF(Z$7="Block","Anytime",Z$7),'Stakeholder report data'!$G$799:$M$799,0)),INDEX($W803:$AD803,1,MATCH(Z$5,$W$799:$AD$799,0)))))
*Z1103*Z$8,0)</f>
        <v>0</v>
      </c>
      <c r="AA503" s="212">
        <f>_xlfn.IFNA(IF(AA$7="Fixed",1,IF(AND($D503="yes",AA$7="Block"),INDEX($O803:$Q803,1,MATCH(AA$5,$I48:$K48,0)),IF(OR(AA$7="Anytime",AA$7="Peak",AA$7="Off-peak",AA$7="Shoulder",AA$7="Block"),INDEX('Stakeholder report data'!$G803:$M803,1,MATCH(IF(AA$7="Block","Anytime",AA$7),'Stakeholder report data'!$G$799:$M$799,0)),INDEX($W803:$AD803,1,MATCH(AA$5,$W$799:$AD$799,0)))))
*AA1103*AA$8,0)</f>
        <v>0</v>
      </c>
      <c r="AB503" s="212">
        <f>_xlfn.IFNA(IF(AB$7="Fixed",1,IF(AND($D503="yes",AB$7="Block"),INDEX($O803:$Q803,1,MATCH(AB$5,$I48:$K48,0)),IF(OR(AB$7="Anytime",AB$7="Peak",AB$7="Off-peak",AB$7="Shoulder",AB$7="Block"),INDEX('Stakeholder report data'!$G803:$M803,1,MATCH(IF(AB$7="Block","Anytime",AB$7),'Stakeholder report data'!$G$799:$M$799,0)),INDEX($W803:$AD803,1,MATCH(AB$5,$W$799:$AD$799,0)))))
*AB1103*AB$8,0)</f>
        <v>0</v>
      </c>
      <c r="AC503" s="212">
        <f>_xlfn.IFNA(IF(AC$7="Fixed",1,IF(AND($D503="yes",AC$7="Block"),INDEX($O803:$Q803,1,MATCH(AC$5,$I48:$K48,0)),IF(OR(AC$7="Anytime",AC$7="Peak",AC$7="Off-peak",AC$7="Shoulder",AC$7="Block"),INDEX('Stakeholder report data'!$G803:$M803,1,MATCH(IF(AC$7="Block","Anytime",AC$7),'Stakeholder report data'!$G$799:$M$799,0)),INDEX($W803:$AD803,1,MATCH(AC$5,$W$799:$AD$799,0)))))
*AC1103*AC$8,0)</f>
        <v>0</v>
      </c>
      <c r="AD503" s="212">
        <f>_xlfn.IFNA(IF(AD$7="Fixed",1,IF(AND($D503="yes",AD$7="Block"),INDEX($O803:$Q803,1,MATCH(AD$5,$I48:$K48,0)),IF(OR(AD$7="Anytime",AD$7="Peak",AD$7="Off-peak",AD$7="Shoulder",AD$7="Block"),INDEX('Stakeholder report data'!$G803:$M803,1,MATCH(IF(AD$7="Block","Anytime",AD$7),'Stakeholder report data'!$G$799:$M$799,0)),INDEX($W803:$AD803,1,MATCH(AD$5,$W$799:$AD$799,0)))))
*AD1103*AD$8,0)</f>
        <v>0</v>
      </c>
      <c r="AE503" s="55"/>
      <c r="AF503" s="52"/>
      <c r="AG503" s="52"/>
      <c r="AH503" s="52"/>
    </row>
    <row r="504" spans="1:34" ht="11.25" outlineLevel="2" x14ac:dyDescent="0.2">
      <c r="A504" s="34"/>
      <c r="B504" s="251">
        <v>3</v>
      </c>
      <c r="C504" s="48" t="s">
        <v>191</v>
      </c>
      <c r="D504" s="49" t="str">
        <f t="shared" si="51"/>
        <v>no</v>
      </c>
      <c r="E504" s="49" t="str">
        <f t="shared" si="51"/>
        <v>no</v>
      </c>
      <c r="F504" s="56"/>
      <c r="G504" s="262">
        <f t="shared" si="52"/>
        <v>811.53741928926149</v>
      </c>
      <c r="H504" s="56"/>
      <c r="I504" s="212">
        <f>_xlfn.IFNA(IF(I$7="Fixed",1,IF(AND($D504="yes",I$7="Block"),INDEX($O804:$Q804,1,MATCH(I$5,$I49:$K49,0)),IF(OR(I$7="Anytime",I$7="Peak",I$7="Off-peak",I$7="Shoulder",I$7="Block"),INDEX('Stakeholder report data'!$G804:$M804,1,MATCH(IF(I$7="Block","Anytime",I$7),'Stakeholder report data'!$G$799:$M$799,0)),INDEX($W804:$AD804,1,MATCH(I$5,$W$799:$AD$799,0)))))
*I1104*I$8,0)</f>
        <v>150.01500000000001</v>
      </c>
      <c r="J504" s="212">
        <f>_xlfn.IFNA(IF(J$7="Fixed",1,IF(AND($D504="yes",J$7="Block"),INDEX($O804:$Q804,1,MATCH(J$5,$I49:$K49,0)),IF(OR(J$7="Anytime",J$7="Peak",J$7="Off-peak",J$7="Shoulder",J$7="Block"),INDEX('Stakeholder report data'!$G804:$M804,1,MATCH(IF(J$7="Block","Anytime",J$7),'Stakeholder report data'!$G$799:$M$799,0)),INDEX($W804:$AD804,1,MATCH(J$5,$W$799:$AD$799,0)))))
*J1104*J$8,0)</f>
        <v>581.02241928926151</v>
      </c>
      <c r="K504" s="212">
        <f>_xlfn.IFNA(IF(K$7="Fixed",1,IF(AND($D504="yes",K$7="Block"),INDEX($O804:$Q804,1,MATCH(K$5,$I49:$K49,0)),IF(OR(K$7="Anytime",K$7="Peak",K$7="Off-peak",K$7="Shoulder",K$7="Block"),INDEX('Stakeholder report data'!$G804:$M804,1,MATCH(IF(K$7="Block","Anytime",K$7),'Stakeholder report data'!$G$799:$M$799,0)),INDEX($W804:$AD804,1,MATCH(K$5,$W$799:$AD$799,0)))))
*K1104*K$8,0)</f>
        <v>0</v>
      </c>
      <c r="L504" s="212">
        <f>_xlfn.IFNA(IF(L$7="Fixed",1,IF(AND($D504="yes",L$7="Block"),INDEX($O804:$Q804,1,MATCH(L$5,$I49:$K49,0)),IF(OR(L$7="Anytime",L$7="Peak",L$7="Off-peak",L$7="Shoulder",L$7="Block"),INDEX('Stakeholder report data'!$G804:$M804,1,MATCH(IF(L$7="Block","Anytime",L$7),'Stakeholder report data'!$G$799:$M$799,0)),INDEX($W804:$AD804,1,MATCH(L$5,$W$799:$AD$799,0)))))
*L1104*L$8,0)</f>
        <v>0</v>
      </c>
      <c r="M504" s="212">
        <f>_xlfn.IFNA(IF(M$7="Fixed",1,IF(AND($D504="yes",M$7="Block"),INDEX($O804:$Q804,1,MATCH(M$5,$I49:$K49,0)),IF(OR(M$7="Anytime",M$7="Peak",M$7="Off-peak",M$7="Shoulder",M$7="Block"),INDEX('Stakeholder report data'!$G804:$M804,1,MATCH(IF(M$7="Block","Anytime",M$7),'Stakeholder report data'!$G$799:$M$799,0)),INDEX($W804:$AD804,1,MATCH(M$5,$W$799:$AD$799,0)))))
*M1104*M$8,0)</f>
        <v>0</v>
      </c>
      <c r="N504" s="212">
        <f>_xlfn.IFNA(IF(N$7="Fixed",1,IF(AND($D504="yes",N$7="Block"),INDEX($O804:$Q804,1,MATCH(N$5,$I49:$K49,0)),IF(OR(N$7="Anytime",N$7="Peak",N$7="Off-peak",N$7="Shoulder",N$7="Block"),INDEX('Stakeholder report data'!$G804:$M804,1,MATCH(IF(N$7="Block","Anytime",N$7),'Stakeholder report data'!$G$799:$M$799,0)),INDEX($W804:$AD804,1,MATCH(N$5,$W$799:$AD$799,0)))))
*N1104*N$8,0)</f>
        <v>0</v>
      </c>
      <c r="O504" s="212">
        <f>_xlfn.IFNA(IF(O$7="Fixed",1,IF(AND($D504="yes",O$7="Block"),INDEX($O804:$Q804,1,MATCH(O$5,$I49:$K49,0)),IF(OR(O$7="Anytime",O$7="Peak",O$7="Off-peak",O$7="Shoulder",O$7="Block"),INDEX('Stakeholder report data'!$G804:$M804,1,MATCH(IF(O$7="Block","Anytime",O$7),'Stakeholder report data'!$G$799:$M$799,0)),INDEX($W804:$AD804,1,MATCH(O$5,$W$799:$AD$799,0)))))
*O1104*O$8,0)</f>
        <v>0</v>
      </c>
      <c r="P504" s="212">
        <f>_xlfn.IFNA(IF(P$7="Fixed",1,IF(AND($D504="yes",P$7="Block"),INDEX($O804:$Q804,1,MATCH(P$5,$I49:$K49,0)),IF(OR(P$7="Anytime",P$7="Peak",P$7="Off-peak",P$7="Shoulder",P$7="Block"),INDEX('Stakeholder report data'!$G804:$M804,1,MATCH(IF(P$7="Block","Anytime",P$7),'Stakeholder report data'!$G$799:$M$799,0)),INDEX($W804:$AD804,1,MATCH(P$5,$W$799:$AD$799,0)))))
*P1104*P$8,0)</f>
        <v>0</v>
      </c>
      <c r="Q504" s="212">
        <f>_xlfn.IFNA(IF(Q$7="Fixed",1,IF(AND($D504="yes",Q$7="Block"),INDEX($O804:$Q804,1,MATCH(Q$5,$I49:$K49,0)),IF(OR(Q$7="Anytime",Q$7="Peak",Q$7="Off-peak",Q$7="Shoulder",Q$7="Block"),INDEX('Stakeholder report data'!$G804:$M804,1,MATCH(IF(Q$7="Block","Anytime",Q$7),'Stakeholder report data'!$G$799:$M$799,0)),INDEX($W804:$AD804,1,MATCH(Q$5,$W$799:$AD$799,0)))))
*Q1104*Q$8,0)</f>
        <v>0</v>
      </c>
      <c r="R504" s="212">
        <f>_xlfn.IFNA(IF(R$7="Fixed",1,IF(AND($D504="yes",R$7="Block"),INDEX($O804:$Q804,1,MATCH(R$5,$I49:$K49,0)),IF(OR(R$7="Anytime",R$7="Peak",R$7="Off-peak",R$7="Shoulder",R$7="Block"),INDEX('Stakeholder report data'!$G804:$M804,1,MATCH(IF(R$7="Block","Anytime",R$7),'Stakeholder report data'!$G$799:$M$799,0)),INDEX($W804:$AD804,1,MATCH(R$5,$W$799:$AD$799,0)))))
*R1104*R$8,0)</f>
        <v>0</v>
      </c>
      <c r="S504" s="212">
        <f>_xlfn.IFNA(IF(S$7="Fixed",1,IF(AND($D504="yes",S$7="Block"),INDEX($O804:$Q804,1,MATCH(S$5,$I49:$K49,0)),IF(OR(S$7="Anytime",S$7="Peak",S$7="Off-peak",S$7="Shoulder",S$7="Block"),INDEX('Stakeholder report data'!$G804:$M804,1,MATCH(IF(S$7="Block","Anytime",S$7),'Stakeholder report data'!$G$799:$M$799,0)),INDEX($W804:$AD804,1,MATCH(S$5,$W$799:$AD$799,0)))))
*S1104*S$8,0)</f>
        <v>0</v>
      </c>
      <c r="T504" s="212">
        <f>_xlfn.IFNA(IF(T$7="Fixed",1,IF(AND($D504="yes",T$7="Block"),INDEX($O804:$Q804,1,MATCH(T$5,$I49:$K49,0)),IF(OR(T$7="Anytime",T$7="Peak",T$7="Off-peak",T$7="Shoulder",T$7="Block"),INDEX('Stakeholder report data'!$G804:$M804,1,MATCH(IF(T$7="Block","Anytime",T$7),'Stakeholder report data'!$G$799:$M$799,0)),INDEX($W804:$AD804,1,MATCH(T$5,$W$799:$AD$799,0)))))
*T1104*T$8,0)</f>
        <v>0</v>
      </c>
      <c r="U504" s="212">
        <f>_xlfn.IFNA(IF(U$7="Fixed",1,IF(AND($D504="yes",U$7="Block"),INDEX($O804:$Q804,1,MATCH(U$5,$I49:$K49,0)),IF(OR(U$7="Anytime",U$7="Peak",U$7="Off-peak",U$7="Shoulder",U$7="Block"),INDEX('Stakeholder report data'!$G804:$M804,1,MATCH(IF(U$7="Block","Anytime",U$7),'Stakeholder report data'!$G$799:$M$799,0)),INDEX($W804:$AD804,1,MATCH(U$5,$W$799:$AD$799,0)))))
*U1104*U$8,0)</f>
        <v>0</v>
      </c>
      <c r="V504" s="212">
        <f>_xlfn.IFNA(IF(V$7="Fixed",1,IF(AND($D504="yes",V$7="Block"),INDEX($O804:$Q804,1,MATCH(V$5,$I49:$K49,0)),IF(OR(V$7="Anytime",V$7="Peak",V$7="Off-peak",V$7="Shoulder",V$7="Block"),INDEX('Stakeholder report data'!$G804:$M804,1,MATCH(IF(V$7="Block","Anytime",V$7),'Stakeholder report data'!$G$799:$M$799,0)),INDEX($W804:$AD804,1,MATCH(V$5,$W$799:$AD$799,0)))))
*V1104*V$8,0)</f>
        <v>0</v>
      </c>
      <c r="W504" s="212">
        <f>_xlfn.IFNA(IF(W$7="Fixed",1,IF(AND($D504="yes",W$7="Block"),INDEX($O804:$Q804,1,MATCH(W$5,$I49:$K49,0)),IF(OR(W$7="Anytime",W$7="Peak",W$7="Off-peak",W$7="Shoulder",W$7="Block"),INDEX('Stakeholder report data'!$G804:$M804,1,MATCH(IF(W$7="Block","Anytime",W$7),'Stakeholder report data'!$G$799:$M$799,0)),INDEX($W804:$AD804,1,MATCH(W$5,$W$799:$AD$799,0)))))
*W1104*W$8,0)</f>
        <v>0</v>
      </c>
      <c r="X504" s="212">
        <f>_xlfn.IFNA(IF(X$7="Fixed",1,IF(AND($D504="yes",X$7="Block"),INDEX($O804:$Q804,1,MATCH(X$5,$I49:$K49,0)),IF(OR(X$7="Anytime",X$7="Peak",X$7="Off-peak",X$7="Shoulder",X$7="Block"),INDEX('Stakeholder report data'!$G804:$M804,1,MATCH(IF(X$7="Block","Anytime",X$7),'Stakeholder report data'!$G$799:$M$799,0)),INDEX($W804:$AD804,1,MATCH(X$5,$W$799:$AD$799,0)))))
*X1104*X$8,0)</f>
        <v>0</v>
      </c>
      <c r="Y504" s="212">
        <f>_xlfn.IFNA(IF(Y$7="Fixed",1,IF(AND($D504="yes",Y$7="Block"),INDEX($O804:$Q804,1,MATCH(Y$5,$I49:$K49,0)),IF(OR(Y$7="Anytime",Y$7="Peak",Y$7="Off-peak",Y$7="Shoulder",Y$7="Block"),INDEX('Stakeholder report data'!$G804:$M804,1,MATCH(IF(Y$7="Block","Anytime",Y$7),'Stakeholder report data'!$G$799:$M$799,0)),INDEX($W804:$AD804,1,MATCH(Y$5,$W$799:$AD$799,0)))))
*Y1104*Y$8,0)</f>
        <v>0</v>
      </c>
      <c r="Z504" s="212">
        <f>_xlfn.IFNA(IF(Z$7="Fixed",1,IF(AND($D504="yes",Z$7="Block"),INDEX($O804:$Q804,1,MATCH(Z$5,$I49:$K49,0)),IF(OR(Z$7="Anytime",Z$7="Peak",Z$7="Off-peak",Z$7="Shoulder",Z$7="Block"),INDEX('Stakeholder report data'!$G804:$M804,1,MATCH(IF(Z$7="Block","Anytime",Z$7),'Stakeholder report data'!$G$799:$M$799,0)),INDEX($W804:$AD804,1,MATCH(Z$5,$W$799:$AD$799,0)))))
*Z1104*Z$8,0)</f>
        <v>0</v>
      </c>
      <c r="AA504" s="212">
        <f>_xlfn.IFNA(IF(AA$7="Fixed",1,IF(AND($D504="yes",AA$7="Block"),INDEX($O804:$Q804,1,MATCH(AA$5,$I49:$K49,0)),IF(OR(AA$7="Anytime",AA$7="Peak",AA$7="Off-peak",AA$7="Shoulder",AA$7="Block"),INDEX('Stakeholder report data'!$G804:$M804,1,MATCH(IF(AA$7="Block","Anytime",AA$7),'Stakeholder report data'!$G$799:$M$799,0)),INDEX($W804:$AD804,1,MATCH(AA$5,$W$799:$AD$799,0)))))
*AA1104*AA$8,0)</f>
        <v>0</v>
      </c>
      <c r="AB504" s="212">
        <f>_xlfn.IFNA(IF(AB$7="Fixed",1,IF(AND($D504="yes",AB$7="Block"),INDEX($O804:$Q804,1,MATCH(AB$5,$I49:$K49,0)),IF(OR(AB$7="Anytime",AB$7="Peak",AB$7="Off-peak",AB$7="Shoulder",AB$7="Block"),INDEX('Stakeholder report data'!$G804:$M804,1,MATCH(IF(AB$7="Block","Anytime",AB$7),'Stakeholder report data'!$G$799:$M$799,0)),INDEX($W804:$AD804,1,MATCH(AB$5,$W$799:$AD$799,0)))))
*AB1104*AB$8,0)</f>
        <v>0</v>
      </c>
      <c r="AC504" s="212">
        <f>_xlfn.IFNA(IF(AC$7="Fixed",1,IF(AND($D504="yes",AC$7="Block"),INDEX($O804:$Q804,1,MATCH(AC$5,$I49:$K49,0)),IF(OR(AC$7="Anytime",AC$7="Peak",AC$7="Off-peak",AC$7="Shoulder",AC$7="Block"),INDEX('Stakeholder report data'!$G804:$M804,1,MATCH(IF(AC$7="Block","Anytime",AC$7),'Stakeholder report data'!$G$799:$M$799,0)),INDEX($W804:$AD804,1,MATCH(AC$5,$W$799:$AD$799,0)))))
*AC1104*AC$8,0)</f>
        <v>0</v>
      </c>
      <c r="AD504" s="212">
        <f>_xlfn.IFNA(IF(AD$7="Fixed",1,IF(AND($D504="yes",AD$7="Block"),INDEX($O804:$Q804,1,MATCH(AD$5,$I49:$K49,0)),IF(OR(AD$7="Anytime",AD$7="Peak",AD$7="Off-peak",AD$7="Shoulder",AD$7="Block"),INDEX('Stakeholder report data'!$G804:$M804,1,MATCH(IF(AD$7="Block","Anytime",AD$7),'Stakeholder report data'!$G$799:$M$799,0)),INDEX($W804:$AD804,1,MATCH(AD$5,$W$799:$AD$799,0)))))
*AD1104*AD$8,0)</f>
        <v>0</v>
      </c>
      <c r="AE504" s="55"/>
      <c r="AF504" s="34"/>
      <c r="AG504" s="34"/>
      <c r="AH504" s="34"/>
    </row>
    <row r="505" spans="1:34" ht="11.25" outlineLevel="2" x14ac:dyDescent="0.2">
      <c r="A505" s="34"/>
      <c r="B505" s="251">
        <v>4</v>
      </c>
      <c r="C505" s="48" t="s">
        <v>193</v>
      </c>
      <c r="D505" s="49" t="str">
        <f t="shared" si="51"/>
        <v>no</v>
      </c>
      <c r="E505" s="49" t="str">
        <f t="shared" si="51"/>
        <v>no</v>
      </c>
      <c r="F505" s="56"/>
      <c r="G505" s="262">
        <f t="shared" si="52"/>
        <v>5115.9583990143101</v>
      </c>
      <c r="H505" s="56"/>
      <c r="I505" s="212">
        <f>_xlfn.IFNA(IF(I$7="Fixed",1,IF(AND($D505="yes",I$7="Block"),INDEX($O805:$Q805,1,MATCH(I$5,$I50:$K50,0)),IF(OR(I$7="Anytime",I$7="Peak",I$7="Off-peak",I$7="Shoulder",I$7="Block"),INDEX('Stakeholder report data'!$G805:$M805,1,MATCH(IF(I$7="Block","Anytime",I$7),'Stakeholder report data'!$G$799:$M$799,0)),INDEX($W805:$AD805,1,MATCH(I$5,$W$799:$AD$799,0)))))
*I1105*I$8,0)</f>
        <v>1200.1200000000001</v>
      </c>
      <c r="J505" s="212">
        <f>_xlfn.IFNA(IF(J$7="Fixed",1,IF(AND($D505="yes",J$7="Block"),INDEX($O805:$Q805,1,MATCH(J$5,$I50:$K50,0)),IF(OR(J$7="Anytime",J$7="Peak",J$7="Off-peak",J$7="Shoulder",J$7="Block"),INDEX('Stakeholder report data'!$G805:$M805,1,MATCH(IF(J$7="Block","Anytime",J$7),'Stakeholder report data'!$G$799:$M$799,0)),INDEX($W805:$AD805,1,MATCH(J$5,$W$799:$AD$799,0)))))
*J1105*J$8,0)</f>
        <v>3835.3383990143102</v>
      </c>
      <c r="K505" s="212">
        <f>_xlfn.IFNA(IF(K$7="Fixed",1,IF(AND($D505="yes",K$7="Block"),INDEX($O805:$Q805,1,MATCH(K$5,$I50:$K50,0)),IF(OR(K$7="Anytime",K$7="Peak",K$7="Off-peak",K$7="Shoulder",K$7="Block"),INDEX('Stakeholder report data'!$G805:$M805,1,MATCH(IF(K$7="Block","Anytime",K$7),'Stakeholder report data'!$G$799:$M$799,0)),INDEX($W805:$AD805,1,MATCH(K$5,$W$799:$AD$799,0)))))
*K1105*K$8,0)</f>
        <v>0</v>
      </c>
      <c r="L505" s="212">
        <f>_xlfn.IFNA(IF(L$7="Fixed",1,IF(AND($D505="yes",L$7="Block"),INDEX($O805:$Q805,1,MATCH(L$5,$I50:$K50,0)),IF(OR(L$7="Anytime",L$7="Peak",L$7="Off-peak",L$7="Shoulder",L$7="Block"),INDEX('Stakeholder report data'!$G805:$M805,1,MATCH(IF(L$7="Block","Anytime",L$7),'Stakeholder report data'!$G$799:$M$799,0)),INDEX($W805:$AD805,1,MATCH(L$5,$W$799:$AD$799,0)))))
*L1105*L$8,0)</f>
        <v>0</v>
      </c>
      <c r="M505" s="212">
        <f>_xlfn.IFNA(IF(M$7="Fixed",1,IF(AND($D505="yes",M$7="Block"),INDEX($O805:$Q805,1,MATCH(M$5,$I50:$K50,0)),IF(OR(M$7="Anytime",M$7="Peak",M$7="Off-peak",M$7="Shoulder",M$7="Block"),INDEX('Stakeholder report data'!$G805:$M805,1,MATCH(IF(M$7="Block","Anytime",M$7),'Stakeholder report data'!$G$799:$M$799,0)),INDEX($W805:$AD805,1,MATCH(M$5,$W$799:$AD$799,0)))))
*M1105*M$8,0)</f>
        <v>0</v>
      </c>
      <c r="N505" s="212">
        <f>_xlfn.IFNA(IF(N$7="Fixed",1,IF(AND($D505="yes",N$7="Block"),INDEX($O805:$Q805,1,MATCH(N$5,$I50:$K50,0)),IF(OR(N$7="Anytime",N$7="Peak",N$7="Off-peak",N$7="Shoulder",N$7="Block"),INDEX('Stakeholder report data'!$G805:$M805,1,MATCH(IF(N$7="Block","Anytime",N$7),'Stakeholder report data'!$G$799:$M$799,0)),INDEX($W805:$AD805,1,MATCH(N$5,$W$799:$AD$799,0)))))
*N1105*N$8,0)</f>
        <v>0</v>
      </c>
      <c r="O505" s="212">
        <f>_xlfn.IFNA(IF(O$7="Fixed",1,IF(AND($D505="yes",O$7="Block"),INDEX($O805:$Q805,1,MATCH(O$5,$I50:$K50,0)),IF(OR(O$7="Anytime",O$7="Peak",O$7="Off-peak",O$7="Shoulder",O$7="Block"),INDEX('Stakeholder report data'!$G805:$M805,1,MATCH(IF(O$7="Block","Anytime",O$7),'Stakeholder report data'!$G$799:$M$799,0)),INDEX($W805:$AD805,1,MATCH(O$5,$W$799:$AD$799,0)))))
*O1105*O$8,0)</f>
        <v>0</v>
      </c>
      <c r="P505" s="212">
        <f>_xlfn.IFNA(IF(P$7="Fixed",1,IF(AND($D505="yes",P$7="Block"),INDEX($O805:$Q805,1,MATCH(P$5,$I50:$K50,0)),IF(OR(P$7="Anytime",P$7="Peak",P$7="Off-peak",P$7="Shoulder",P$7="Block"),INDEX('Stakeholder report data'!$G805:$M805,1,MATCH(IF(P$7="Block","Anytime",P$7),'Stakeholder report data'!$G$799:$M$799,0)),INDEX($W805:$AD805,1,MATCH(P$5,$W$799:$AD$799,0)))))
*P1105*P$8,0)</f>
        <v>0</v>
      </c>
      <c r="Q505" s="212">
        <f>_xlfn.IFNA(IF(Q$7="Fixed",1,IF(AND($D505="yes",Q$7="Block"),INDEX($O805:$Q805,1,MATCH(Q$5,$I50:$K50,0)),IF(OR(Q$7="Anytime",Q$7="Peak",Q$7="Off-peak",Q$7="Shoulder",Q$7="Block"),INDEX('Stakeholder report data'!$G805:$M805,1,MATCH(IF(Q$7="Block","Anytime",Q$7),'Stakeholder report data'!$G$799:$M$799,0)),INDEX($W805:$AD805,1,MATCH(Q$5,$W$799:$AD$799,0)))))
*Q1105*Q$8,0)</f>
        <v>0</v>
      </c>
      <c r="R505" s="212">
        <f>_xlfn.IFNA(IF(R$7="Fixed",1,IF(AND($D505="yes",R$7="Block"),INDEX($O805:$Q805,1,MATCH(R$5,$I50:$K50,0)),IF(OR(R$7="Anytime",R$7="Peak",R$7="Off-peak",R$7="Shoulder",R$7="Block"),INDEX('Stakeholder report data'!$G805:$M805,1,MATCH(IF(R$7="Block","Anytime",R$7),'Stakeholder report data'!$G$799:$M$799,0)),INDEX($W805:$AD805,1,MATCH(R$5,$W$799:$AD$799,0)))))
*R1105*R$8,0)</f>
        <v>0</v>
      </c>
      <c r="S505" s="212">
        <f>_xlfn.IFNA(IF(S$7="Fixed",1,IF(AND($D505="yes",S$7="Block"),INDEX($O805:$Q805,1,MATCH(S$5,$I50:$K50,0)),IF(OR(S$7="Anytime",S$7="Peak",S$7="Off-peak",S$7="Shoulder",S$7="Block"),INDEX('Stakeholder report data'!$G805:$M805,1,MATCH(IF(S$7="Block","Anytime",S$7),'Stakeholder report data'!$G$799:$M$799,0)),INDEX($W805:$AD805,1,MATCH(S$5,$W$799:$AD$799,0)))))
*S1105*S$8,0)</f>
        <v>0</v>
      </c>
      <c r="T505" s="212">
        <f>_xlfn.IFNA(IF(T$7="Fixed",1,IF(AND($D505="yes",T$7="Block"),INDEX($O805:$Q805,1,MATCH(T$5,$I50:$K50,0)),IF(OR(T$7="Anytime",T$7="Peak",T$7="Off-peak",T$7="Shoulder",T$7="Block"),INDEX('Stakeholder report data'!$G805:$M805,1,MATCH(IF(T$7="Block","Anytime",T$7),'Stakeholder report data'!$G$799:$M$799,0)),INDEX($W805:$AD805,1,MATCH(T$5,$W$799:$AD$799,0)))))
*T1105*T$8,0)</f>
        <v>0</v>
      </c>
      <c r="U505" s="212">
        <f>_xlfn.IFNA(IF(U$7="Fixed",1,IF(AND($D505="yes",U$7="Block"),INDEX($O805:$Q805,1,MATCH(U$5,$I50:$K50,0)),IF(OR(U$7="Anytime",U$7="Peak",U$7="Off-peak",U$7="Shoulder",U$7="Block"),INDEX('Stakeholder report data'!$G805:$M805,1,MATCH(IF(U$7="Block","Anytime",U$7),'Stakeholder report data'!$G$799:$M$799,0)),INDEX($W805:$AD805,1,MATCH(U$5,$W$799:$AD$799,0)))))
*U1105*U$8,0)</f>
        <v>0</v>
      </c>
      <c r="V505" s="212">
        <f>_xlfn.IFNA(IF(V$7="Fixed",1,IF(AND($D505="yes",V$7="Block"),INDEX($O805:$Q805,1,MATCH(V$5,$I50:$K50,0)),IF(OR(V$7="Anytime",V$7="Peak",V$7="Off-peak",V$7="Shoulder",V$7="Block"),INDEX('Stakeholder report data'!$G805:$M805,1,MATCH(IF(V$7="Block","Anytime",V$7),'Stakeholder report data'!$G$799:$M$799,0)),INDEX($W805:$AD805,1,MATCH(V$5,$W$799:$AD$799,0)))))
*V1105*V$8,0)</f>
        <v>0</v>
      </c>
      <c r="W505" s="212">
        <f>_xlfn.IFNA(IF(W$7="Fixed",1,IF(AND($D505="yes",W$7="Block"),INDEX($O805:$Q805,1,MATCH(W$5,$I50:$K50,0)),IF(OR(W$7="Anytime",W$7="Peak",W$7="Off-peak",W$7="Shoulder",W$7="Block"),INDEX('Stakeholder report data'!$G805:$M805,1,MATCH(IF(W$7="Block","Anytime",W$7),'Stakeholder report data'!$G$799:$M$799,0)),INDEX($W805:$AD805,1,MATCH(W$5,$W$799:$AD$799,0)))))
*W1105*W$8,0)</f>
        <v>0</v>
      </c>
      <c r="X505" s="212">
        <f>_xlfn.IFNA(IF(X$7="Fixed",1,IF(AND($D505="yes",X$7="Block"),INDEX($O805:$Q805,1,MATCH(X$5,$I50:$K50,0)),IF(OR(X$7="Anytime",X$7="Peak",X$7="Off-peak",X$7="Shoulder",X$7="Block"),INDEX('Stakeholder report data'!$G805:$M805,1,MATCH(IF(X$7="Block","Anytime",X$7),'Stakeholder report data'!$G$799:$M$799,0)),INDEX($W805:$AD805,1,MATCH(X$5,$W$799:$AD$799,0)))))
*X1105*X$8,0)</f>
        <v>0</v>
      </c>
      <c r="Y505" s="212">
        <f>_xlfn.IFNA(IF(Y$7="Fixed",1,IF(AND($D505="yes",Y$7="Block"),INDEX($O805:$Q805,1,MATCH(Y$5,$I50:$K50,0)),IF(OR(Y$7="Anytime",Y$7="Peak",Y$7="Off-peak",Y$7="Shoulder",Y$7="Block"),INDEX('Stakeholder report data'!$G805:$M805,1,MATCH(IF(Y$7="Block","Anytime",Y$7),'Stakeholder report data'!$G$799:$M$799,0)),INDEX($W805:$AD805,1,MATCH(Y$5,$W$799:$AD$799,0)))))
*Y1105*Y$8,0)</f>
        <v>0</v>
      </c>
      <c r="Z505" s="212">
        <f>_xlfn.IFNA(IF(Z$7="Fixed",1,IF(AND($D505="yes",Z$7="Block"),INDEX($O805:$Q805,1,MATCH(Z$5,$I50:$K50,0)),IF(OR(Z$7="Anytime",Z$7="Peak",Z$7="Off-peak",Z$7="Shoulder",Z$7="Block"),INDEX('Stakeholder report data'!$G805:$M805,1,MATCH(IF(Z$7="Block","Anytime",Z$7),'Stakeholder report data'!$G$799:$M$799,0)),INDEX($W805:$AD805,1,MATCH(Z$5,$W$799:$AD$799,0)))))
*Z1105*Z$8,0)</f>
        <v>0</v>
      </c>
      <c r="AA505" s="212">
        <f>_xlfn.IFNA(IF(AA$7="Fixed",1,IF(AND($D505="yes",AA$7="Block"),INDEX($O805:$Q805,1,MATCH(AA$5,$I50:$K50,0)),IF(OR(AA$7="Anytime",AA$7="Peak",AA$7="Off-peak",AA$7="Shoulder",AA$7="Block"),INDEX('Stakeholder report data'!$G805:$M805,1,MATCH(IF(AA$7="Block","Anytime",AA$7),'Stakeholder report data'!$G$799:$M$799,0)),INDEX($W805:$AD805,1,MATCH(AA$5,$W$799:$AD$799,0)))))
*AA1105*AA$8,0)</f>
        <v>0</v>
      </c>
      <c r="AB505" s="212">
        <f>_xlfn.IFNA(IF(AB$7="Fixed",1,IF(AND($D505="yes",AB$7="Block"),INDEX($O805:$Q805,1,MATCH(AB$5,$I50:$K50,0)),IF(OR(AB$7="Anytime",AB$7="Peak",AB$7="Off-peak",AB$7="Shoulder",AB$7="Block"),INDEX('Stakeholder report data'!$G805:$M805,1,MATCH(IF(AB$7="Block","Anytime",AB$7),'Stakeholder report data'!$G$799:$M$799,0)),INDEX($W805:$AD805,1,MATCH(AB$5,$W$799:$AD$799,0)))))
*AB1105*AB$8,0)</f>
        <v>0</v>
      </c>
      <c r="AC505" s="212">
        <f>_xlfn.IFNA(IF(AC$7="Fixed",1,IF(AND($D505="yes",AC$7="Block"),INDEX($O805:$Q805,1,MATCH(AC$5,$I50:$K50,0)),IF(OR(AC$7="Anytime",AC$7="Peak",AC$7="Off-peak",AC$7="Shoulder",AC$7="Block"),INDEX('Stakeholder report data'!$G805:$M805,1,MATCH(IF(AC$7="Block","Anytime",AC$7),'Stakeholder report data'!$G$799:$M$799,0)),INDEX($W805:$AD805,1,MATCH(AC$5,$W$799:$AD$799,0)))))
*AC1105*AC$8,0)</f>
        <v>0</v>
      </c>
      <c r="AD505" s="212">
        <f>_xlfn.IFNA(IF(AD$7="Fixed",1,IF(AND($D505="yes",AD$7="Block"),INDEX($O805:$Q805,1,MATCH(AD$5,$I50:$K50,0)),IF(OR(AD$7="Anytime",AD$7="Peak",AD$7="Off-peak",AD$7="Shoulder",AD$7="Block"),INDEX('Stakeholder report data'!$G805:$M805,1,MATCH(IF(AD$7="Block","Anytime",AD$7),'Stakeholder report data'!$G$799:$M$799,0)),INDEX($W805:$AD805,1,MATCH(AD$5,$W$799:$AD$799,0)))))
*AD1105*AD$8,0)</f>
        <v>0</v>
      </c>
      <c r="AE505" s="55"/>
      <c r="AF505" s="34"/>
      <c r="AG505" s="34"/>
      <c r="AH505" s="34"/>
    </row>
    <row r="506" spans="1:34" ht="11.25" outlineLevel="2" x14ac:dyDescent="0.2">
      <c r="A506" s="34"/>
      <c r="B506" s="251">
        <v>5</v>
      </c>
      <c r="C506" s="48" t="s">
        <v>195</v>
      </c>
      <c r="D506" s="49" t="str">
        <f t="shared" si="51"/>
        <v>no</v>
      </c>
      <c r="E506" s="49" t="str">
        <f t="shared" si="51"/>
        <v>yes</v>
      </c>
      <c r="F506" s="56"/>
      <c r="G506" s="262">
        <f t="shared" si="52"/>
        <v>6470.4964768390873</v>
      </c>
      <c r="H506" s="56"/>
      <c r="I506" s="212">
        <f>_xlfn.IFNA(IF(I$7="Fixed",1,IF(AND($D506="yes",I$7="Block"),INDEX($O806:$Q806,1,MATCH(I$5,$I51:$K51,0)),IF(OR(I$7="Anytime",I$7="Peak",I$7="Off-peak",I$7="Shoulder",I$7="Block"),INDEX('Stakeholder report data'!$G806:$M806,1,MATCH(IF(I$7="Block","Anytime",I$7),'Stakeholder report data'!$G$799:$M$799,0)),INDEX($W806:$AD806,1,MATCH(I$5,$W$799:$AD$799,0)))))
*I1106*I$8,0)</f>
        <v>1200.1200000000001</v>
      </c>
      <c r="J506" s="212">
        <f>_xlfn.IFNA(IF(J$7="Fixed",1,IF(AND($D506="yes",J$7="Block"),INDEX($O806:$Q806,1,MATCH(J$5,$I51:$K51,0)),IF(OR(J$7="Anytime",J$7="Peak",J$7="Off-peak",J$7="Shoulder",J$7="Block"),INDEX('Stakeholder report data'!$G806:$M806,1,MATCH(IF(J$7="Block","Anytime",J$7),'Stakeholder report data'!$G$799:$M$799,0)),INDEX($W806:$AD806,1,MATCH(J$5,$W$799:$AD$799,0)))))
*J1106*J$8,0)</f>
        <v>0</v>
      </c>
      <c r="K506" s="212">
        <f>_xlfn.IFNA(IF(K$7="Fixed",1,IF(AND($D506="yes",K$7="Block"),INDEX($O806:$Q806,1,MATCH(K$5,$I51:$K51,0)),IF(OR(K$7="Anytime",K$7="Peak",K$7="Off-peak",K$7="Shoulder",K$7="Block"),INDEX('Stakeholder report data'!$G806:$M806,1,MATCH(IF(K$7="Block","Anytime",K$7),'Stakeholder report data'!$G$799:$M$799,0)),INDEX($W806:$AD806,1,MATCH(K$5,$W$799:$AD$799,0)))))
*K1106*K$8,0)</f>
        <v>3555.7138639971877</v>
      </c>
      <c r="L506" s="212">
        <f>_xlfn.IFNA(IF(L$7="Fixed",1,IF(AND($D506="yes",L$7="Block"),INDEX($O806:$Q806,1,MATCH(L$5,$I51:$K51,0)),IF(OR(L$7="Anytime",L$7="Peak",L$7="Off-peak",L$7="Shoulder",L$7="Block"),INDEX('Stakeholder report data'!$G806:$M806,1,MATCH(IF(L$7="Block","Anytime",L$7),'Stakeholder report data'!$G$799:$M$799,0)),INDEX($W806:$AD806,1,MATCH(L$5,$W$799:$AD$799,0)))))
*L1106*L$8,0)</f>
        <v>1634.1626128418993</v>
      </c>
      <c r="M506" s="212">
        <f>_xlfn.IFNA(IF(M$7="Fixed",1,IF(AND($D506="yes",M$7="Block"),INDEX($O806:$Q806,1,MATCH(M$5,$I51:$K51,0)),IF(OR(M$7="Anytime",M$7="Peak",M$7="Off-peak",M$7="Shoulder",M$7="Block"),INDEX('Stakeholder report data'!$G806:$M806,1,MATCH(IF(M$7="Block","Anytime",M$7),'Stakeholder report data'!$G$799:$M$799,0)),INDEX($W806:$AD806,1,MATCH(M$5,$W$799:$AD$799,0)))))
*M1106*M$8,0)</f>
        <v>0</v>
      </c>
      <c r="N506" s="212">
        <f>_xlfn.IFNA(IF(N$7="Fixed",1,IF(AND($D506="yes",N$7="Block"),INDEX($O806:$Q806,1,MATCH(N$5,$I51:$K51,0)),IF(OR(N$7="Anytime",N$7="Peak",N$7="Off-peak",N$7="Shoulder",N$7="Block"),INDEX('Stakeholder report data'!$G806:$M806,1,MATCH(IF(N$7="Block","Anytime",N$7),'Stakeholder report data'!$G$799:$M$799,0)),INDEX($W806:$AD806,1,MATCH(N$5,$W$799:$AD$799,0)))))
*N1106*N$8,0)</f>
        <v>0</v>
      </c>
      <c r="O506" s="212">
        <f>_xlfn.IFNA(IF(O$7="Fixed",1,IF(AND($D506="yes",O$7="Block"),INDEX($O806:$Q806,1,MATCH(O$5,$I51:$K51,0)),IF(OR(O$7="Anytime",O$7="Peak",O$7="Off-peak",O$7="Shoulder",O$7="Block"),INDEX('Stakeholder report data'!$G806:$M806,1,MATCH(IF(O$7="Block","Anytime",O$7),'Stakeholder report data'!$G$799:$M$799,0)),INDEX($W806:$AD806,1,MATCH(O$5,$W$799:$AD$799,0)))))
*O1106*O$8,0)</f>
        <v>0</v>
      </c>
      <c r="P506" s="212">
        <f>_xlfn.IFNA(IF(P$7="Fixed",1,IF(AND($D506="yes",P$7="Block"),INDEX($O806:$Q806,1,MATCH(P$5,$I51:$K51,0)),IF(OR(P$7="Anytime",P$7="Peak",P$7="Off-peak",P$7="Shoulder",P$7="Block"),INDEX('Stakeholder report data'!$G806:$M806,1,MATCH(IF(P$7="Block","Anytime",P$7),'Stakeholder report data'!$G$799:$M$799,0)),INDEX($W806:$AD806,1,MATCH(P$5,$W$799:$AD$799,0)))))
*P1106*P$8,0)</f>
        <v>0</v>
      </c>
      <c r="Q506" s="212">
        <f>_xlfn.IFNA(IF(Q$7="Fixed",1,IF(AND($D506="yes",Q$7="Block"),INDEX($O806:$Q806,1,MATCH(Q$5,$I51:$K51,0)),IF(OR(Q$7="Anytime",Q$7="Peak",Q$7="Off-peak",Q$7="Shoulder",Q$7="Block"),INDEX('Stakeholder report data'!$G806:$M806,1,MATCH(IF(Q$7="Block","Anytime",Q$7),'Stakeholder report data'!$G$799:$M$799,0)),INDEX($W806:$AD806,1,MATCH(Q$5,$W$799:$AD$799,0)))))
*Q1106*Q$8,0)</f>
        <v>0</v>
      </c>
      <c r="R506" s="212">
        <f>_xlfn.IFNA(IF(R$7="Fixed",1,IF(AND($D506="yes",R$7="Block"),INDEX($O806:$Q806,1,MATCH(R$5,$I51:$K51,0)),IF(OR(R$7="Anytime",R$7="Peak",R$7="Off-peak",R$7="Shoulder",R$7="Block"),INDEX('Stakeholder report data'!$G806:$M806,1,MATCH(IF(R$7="Block","Anytime",R$7),'Stakeholder report data'!$G$799:$M$799,0)),INDEX($W806:$AD806,1,MATCH(R$5,$W$799:$AD$799,0)))))
*R1106*R$8,0)</f>
        <v>0</v>
      </c>
      <c r="S506" s="212">
        <f>_xlfn.IFNA(IF(S$7="Fixed",1,IF(AND($D506="yes",S$7="Block"),INDEX($O806:$Q806,1,MATCH(S$5,$I51:$K51,0)),IF(OR(S$7="Anytime",S$7="Peak",S$7="Off-peak",S$7="Shoulder",S$7="Block"),INDEX('Stakeholder report data'!$G806:$M806,1,MATCH(IF(S$7="Block","Anytime",S$7),'Stakeholder report data'!$G$799:$M$799,0)),INDEX($W806:$AD806,1,MATCH(S$5,$W$799:$AD$799,0)))))
*S1106*S$8,0)</f>
        <v>0</v>
      </c>
      <c r="T506" s="212">
        <f>_xlfn.IFNA(IF(T$7="Fixed",1,IF(AND($D506="yes",T$7="Block"),INDEX($O806:$Q806,1,MATCH(T$5,$I51:$K51,0)),IF(OR(T$7="Anytime",T$7="Peak",T$7="Off-peak",T$7="Shoulder",T$7="Block"),INDEX('Stakeholder report data'!$G806:$M806,1,MATCH(IF(T$7="Block","Anytime",T$7),'Stakeholder report data'!$G$799:$M$799,0)),INDEX($W806:$AD806,1,MATCH(T$5,$W$799:$AD$799,0)))))
*T1106*T$8,0)</f>
        <v>0</v>
      </c>
      <c r="U506" s="212">
        <f>_xlfn.IFNA(IF(U$7="Fixed",1,IF(AND($D506="yes",U$7="Block"),INDEX($O806:$Q806,1,MATCH(U$5,$I51:$K51,0)),IF(OR(U$7="Anytime",U$7="Peak",U$7="Off-peak",U$7="Shoulder",U$7="Block"),INDEX('Stakeholder report data'!$G806:$M806,1,MATCH(IF(U$7="Block","Anytime",U$7),'Stakeholder report data'!$G$799:$M$799,0)),INDEX($W806:$AD806,1,MATCH(U$5,$W$799:$AD$799,0)))))
*U1106*U$8,0)</f>
        <v>0</v>
      </c>
      <c r="V506" s="212">
        <f>_xlfn.IFNA(IF(V$7="Fixed",1,IF(AND($D506="yes",V$7="Block"),INDEX($O806:$Q806,1,MATCH(V$5,$I51:$K51,0)),IF(OR(V$7="Anytime",V$7="Peak",V$7="Off-peak",V$7="Shoulder",V$7="Block"),INDEX('Stakeholder report data'!$G806:$M806,1,MATCH(IF(V$7="Block","Anytime",V$7),'Stakeholder report data'!$G$799:$M$799,0)),INDEX($W806:$AD806,1,MATCH(V$5,$W$799:$AD$799,0)))))
*V1106*V$8,0)</f>
        <v>0</v>
      </c>
      <c r="W506" s="212">
        <f>_xlfn.IFNA(IF(W$7="Fixed",1,IF(AND($D506="yes",W$7="Block"),INDEX($O806:$Q806,1,MATCH(W$5,$I51:$K51,0)),IF(OR(W$7="Anytime",W$7="Peak",W$7="Off-peak",W$7="Shoulder",W$7="Block"),INDEX('Stakeholder report data'!$G806:$M806,1,MATCH(IF(W$7="Block","Anytime",W$7),'Stakeholder report data'!$G$799:$M$799,0)),INDEX($W806:$AD806,1,MATCH(W$5,$W$799:$AD$799,0)))))
*W1106*W$8,0)</f>
        <v>0</v>
      </c>
      <c r="X506" s="212">
        <f>_xlfn.IFNA(IF(X$7="Fixed",1,IF(AND($D506="yes",X$7="Block"),INDEX($O806:$Q806,1,MATCH(X$5,$I51:$K51,0)),IF(OR(X$7="Anytime",X$7="Peak",X$7="Off-peak",X$7="Shoulder",X$7="Block"),INDEX('Stakeholder report data'!$G806:$M806,1,MATCH(IF(X$7="Block","Anytime",X$7),'Stakeholder report data'!$G$799:$M$799,0)),INDEX($W806:$AD806,1,MATCH(X$5,$W$799:$AD$799,0)))))
*X1106*X$8,0)</f>
        <v>0</v>
      </c>
      <c r="Y506" s="212">
        <f>_xlfn.IFNA(IF(Y$7="Fixed",1,IF(AND($D506="yes",Y$7="Block"),INDEX($O806:$Q806,1,MATCH(Y$5,$I51:$K51,0)),IF(OR(Y$7="Anytime",Y$7="Peak",Y$7="Off-peak",Y$7="Shoulder",Y$7="Block"),INDEX('Stakeholder report data'!$G806:$M806,1,MATCH(IF(Y$7="Block","Anytime",Y$7),'Stakeholder report data'!$G$799:$M$799,0)),INDEX($W806:$AD806,1,MATCH(Y$5,$W$799:$AD$799,0)))))
*Y1106*Y$8,0)</f>
        <v>0</v>
      </c>
      <c r="Z506" s="212">
        <f>_xlfn.IFNA(IF(Z$7="Fixed",1,IF(AND($D506="yes",Z$7="Block"),INDEX($O806:$Q806,1,MATCH(Z$5,$I51:$K51,0)),IF(OR(Z$7="Anytime",Z$7="Peak",Z$7="Off-peak",Z$7="Shoulder",Z$7="Block"),INDEX('Stakeholder report data'!$G806:$M806,1,MATCH(IF(Z$7="Block","Anytime",Z$7),'Stakeholder report data'!$G$799:$M$799,0)),INDEX($W806:$AD806,1,MATCH(Z$5,$W$799:$AD$799,0)))))
*Z1106*Z$8,0)</f>
        <v>0</v>
      </c>
      <c r="AA506" s="212">
        <f>_xlfn.IFNA(IF(AA$7="Fixed",1,IF(AND($D506="yes",AA$7="Block"),INDEX($O806:$Q806,1,MATCH(AA$5,$I51:$K51,0)),IF(OR(AA$7="Anytime",AA$7="Peak",AA$7="Off-peak",AA$7="Shoulder",AA$7="Block"),INDEX('Stakeholder report data'!$G806:$M806,1,MATCH(IF(AA$7="Block","Anytime",AA$7),'Stakeholder report data'!$G$799:$M$799,0)),INDEX($W806:$AD806,1,MATCH(AA$5,$W$799:$AD$799,0)))))
*AA1106*AA$8,0)</f>
        <v>0</v>
      </c>
      <c r="AB506" s="212">
        <f>_xlfn.IFNA(IF(AB$7="Fixed",1,IF(AND($D506="yes",AB$7="Block"),INDEX($O806:$Q806,1,MATCH(AB$5,$I51:$K51,0)),IF(OR(AB$7="Anytime",AB$7="Peak",AB$7="Off-peak",AB$7="Shoulder",AB$7="Block"),INDEX('Stakeholder report data'!$G806:$M806,1,MATCH(IF(AB$7="Block","Anytime",AB$7),'Stakeholder report data'!$G$799:$M$799,0)),INDEX($W806:$AD806,1,MATCH(AB$5,$W$799:$AD$799,0)))))
*AB1106*AB$8,0)</f>
        <v>0</v>
      </c>
      <c r="AC506" s="212">
        <f>_xlfn.IFNA(IF(AC$7="Fixed",1,IF(AND($D506="yes",AC$7="Block"),INDEX($O806:$Q806,1,MATCH(AC$5,$I51:$K51,0)),IF(OR(AC$7="Anytime",AC$7="Peak",AC$7="Off-peak",AC$7="Shoulder",AC$7="Block"),INDEX('Stakeholder report data'!$G806:$M806,1,MATCH(IF(AC$7="Block","Anytime",AC$7),'Stakeholder report data'!$G$799:$M$799,0)),INDEX($W806:$AD806,1,MATCH(AC$5,$W$799:$AD$799,0)))))
*AC1106*AC$8,0)</f>
        <v>0</v>
      </c>
      <c r="AD506" s="212">
        <f>_xlfn.IFNA(IF(AD$7="Fixed",1,IF(AND($D506="yes",AD$7="Block"),INDEX($O806:$Q806,1,MATCH(AD$5,$I51:$K51,0)),IF(OR(AD$7="Anytime",AD$7="Peak",AD$7="Off-peak",AD$7="Shoulder",AD$7="Block"),INDEX('Stakeholder report data'!$G806:$M806,1,MATCH(IF(AD$7="Block","Anytime",AD$7),'Stakeholder report data'!$G$799:$M$799,0)),INDEX($W806:$AD806,1,MATCH(AD$5,$W$799:$AD$799,0)))))
*AD1106*AD$8,0)</f>
        <v>0</v>
      </c>
      <c r="AE506" s="55"/>
      <c r="AF506" s="34"/>
      <c r="AG506" s="34"/>
      <c r="AH506" s="34"/>
    </row>
    <row r="507" spans="1:34" ht="11.25" outlineLevel="2" x14ac:dyDescent="0.2">
      <c r="A507" s="34"/>
      <c r="B507" s="251">
        <v>6</v>
      </c>
      <c r="C507" s="48" t="s">
        <v>197</v>
      </c>
      <c r="D507" s="49" t="str">
        <f t="shared" si="51"/>
        <v>no</v>
      </c>
      <c r="E507" s="49" t="str">
        <f t="shared" si="51"/>
        <v>yes</v>
      </c>
      <c r="F507" s="56"/>
      <c r="G507" s="262">
        <f t="shared" si="52"/>
        <v>581.10771367878056</v>
      </c>
      <c r="H507" s="56"/>
      <c r="I507" s="212">
        <f>_xlfn.IFNA(IF(I$7="Fixed",1,IF(AND($D507="yes",I$7="Block"),INDEX($O807:$Q807,1,MATCH(I$5,$I52:$K52,0)),IF(OR(I$7="Anytime",I$7="Peak",I$7="Off-peak",I$7="Shoulder",I$7="Block"),INDEX('Stakeholder report data'!$G807:$M807,1,MATCH(IF(I$7="Block","Anytime",I$7),'Stakeholder report data'!$G$799:$M$799,0)),INDEX($W807:$AD807,1,MATCH(I$5,$W$799:$AD$799,0)))))
*I1107*I$8,0)</f>
        <v>0</v>
      </c>
      <c r="J507" s="212">
        <f>_xlfn.IFNA(IF(J$7="Fixed",1,IF(AND($D507="yes",J$7="Block"),INDEX($O807:$Q807,1,MATCH(J$5,$I52:$K52,0)),IF(OR(J$7="Anytime",J$7="Peak",J$7="Off-peak",J$7="Shoulder",J$7="Block"),INDEX('Stakeholder report data'!$G807:$M807,1,MATCH(IF(J$7="Block","Anytime",J$7),'Stakeholder report data'!$G$799:$M$799,0)),INDEX($W807:$AD807,1,MATCH(J$5,$W$799:$AD$799,0)))))
*J1107*J$8,0)</f>
        <v>0</v>
      </c>
      <c r="K507" s="212">
        <f>_xlfn.IFNA(IF(K$7="Fixed",1,IF(AND($D507="yes",K$7="Block"),INDEX($O807:$Q807,1,MATCH(K$5,$I52:$K52,0)),IF(OR(K$7="Anytime",K$7="Peak",K$7="Off-peak",K$7="Shoulder",K$7="Block"),INDEX('Stakeholder report data'!$G807:$M807,1,MATCH(IF(K$7="Block","Anytime",K$7),'Stakeholder report data'!$G$799:$M$799,0)),INDEX($W807:$AD807,1,MATCH(K$5,$W$799:$AD$799,0)))))
*K1107*K$8,0)</f>
        <v>328.65836924508085</v>
      </c>
      <c r="L507" s="212">
        <f>_xlfn.IFNA(IF(L$7="Fixed",1,IF(AND($D507="yes",L$7="Block"),INDEX($O807:$Q807,1,MATCH(L$5,$I52:$K52,0)),IF(OR(L$7="Anytime",L$7="Peak",L$7="Off-peak",L$7="Shoulder",L$7="Block"),INDEX('Stakeholder report data'!$G807:$M807,1,MATCH(IF(L$7="Block","Anytime",L$7),'Stakeholder report data'!$G$799:$M$799,0)),INDEX($W807:$AD807,1,MATCH(L$5,$W$799:$AD$799,0)))))
*L1107*L$8,0)</f>
        <v>171.94934443369971</v>
      </c>
      <c r="M507" s="212">
        <f>_xlfn.IFNA(IF(M$7="Fixed",1,IF(AND($D507="yes",M$7="Block"),INDEX($O807:$Q807,1,MATCH(M$5,$I52:$K52,0)),IF(OR(M$7="Anytime",M$7="Peak",M$7="Off-peak",M$7="Shoulder",M$7="Block"),INDEX('Stakeholder report data'!$G807:$M807,1,MATCH(IF(M$7="Block","Anytime",M$7),'Stakeholder report data'!$G$799:$M$799,0)),INDEX($W807:$AD807,1,MATCH(M$5,$W$799:$AD$799,0)))))
*M1107*M$8,0)</f>
        <v>0</v>
      </c>
      <c r="N507" s="212">
        <f>_xlfn.IFNA(IF(N$7="Fixed",1,IF(AND($D507="yes",N$7="Block"),INDEX($O807:$Q807,1,MATCH(N$5,$I52:$K52,0)),IF(OR(N$7="Anytime",N$7="Peak",N$7="Off-peak",N$7="Shoulder",N$7="Block"),INDEX('Stakeholder report data'!$G807:$M807,1,MATCH(IF(N$7="Block","Anytime",N$7),'Stakeholder report data'!$G$799:$M$799,0)),INDEX($W807:$AD807,1,MATCH(N$5,$W$799:$AD$799,0)))))
*N1107*N$8,0)</f>
        <v>0</v>
      </c>
      <c r="O507" s="212">
        <f>_xlfn.IFNA(IF(O$7="Fixed",1,IF(AND($D507="yes",O$7="Block"),INDEX($O807:$Q807,1,MATCH(O$5,$I52:$K52,0)),IF(OR(O$7="Anytime",O$7="Peak",O$7="Off-peak",O$7="Shoulder",O$7="Block"),INDEX('Stakeholder report data'!$G807:$M807,1,MATCH(IF(O$7="Block","Anytime",O$7),'Stakeholder report data'!$G$799:$M$799,0)),INDEX($W807:$AD807,1,MATCH(O$5,$W$799:$AD$799,0)))))
*O1107*O$8,0)</f>
        <v>0</v>
      </c>
      <c r="P507" s="212">
        <f>_xlfn.IFNA(IF(P$7="Fixed",1,IF(AND($D507="yes",P$7="Block"),INDEX($O807:$Q807,1,MATCH(P$5,$I52:$K52,0)),IF(OR(P$7="Anytime",P$7="Peak",P$7="Off-peak",P$7="Shoulder",P$7="Block"),INDEX('Stakeholder report data'!$G807:$M807,1,MATCH(IF(P$7="Block","Anytime",P$7),'Stakeholder report data'!$G$799:$M$799,0)),INDEX($W807:$AD807,1,MATCH(P$5,$W$799:$AD$799,0)))))
*P1107*P$8,0)</f>
        <v>0</v>
      </c>
      <c r="Q507" s="212">
        <f>_xlfn.IFNA(IF(Q$7="Fixed",1,IF(AND($D507="yes",Q$7="Block"),INDEX($O807:$Q807,1,MATCH(Q$5,$I52:$K52,0)),IF(OR(Q$7="Anytime",Q$7="Peak",Q$7="Off-peak",Q$7="Shoulder",Q$7="Block"),INDEX('Stakeholder report data'!$G807:$M807,1,MATCH(IF(Q$7="Block","Anytime",Q$7),'Stakeholder report data'!$G$799:$M$799,0)),INDEX($W807:$AD807,1,MATCH(Q$5,$W$799:$AD$799,0)))))
*Q1107*Q$8,0)</f>
        <v>0</v>
      </c>
      <c r="R507" s="212">
        <f>_xlfn.IFNA(IF(R$7="Fixed",1,IF(AND($D507="yes",R$7="Block"),INDEX($O807:$Q807,1,MATCH(R$5,$I52:$K52,0)),IF(OR(R$7="Anytime",R$7="Peak",R$7="Off-peak",R$7="Shoulder",R$7="Block"),INDEX('Stakeholder report data'!$G807:$M807,1,MATCH(IF(R$7="Block","Anytime",R$7),'Stakeholder report data'!$G$799:$M$799,0)),INDEX($W807:$AD807,1,MATCH(R$5,$W$799:$AD$799,0)))))
*R1107*R$8,0)</f>
        <v>0</v>
      </c>
      <c r="S507" s="212">
        <f>_xlfn.IFNA(IF(S$7="Fixed",1,IF(AND($D507="yes",S$7="Block"),INDEX($O807:$Q807,1,MATCH(S$5,$I52:$K52,0)),IF(OR(S$7="Anytime",S$7="Peak",S$7="Off-peak",S$7="Shoulder",S$7="Block"),INDEX('Stakeholder report data'!$G807:$M807,1,MATCH(IF(S$7="Block","Anytime",S$7),'Stakeholder report data'!$G$799:$M$799,0)),INDEX($W807:$AD807,1,MATCH(S$5,$W$799:$AD$799,0)))))
*S1107*S$8,0)</f>
        <v>0</v>
      </c>
      <c r="T507" s="212">
        <f>_xlfn.IFNA(IF(T$7="Fixed",1,IF(AND($D507="yes",T$7="Block"),INDEX($O807:$Q807,1,MATCH(T$5,$I52:$K52,0)),IF(OR(T$7="Anytime",T$7="Peak",T$7="Off-peak",T$7="Shoulder",T$7="Block"),INDEX('Stakeholder report data'!$G807:$M807,1,MATCH(IF(T$7="Block","Anytime",T$7),'Stakeholder report data'!$G$799:$M$799,0)),INDEX($W807:$AD807,1,MATCH(T$5,$W$799:$AD$799,0)))))
*T1107*T$8,0)</f>
        <v>0</v>
      </c>
      <c r="U507" s="212">
        <f>_xlfn.IFNA(IF(U$7="Fixed",1,IF(AND($D507="yes",U$7="Block"),INDEX($O807:$Q807,1,MATCH(U$5,$I52:$K52,0)),IF(OR(U$7="Anytime",U$7="Peak",U$7="Off-peak",U$7="Shoulder",U$7="Block"),INDEX('Stakeholder report data'!$G807:$M807,1,MATCH(IF(U$7="Block","Anytime",U$7),'Stakeholder report data'!$G$799:$M$799,0)),INDEX($W807:$AD807,1,MATCH(U$5,$W$799:$AD$799,0)))))
*U1107*U$8,0)</f>
        <v>0</v>
      </c>
      <c r="V507" s="212">
        <f>_xlfn.IFNA(IF(V$7="Fixed",1,IF(AND($D507="yes",V$7="Block"),INDEX($O807:$Q807,1,MATCH(V$5,$I52:$K52,0)),IF(OR(V$7="Anytime",V$7="Peak",V$7="Off-peak",V$7="Shoulder",V$7="Block"),INDEX('Stakeholder report data'!$G807:$M807,1,MATCH(IF(V$7="Block","Anytime",V$7),'Stakeholder report data'!$G$799:$M$799,0)),INDEX($W807:$AD807,1,MATCH(V$5,$W$799:$AD$799,0)))))
*V1107*V$8,0)</f>
        <v>0</v>
      </c>
      <c r="W507" s="212">
        <f>_xlfn.IFNA(IF(W$7="Fixed",1,IF(AND($D507="yes",W$7="Block"),INDEX($O807:$Q807,1,MATCH(W$5,$I52:$K52,0)),IF(OR(W$7="Anytime",W$7="Peak",W$7="Off-peak",W$7="Shoulder",W$7="Block"),INDEX('Stakeholder report data'!$G807:$M807,1,MATCH(IF(W$7="Block","Anytime",W$7),'Stakeholder report data'!$G$799:$M$799,0)),INDEX($W807:$AD807,1,MATCH(W$5,$W$799:$AD$799,0)))))
*W1107*W$8,0)</f>
        <v>0</v>
      </c>
      <c r="X507" s="212">
        <f>_xlfn.IFNA(IF(X$7="Fixed",1,IF(AND($D507="yes",X$7="Block"),INDEX($O807:$Q807,1,MATCH(X$5,$I52:$K52,0)),IF(OR(X$7="Anytime",X$7="Peak",X$7="Off-peak",X$7="Shoulder",X$7="Block"),INDEX('Stakeholder report data'!$G807:$M807,1,MATCH(IF(X$7="Block","Anytime",X$7),'Stakeholder report data'!$G$799:$M$799,0)),INDEX($W807:$AD807,1,MATCH(X$5,$W$799:$AD$799,0)))))
*X1107*X$8,0)</f>
        <v>0</v>
      </c>
      <c r="Y507" s="212">
        <f>_xlfn.IFNA(IF(Y$7="Fixed",1,IF(AND($D507="yes",Y$7="Block"),INDEX($O807:$Q807,1,MATCH(Y$5,$I52:$K52,0)),IF(OR(Y$7="Anytime",Y$7="Peak",Y$7="Off-peak",Y$7="Shoulder",Y$7="Block"),INDEX('Stakeholder report data'!$G807:$M807,1,MATCH(IF(Y$7="Block","Anytime",Y$7),'Stakeholder report data'!$G$799:$M$799,0)),INDEX($W807:$AD807,1,MATCH(Y$5,$W$799:$AD$799,0)))))
*Y1107*Y$8,0)</f>
        <v>0</v>
      </c>
      <c r="Z507" s="212">
        <f>_xlfn.IFNA(IF(Z$7="Fixed",1,IF(AND($D507="yes",Z$7="Block"),INDEX($O807:$Q807,1,MATCH(Z$5,$I52:$K52,0)),IF(OR(Z$7="Anytime",Z$7="Peak",Z$7="Off-peak",Z$7="Shoulder",Z$7="Block"),INDEX('Stakeholder report data'!$G807:$M807,1,MATCH(IF(Z$7="Block","Anytime",Z$7),'Stakeholder report data'!$G$799:$M$799,0)),INDEX($W807:$AD807,1,MATCH(Z$5,$W$799:$AD$799,0)))))
*Z1107*Z$8,0)</f>
        <v>0</v>
      </c>
      <c r="AA507" s="212">
        <f>_xlfn.IFNA(IF(AA$7="Fixed",1,IF(AND($D507="yes",AA$7="Block"),INDEX($O807:$Q807,1,MATCH(AA$5,$I52:$K52,0)),IF(OR(AA$7="Anytime",AA$7="Peak",AA$7="Off-peak",AA$7="Shoulder",AA$7="Block"),INDEX('Stakeholder report data'!$G807:$M807,1,MATCH(IF(AA$7="Block","Anytime",AA$7),'Stakeholder report data'!$G$799:$M$799,0)),INDEX($W807:$AD807,1,MATCH(AA$5,$W$799:$AD$799,0)))))
*AA1107*AA$8,0)</f>
        <v>0</v>
      </c>
      <c r="AB507" s="212">
        <f>_xlfn.IFNA(IF(AB$7="Fixed",1,IF(AND($D507="yes",AB$7="Block"),INDEX($O807:$Q807,1,MATCH(AB$5,$I52:$K52,0)),IF(OR(AB$7="Anytime",AB$7="Peak",AB$7="Off-peak",AB$7="Shoulder",AB$7="Block"),INDEX('Stakeholder report data'!$G807:$M807,1,MATCH(IF(AB$7="Block","Anytime",AB$7),'Stakeholder report data'!$G$799:$M$799,0)),INDEX($W807:$AD807,1,MATCH(AB$5,$W$799:$AD$799,0)))))
*AB1107*AB$8,0)</f>
        <v>0</v>
      </c>
      <c r="AC507" s="212">
        <f>_xlfn.IFNA(IF(AC$7="Fixed",1,IF(AND($D507="yes",AC$7="Block"),INDEX($O807:$Q807,1,MATCH(AC$5,$I52:$K52,0)),IF(OR(AC$7="Anytime",AC$7="Peak",AC$7="Off-peak",AC$7="Shoulder",AC$7="Block"),INDEX('Stakeholder report data'!$G807:$M807,1,MATCH(IF(AC$7="Block","Anytime",AC$7),'Stakeholder report data'!$G$799:$M$799,0)),INDEX($W807:$AD807,1,MATCH(AC$5,$W$799:$AD$799,0)))))
*AC1107*AC$8,0)</f>
        <v>0</v>
      </c>
      <c r="AD507" s="212">
        <f>_xlfn.IFNA(IF(AD$7="Fixed",1,IF(AND($D507="yes",AD$7="Block"),INDEX($O807:$Q807,1,MATCH(AD$5,$I52:$K52,0)),IF(OR(AD$7="Anytime",AD$7="Peak",AD$7="Off-peak",AD$7="Shoulder",AD$7="Block"),INDEX('Stakeholder report data'!$G807:$M807,1,MATCH(IF(AD$7="Block","Anytime",AD$7),'Stakeholder report data'!$G$799:$M$799,0)),INDEX($W807:$AD807,1,MATCH(AD$5,$W$799:$AD$799,0)))))
*AD1107*AD$8,0)</f>
        <v>0</v>
      </c>
      <c r="AE507" s="55"/>
      <c r="AF507" s="34"/>
      <c r="AG507" s="34"/>
      <c r="AH507" s="34"/>
    </row>
    <row r="508" spans="1:34" ht="11.25" outlineLevel="2" x14ac:dyDescent="0.2">
      <c r="A508" s="34"/>
      <c r="B508" s="251">
        <v>7</v>
      </c>
      <c r="C508" s="48">
        <v>0</v>
      </c>
      <c r="D508" s="49">
        <f t="shared" si="51"/>
        <v>0</v>
      </c>
      <c r="E508" s="49">
        <f t="shared" si="51"/>
        <v>0</v>
      </c>
      <c r="F508" s="56"/>
      <c r="G508" s="262">
        <f t="shared" si="52"/>
        <v>0</v>
      </c>
      <c r="H508" s="56"/>
      <c r="I508" s="212">
        <f>_xlfn.IFNA(IF(I$7="Fixed",1,IF(AND($D508="yes",I$7="Block"),INDEX($O808:$Q808,1,MATCH(I$5,$I53:$K53,0)),IF(OR(I$7="Anytime",I$7="Peak",I$7="Off-peak",I$7="Shoulder",I$7="Block"),INDEX('Stakeholder report data'!$G808:$M808,1,MATCH(IF(I$7="Block","Anytime",I$7),'Stakeholder report data'!$G$799:$M$799,0)),INDEX($W808:$AD808,1,MATCH(I$5,$W$799:$AD$799,0)))))
*I1108*I$8,0)</f>
        <v>0</v>
      </c>
      <c r="J508" s="212">
        <f>_xlfn.IFNA(IF(J$7="Fixed",1,IF(AND($D508="yes",J$7="Block"),INDEX($O808:$Q808,1,MATCH(J$5,$I53:$K53,0)),IF(OR(J$7="Anytime",J$7="Peak",J$7="Off-peak",J$7="Shoulder",J$7="Block"),INDEX('Stakeholder report data'!$G808:$M808,1,MATCH(IF(J$7="Block","Anytime",J$7),'Stakeholder report data'!$G$799:$M$799,0)),INDEX($W808:$AD808,1,MATCH(J$5,$W$799:$AD$799,0)))))
*J1108*J$8,0)</f>
        <v>0</v>
      </c>
      <c r="K508" s="212">
        <f>_xlfn.IFNA(IF(K$7="Fixed",1,IF(AND($D508="yes",K$7="Block"),INDEX($O808:$Q808,1,MATCH(K$5,$I53:$K53,0)),IF(OR(K$7="Anytime",K$7="Peak",K$7="Off-peak",K$7="Shoulder",K$7="Block"),INDEX('Stakeholder report data'!$G808:$M808,1,MATCH(IF(K$7="Block","Anytime",K$7),'Stakeholder report data'!$G$799:$M$799,0)),INDEX($W808:$AD808,1,MATCH(K$5,$W$799:$AD$799,0)))))
*K1108*K$8,0)</f>
        <v>0</v>
      </c>
      <c r="L508" s="212">
        <f>_xlfn.IFNA(IF(L$7="Fixed",1,IF(AND($D508="yes",L$7="Block"),INDEX($O808:$Q808,1,MATCH(L$5,$I53:$K53,0)),IF(OR(L$7="Anytime",L$7="Peak",L$7="Off-peak",L$7="Shoulder",L$7="Block"),INDEX('Stakeholder report data'!$G808:$M808,1,MATCH(IF(L$7="Block","Anytime",L$7),'Stakeholder report data'!$G$799:$M$799,0)),INDEX($W808:$AD808,1,MATCH(L$5,$W$799:$AD$799,0)))))
*L1108*L$8,0)</f>
        <v>0</v>
      </c>
      <c r="M508" s="212">
        <f>_xlfn.IFNA(IF(M$7="Fixed",1,IF(AND($D508="yes",M$7="Block"),INDEX($O808:$Q808,1,MATCH(M$5,$I53:$K53,0)),IF(OR(M$7="Anytime",M$7="Peak",M$7="Off-peak",M$7="Shoulder",M$7="Block"),INDEX('Stakeholder report data'!$G808:$M808,1,MATCH(IF(M$7="Block","Anytime",M$7),'Stakeholder report data'!$G$799:$M$799,0)),INDEX($W808:$AD808,1,MATCH(M$5,$W$799:$AD$799,0)))))
*M1108*M$8,0)</f>
        <v>0</v>
      </c>
      <c r="N508" s="212">
        <f>_xlfn.IFNA(IF(N$7="Fixed",1,IF(AND($D508="yes",N$7="Block"),INDEX($O808:$Q808,1,MATCH(N$5,$I53:$K53,0)),IF(OR(N$7="Anytime",N$7="Peak",N$7="Off-peak",N$7="Shoulder",N$7="Block"),INDEX('Stakeholder report data'!$G808:$M808,1,MATCH(IF(N$7="Block","Anytime",N$7),'Stakeholder report data'!$G$799:$M$799,0)),INDEX($W808:$AD808,1,MATCH(N$5,$W$799:$AD$799,0)))))
*N1108*N$8,0)</f>
        <v>0</v>
      </c>
      <c r="O508" s="212">
        <f>_xlfn.IFNA(IF(O$7="Fixed",1,IF(AND($D508="yes",O$7="Block"),INDEX($O808:$Q808,1,MATCH(O$5,$I53:$K53,0)),IF(OR(O$7="Anytime",O$7="Peak",O$7="Off-peak",O$7="Shoulder",O$7="Block"),INDEX('Stakeholder report data'!$G808:$M808,1,MATCH(IF(O$7="Block","Anytime",O$7),'Stakeholder report data'!$G$799:$M$799,0)),INDEX($W808:$AD808,1,MATCH(O$5,$W$799:$AD$799,0)))))
*O1108*O$8,0)</f>
        <v>0</v>
      </c>
      <c r="P508" s="212">
        <f>_xlfn.IFNA(IF(P$7="Fixed",1,IF(AND($D508="yes",P$7="Block"),INDEX($O808:$Q808,1,MATCH(P$5,$I53:$K53,0)),IF(OR(P$7="Anytime",P$7="Peak",P$7="Off-peak",P$7="Shoulder",P$7="Block"),INDEX('Stakeholder report data'!$G808:$M808,1,MATCH(IF(P$7="Block","Anytime",P$7),'Stakeholder report data'!$G$799:$M$799,0)),INDEX($W808:$AD808,1,MATCH(P$5,$W$799:$AD$799,0)))))
*P1108*P$8,0)</f>
        <v>0</v>
      </c>
      <c r="Q508" s="212">
        <f>_xlfn.IFNA(IF(Q$7="Fixed",1,IF(AND($D508="yes",Q$7="Block"),INDEX($O808:$Q808,1,MATCH(Q$5,$I53:$K53,0)),IF(OR(Q$7="Anytime",Q$7="Peak",Q$7="Off-peak",Q$7="Shoulder",Q$7="Block"),INDEX('Stakeholder report data'!$G808:$M808,1,MATCH(IF(Q$7="Block","Anytime",Q$7),'Stakeholder report data'!$G$799:$M$799,0)),INDEX($W808:$AD808,1,MATCH(Q$5,$W$799:$AD$799,0)))))
*Q1108*Q$8,0)</f>
        <v>0</v>
      </c>
      <c r="R508" s="212">
        <f>_xlfn.IFNA(IF(R$7="Fixed",1,IF(AND($D508="yes",R$7="Block"),INDEX($O808:$Q808,1,MATCH(R$5,$I53:$K53,0)),IF(OR(R$7="Anytime",R$7="Peak",R$7="Off-peak",R$7="Shoulder",R$7="Block"),INDEX('Stakeholder report data'!$G808:$M808,1,MATCH(IF(R$7="Block","Anytime",R$7),'Stakeholder report data'!$G$799:$M$799,0)),INDEX($W808:$AD808,1,MATCH(R$5,$W$799:$AD$799,0)))))
*R1108*R$8,0)</f>
        <v>0</v>
      </c>
      <c r="S508" s="212">
        <f>_xlfn.IFNA(IF(S$7="Fixed",1,IF(AND($D508="yes",S$7="Block"),INDEX($O808:$Q808,1,MATCH(S$5,$I53:$K53,0)),IF(OR(S$7="Anytime",S$7="Peak",S$7="Off-peak",S$7="Shoulder",S$7="Block"),INDEX('Stakeholder report data'!$G808:$M808,1,MATCH(IF(S$7="Block","Anytime",S$7),'Stakeholder report data'!$G$799:$M$799,0)),INDEX($W808:$AD808,1,MATCH(S$5,$W$799:$AD$799,0)))))
*S1108*S$8,0)</f>
        <v>0</v>
      </c>
      <c r="T508" s="212">
        <f>_xlfn.IFNA(IF(T$7="Fixed",1,IF(AND($D508="yes",T$7="Block"),INDEX($O808:$Q808,1,MATCH(T$5,$I53:$K53,0)),IF(OR(T$7="Anytime",T$7="Peak",T$7="Off-peak",T$7="Shoulder",T$7="Block"),INDEX('Stakeholder report data'!$G808:$M808,1,MATCH(IF(T$7="Block","Anytime",T$7),'Stakeholder report data'!$G$799:$M$799,0)),INDEX($W808:$AD808,1,MATCH(T$5,$W$799:$AD$799,0)))))
*T1108*T$8,0)</f>
        <v>0</v>
      </c>
      <c r="U508" s="212">
        <f>_xlfn.IFNA(IF(U$7="Fixed",1,IF(AND($D508="yes",U$7="Block"),INDEX($O808:$Q808,1,MATCH(U$5,$I53:$K53,0)),IF(OR(U$7="Anytime",U$7="Peak",U$7="Off-peak",U$7="Shoulder",U$7="Block"),INDEX('Stakeholder report data'!$G808:$M808,1,MATCH(IF(U$7="Block","Anytime",U$7),'Stakeholder report data'!$G$799:$M$799,0)),INDEX($W808:$AD808,1,MATCH(U$5,$W$799:$AD$799,0)))))
*U1108*U$8,0)</f>
        <v>0</v>
      </c>
      <c r="V508" s="212">
        <f>_xlfn.IFNA(IF(V$7="Fixed",1,IF(AND($D508="yes",V$7="Block"),INDEX($O808:$Q808,1,MATCH(V$5,$I53:$K53,0)),IF(OR(V$7="Anytime",V$7="Peak",V$7="Off-peak",V$7="Shoulder",V$7="Block"),INDEX('Stakeholder report data'!$G808:$M808,1,MATCH(IF(V$7="Block","Anytime",V$7),'Stakeholder report data'!$G$799:$M$799,0)),INDEX($W808:$AD808,1,MATCH(V$5,$W$799:$AD$799,0)))))
*V1108*V$8,0)</f>
        <v>0</v>
      </c>
      <c r="W508" s="212">
        <f>_xlfn.IFNA(IF(W$7="Fixed",1,IF(AND($D508="yes",W$7="Block"),INDEX($O808:$Q808,1,MATCH(W$5,$I53:$K53,0)),IF(OR(W$7="Anytime",W$7="Peak",W$7="Off-peak",W$7="Shoulder",W$7="Block"),INDEX('Stakeholder report data'!$G808:$M808,1,MATCH(IF(W$7="Block","Anytime",W$7),'Stakeholder report data'!$G$799:$M$799,0)),INDEX($W808:$AD808,1,MATCH(W$5,$W$799:$AD$799,0)))))
*W1108*W$8,0)</f>
        <v>0</v>
      </c>
      <c r="X508" s="212">
        <f>_xlfn.IFNA(IF(X$7="Fixed",1,IF(AND($D508="yes",X$7="Block"),INDEX($O808:$Q808,1,MATCH(X$5,$I53:$K53,0)),IF(OR(X$7="Anytime",X$7="Peak",X$7="Off-peak",X$7="Shoulder",X$7="Block"),INDEX('Stakeholder report data'!$G808:$M808,1,MATCH(IF(X$7="Block","Anytime",X$7),'Stakeholder report data'!$G$799:$M$799,0)),INDEX($W808:$AD808,1,MATCH(X$5,$W$799:$AD$799,0)))))
*X1108*X$8,0)</f>
        <v>0</v>
      </c>
      <c r="Y508" s="212">
        <f>_xlfn.IFNA(IF(Y$7="Fixed",1,IF(AND($D508="yes",Y$7="Block"),INDEX($O808:$Q808,1,MATCH(Y$5,$I53:$K53,0)),IF(OR(Y$7="Anytime",Y$7="Peak",Y$7="Off-peak",Y$7="Shoulder",Y$7="Block"),INDEX('Stakeholder report data'!$G808:$M808,1,MATCH(IF(Y$7="Block","Anytime",Y$7),'Stakeholder report data'!$G$799:$M$799,0)),INDEX($W808:$AD808,1,MATCH(Y$5,$W$799:$AD$799,0)))))
*Y1108*Y$8,0)</f>
        <v>0</v>
      </c>
      <c r="Z508" s="212">
        <f>_xlfn.IFNA(IF(Z$7="Fixed",1,IF(AND($D508="yes",Z$7="Block"),INDEX($O808:$Q808,1,MATCH(Z$5,$I53:$K53,0)),IF(OR(Z$7="Anytime",Z$7="Peak",Z$7="Off-peak",Z$7="Shoulder",Z$7="Block"),INDEX('Stakeholder report data'!$G808:$M808,1,MATCH(IF(Z$7="Block","Anytime",Z$7),'Stakeholder report data'!$G$799:$M$799,0)),INDEX($W808:$AD808,1,MATCH(Z$5,$W$799:$AD$799,0)))))
*Z1108*Z$8,0)</f>
        <v>0</v>
      </c>
      <c r="AA508" s="212">
        <f>_xlfn.IFNA(IF(AA$7="Fixed",1,IF(AND($D508="yes",AA$7="Block"),INDEX($O808:$Q808,1,MATCH(AA$5,$I53:$K53,0)),IF(OR(AA$7="Anytime",AA$7="Peak",AA$7="Off-peak",AA$7="Shoulder",AA$7="Block"),INDEX('Stakeholder report data'!$G808:$M808,1,MATCH(IF(AA$7="Block","Anytime",AA$7),'Stakeholder report data'!$G$799:$M$799,0)),INDEX($W808:$AD808,1,MATCH(AA$5,$W$799:$AD$799,0)))))
*AA1108*AA$8,0)</f>
        <v>0</v>
      </c>
      <c r="AB508" s="212">
        <f>_xlfn.IFNA(IF(AB$7="Fixed",1,IF(AND($D508="yes",AB$7="Block"),INDEX($O808:$Q808,1,MATCH(AB$5,$I53:$K53,0)),IF(OR(AB$7="Anytime",AB$7="Peak",AB$7="Off-peak",AB$7="Shoulder",AB$7="Block"),INDEX('Stakeholder report data'!$G808:$M808,1,MATCH(IF(AB$7="Block","Anytime",AB$7),'Stakeholder report data'!$G$799:$M$799,0)),INDEX($W808:$AD808,1,MATCH(AB$5,$W$799:$AD$799,0)))))
*AB1108*AB$8,0)</f>
        <v>0</v>
      </c>
      <c r="AC508" s="212">
        <f>_xlfn.IFNA(IF(AC$7="Fixed",1,IF(AND($D508="yes",AC$7="Block"),INDEX($O808:$Q808,1,MATCH(AC$5,$I53:$K53,0)),IF(OR(AC$7="Anytime",AC$7="Peak",AC$7="Off-peak",AC$7="Shoulder",AC$7="Block"),INDEX('Stakeholder report data'!$G808:$M808,1,MATCH(IF(AC$7="Block","Anytime",AC$7),'Stakeholder report data'!$G$799:$M$799,0)),INDEX($W808:$AD808,1,MATCH(AC$5,$W$799:$AD$799,0)))))
*AC1108*AC$8,0)</f>
        <v>0</v>
      </c>
      <c r="AD508" s="212">
        <f>_xlfn.IFNA(IF(AD$7="Fixed",1,IF(AND($D508="yes",AD$7="Block"),INDEX($O808:$Q808,1,MATCH(AD$5,$I53:$K53,0)),IF(OR(AD$7="Anytime",AD$7="Peak",AD$7="Off-peak",AD$7="Shoulder",AD$7="Block"),INDEX('Stakeholder report data'!$G808:$M808,1,MATCH(IF(AD$7="Block","Anytime",AD$7),'Stakeholder report data'!$G$799:$M$799,0)),INDEX($W808:$AD808,1,MATCH(AD$5,$W$799:$AD$799,0)))))
*AD1108*AD$8,0)</f>
        <v>0</v>
      </c>
      <c r="AE508" s="55"/>
      <c r="AF508" s="34"/>
      <c r="AG508" s="34"/>
      <c r="AH508" s="34"/>
    </row>
    <row r="509" spans="1:34" ht="11.25" outlineLevel="2" x14ac:dyDescent="0.2">
      <c r="A509" s="34"/>
      <c r="B509" s="251">
        <v>8</v>
      </c>
      <c r="C509" s="48">
        <v>0</v>
      </c>
      <c r="D509" s="49">
        <f t="shared" si="51"/>
        <v>0</v>
      </c>
      <c r="E509" s="49">
        <f t="shared" si="51"/>
        <v>0</v>
      </c>
      <c r="F509" s="56"/>
      <c r="G509" s="262">
        <f t="shared" si="52"/>
        <v>0</v>
      </c>
      <c r="H509" s="56"/>
      <c r="I509" s="212">
        <f>_xlfn.IFNA(IF(I$7="Fixed",1,IF(AND($D509="yes",I$7="Block"),INDEX($O809:$Q809,1,MATCH(I$5,$I54:$K54,0)),IF(OR(I$7="Anytime",I$7="Peak",I$7="Off-peak",I$7="Shoulder",I$7="Block"),INDEX('Stakeholder report data'!$G809:$M809,1,MATCH(IF(I$7="Block","Anytime",I$7),'Stakeholder report data'!$G$799:$M$799,0)),INDEX($W809:$AD809,1,MATCH(I$5,$W$799:$AD$799,0)))))
*I1109*I$8,0)</f>
        <v>0</v>
      </c>
      <c r="J509" s="212">
        <f>_xlfn.IFNA(IF(J$7="Fixed",1,IF(AND($D509="yes",J$7="Block"),INDEX($O809:$Q809,1,MATCH(J$5,$I54:$K54,0)),IF(OR(J$7="Anytime",J$7="Peak",J$7="Off-peak",J$7="Shoulder",J$7="Block"),INDEX('Stakeholder report data'!$G809:$M809,1,MATCH(IF(J$7="Block","Anytime",J$7),'Stakeholder report data'!$G$799:$M$799,0)),INDEX($W809:$AD809,1,MATCH(J$5,$W$799:$AD$799,0)))))
*J1109*J$8,0)</f>
        <v>0</v>
      </c>
      <c r="K509" s="212">
        <f>_xlfn.IFNA(IF(K$7="Fixed",1,IF(AND($D509="yes",K$7="Block"),INDEX($O809:$Q809,1,MATCH(K$5,$I54:$K54,0)),IF(OR(K$7="Anytime",K$7="Peak",K$7="Off-peak",K$7="Shoulder",K$7="Block"),INDEX('Stakeholder report data'!$G809:$M809,1,MATCH(IF(K$7="Block","Anytime",K$7),'Stakeholder report data'!$G$799:$M$799,0)),INDEX($W809:$AD809,1,MATCH(K$5,$W$799:$AD$799,0)))))
*K1109*K$8,0)</f>
        <v>0</v>
      </c>
      <c r="L509" s="212">
        <f>_xlfn.IFNA(IF(L$7="Fixed",1,IF(AND($D509="yes",L$7="Block"),INDEX($O809:$Q809,1,MATCH(L$5,$I54:$K54,0)),IF(OR(L$7="Anytime",L$7="Peak",L$7="Off-peak",L$7="Shoulder",L$7="Block"),INDEX('Stakeholder report data'!$G809:$M809,1,MATCH(IF(L$7="Block","Anytime",L$7),'Stakeholder report data'!$G$799:$M$799,0)),INDEX($W809:$AD809,1,MATCH(L$5,$W$799:$AD$799,0)))))
*L1109*L$8,0)</f>
        <v>0</v>
      </c>
      <c r="M509" s="212">
        <f>_xlfn.IFNA(IF(M$7="Fixed",1,IF(AND($D509="yes",M$7="Block"),INDEX($O809:$Q809,1,MATCH(M$5,$I54:$K54,0)),IF(OR(M$7="Anytime",M$7="Peak",M$7="Off-peak",M$7="Shoulder",M$7="Block"),INDEX('Stakeholder report data'!$G809:$M809,1,MATCH(IF(M$7="Block","Anytime",M$7),'Stakeholder report data'!$G$799:$M$799,0)),INDEX($W809:$AD809,1,MATCH(M$5,$W$799:$AD$799,0)))))
*M1109*M$8,0)</f>
        <v>0</v>
      </c>
      <c r="N509" s="212">
        <f>_xlfn.IFNA(IF(N$7="Fixed",1,IF(AND($D509="yes",N$7="Block"),INDEX($O809:$Q809,1,MATCH(N$5,$I54:$K54,0)),IF(OR(N$7="Anytime",N$7="Peak",N$7="Off-peak",N$7="Shoulder",N$7="Block"),INDEX('Stakeholder report data'!$G809:$M809,1,MATCH(IF(N$7="Block","Anytime",N$7),'Stakeholder report data'!$G$799:$M$799,0)),INDEX($W809:$AD809,1,MATCH(N$5,$W$799:$AD$799,0)))))
*N1109*N$8,0)</f>
        <v>0</v>
      </c>
      <c r="O509" s="212">
        <f>_xlfn.IFNA(IF(O$7="Fixed",1,IF(AND($D509="yes",O$7="Block"),INDEX($O809:$Q809,1,MATCH(O$5,$I54:$K54,0)),IF(OR(O$7="Anytime",O$7="Peak",O$7="Off-peak",O$7="Shoulder",O$7="Block"),INDEX('Stakeholder report data'!$G809:$M809,1,MATCH(IF(O$7="Block","Anytime",O$7),'Stakeholder report data'!$G$799:$M$799,0)),INDEX($W809:$AD809,1,MATCH(O$5,$W$799:$AD$799,0)))))
*O1109*O$8,0)</f>
        <v>0</v>
      </c>
      <c r="P509" s="212">
        <f>_xlfn.IFNA(IF(P$7="Fixed",1,IF(AND($D509="yes",P$7="Block"),INDEX($O809:$Q809,1,MATCH(P$5,$I54:$K54,0)),IF(OR(P$7="Anytime",P$7="Peak",P$7="Off-peak",P$7="Shoulder",P$7="Block"),INDEX('Stakeholder report data'!$G809:$M809,1,MATCH(IF(P$7="Block","Anytime",P$7),'Stakeholder report data'!$G$799:$M$799,0)),INDEX($W809:$AD809,1,MATCH(P$5,$W$799:$AD$799,0)))))
*P1109*P$8,0)</f>
        <v>0</v>
      </c>
      <c r="Q509" s="212">
        <f>_xlfn.IFNA(IF(Q$7="Fixed",1,IF(AND($D509="yes",Q$7="Block"),INDEX($O809:$Q809,1,MATCH(Q$5,$I54:$K54,0)),IF(OR(Q$7="Anytime",Q$7="Peak",Q$7="Off-peak",Q$7="Shoulder",Q$7="Block"),INDEX('Stakeholder report data'!$G809:$M809,1,MATCH(IF(Q$7="Block","Anytime",Q$7),'Stakeholder report data'!$G$799:$M$799,0)),INDEX($W809:$AD809,1,MATCH(Q$5,$W$799:$AD$799,0)))))
*Q1109*Q$8,0)</f>
        <v>0</v>
      </c>
      <c r="R509" s="212">
        <f>_xlfn.IFNA(IF(R$7="Fixed",1,IF(AND($D509="yes",R$7="Block"),INDEX($O809:$Q809,1,MATCH(R$5,$I54:$K54,0)),IF(OR(R$7="Anytime",R$7="Peak",R$7="Off-peak",R$7="Shoulder",R$7="Block"),INDEX('Stakeholder report data'!$G809:$M809,1,MATCH(IF(R$7="Block","Anytime",R$7),'Stakeholder report data'!$G$799:$M$799,0)),INDEX($W809:$AD809,1,MATCH(R$5,$W$799:$AD$799,0)))))
*R1109*R$8,0)</f>
        <v>0</v>
      </c>
      <c r="S509" s="212">
        <f>_xlfn.IFNA(IF(S$7="Fixed",1,IF(AND($D509="yes",S$7="Block"),INDEX($O809:$Q809,1,MATCH(S$5,$I54:$K54,0)),IF(OR(S$7="Anytime",S$7="Peak",S$7="Off-peak",S$7="Shoulder",S$7="Block"),INDEX('Stakeholder report data'!$G809:$M809,1,MATCH(IF(S$7="Block","Anytime",S$7),'Stakeholder report data'!$G$799:$M$799,0)),INDEX($W809:$AD809,1,MATCH(S$5,$W$799:$AD$799,0)))))
*S1109*S$8,0)</f>
        <v>0</v>
      </c>
      <c r="T509" s="212">
        <f>_xlfn.IFNA(IF(T$7="Fixed",1,IF(AND($D509="yes",T$7="Block"),INDEX($O809:$Q809,1,MATCH(T$5,$I54:$K54,0)),IF(OR(T$7="Anytime",T$7="Peak",T$7="Off-peak",T$7="Shoulder",T$7="Block"),INDEX('Stakeholder report data'!$G809:$M809,1,MATCH(IF(T$7="Block","Anytime",T$7),'Stakeholder report data'!$G$799:$M$799,0)),INDEX($W809:$AD809,1,MATCH(T$5,$W$799:$AD$799,0)))))
*T1109*T$8,0)</f>
        <v>0</v>
      </c>
      <c r="U509" s="212">
        <f>_xlfn.IFNA(IF(U$7="Fixed",1,IF(AND($D509="yes",U$7="Block"),INDEX($O809:$Q809,1,MATCH(U$5,$I54:$K54,0)),IF(OR(U$7="Anytime",U$7="Peak",U$7="Off-peak",U$7="Shoulder",U$7="Block"),INDEX('Stakeholder report data'!$G809:$M809,1,MATCH(IF(U$7="Block","Anytime",U$7),'Stakeholder report data'!$G$799:$M$799,0)),INDEX($W809:$AD809,1,MATCH(U$5,$W$799:$AD$799,0)))))
*U1109*U$8,0)</f>
        <v>0</v>
      </c>
      <c r="V509" s="212">
        <f>_xlfn.IFNA(IF(V$7="Fixed",1,IF(AND($D509="yes",V$7="Block"),INDEX($O809:$Q809,1,MATCH(V$5,$I54:$K54,0)),IF(OR(V$7="Anytime",V$7="Peak",V$7="Off-peak",V$7="Shoulder",V$7="Block"),INDEX('Stakeholder report data'!$G809:$M809,1,MATCH(IF(V$7="Block","Anytime",V$7),'Stakeholder report data'!$G$799:$M$799,0)),INDEX($W809:$AD809,1,MATCH(V$5,$W$799:$AD$799,0)))))
*V1109*V$8,0)</f>
        <v>0</v>
      </c>
      <c r="W509" s="212">
        <f>_xlfn.IFNA(IF(W$7="Fixed",1,IF(AND($D509="yes",W$7="Block"),INDEX($O809:$Q809,1,MATCH(W$5,$I54:$K54,0)),IF(OR(W$7="Anytime",W$7="Peak",W$7="Off-peak",W$7="Shoulder",W$7="Block"),INDEX('Stakeholder report data'!$G809:$M809,1,MATCH(IF(W$7="Block","Anytime",W$7),'Stakeholder report data'!$G$799:$M$799,0)),INDEX($W809:$AD809,1,MATCH(W$5,$W$799:$AD$799,0)))))
*W1109*W$8,0)</f>
        <v>0</v>
      </c>
      <c r="X509" s="212">
        <f>_xlfn.IFNA(IF(X$7="Fixed",1,IF(AND($D509="yes",X$7="Block"),INDEX($O809:$Q809,1,MATCH(X$5,$I54:$K54,0)),IF(OR(X$7="Anytime",X$7="Peak",X$7="Off-peak",X$7="Shoulder",X$7="Block"),INDEX('Stakeholder report data'!$G809:$M809,1,MATCH(IF(X$7="Block","Anytime",X$7),'Stakeholder report data'!$G$799:$M$799,0)),INDEX($W809:$AD809,1,MATCH(X$5,$W$799:$AD$799,0)))))
*X1109*X$8,0)</f>
        <v>0</v>
      </c>
      <c r="Y509" s="212">
        <f>_xlfn.IFNA(IF(Y$7="Fixed",1,IF(AND($D509="yes",Y$7="Block"),INDEX($O809:$Q809,1,MATCH(Y$5,$I54:$K54,0)),IF(OR(Y$7="Anytime",Y$7="Peak",Y$7="Off-peak",Y$7="Shoulder",Y$7="Block"),INDEX('Stakeholder report data'!$G809:$M809,1,MATCH(IF(Y$7="Block","Anytime",Y$7),'Stakeholder report data'!$G$799:$M$799,0)),INDEX($W809:$AD809,1,MATCH(Y$5,$W$799:$AD$799,0)))))
*Y1109*Y$8,0)</f>
        <v>0</v>
      </c>
      <c r="Z509" s="212">
        <f>_xlfn.IFNA(IF(Z$7="Fixed",1,IF(AND($D509="yes",Z$7="Block"),INDEX($O809:$Q809,1,MATCH(Z$5,$I54:$K54,0)),IF(OR(Z$7="Anytime",Z$7="Peak",Z$7="Off-peak",Z$7="Shoulder",Z$7="Block"),INDEX('Stakeholder report data'!$G809:$M809,1,MATCH(IF(Z$7="Block","Anytime",Z$7),'Stakeholder report data'!$G$799:$M$799,0)),INDEX($W809:$AD809,1,MATCH(Z$5,$W$799:$AD$799,0)))))
*Z1109*Z$8,0)</f>
        <v>0</v>
      </c>
      <c r="AA509" s="212">
        <f>_xlfn.IFNA(IF(AA$7="Fixed",1,IF(AND($D509="yes",AA$7="Block"),INDEX($O809:$Q809,1,MATCH(AA$5,$I54:$K54,0)),IF(OR(AA$7="Anytime",AA$7="Peak",AA$7="Off-peak",AA$7="Shoulder",AA$7="Block"),INDEX('Stakeholder report data'!$G809:$M809,1,MATCH(IF(AA$7="Block","Anytime",AA$7),'Stakeholder report data'!$G$799:$M$799,0)),INDEX($W809:$AD809,1,MATCH(AA$5,$W$799:$AD$799,0)))))
*AA1109*AA$8,0)</f>
        <v>0</v>
      </c>
      <c r="AB509" s="212">
        <f>_xlfn.IFNA(IF(AB$7="Fixed",1,IF(AND($D509="yes",AB$7="Block"),INDEX($O809:$Q809,1,MATCH(AB$5,$I54:$K54,0)),IF(OR(AB$7="Anytime",AB$7="Peak",AB$7="Off-peak",AB$7="Shoulder",AB$7="Block"),INDEX('Stakeholder report data'!$G809:$M809,1,MATCH(IF(AB$7="Block","Anytime",AB$7),'Stakeholder report data'!$G$799:$M$799,0)),INDEX($W809:$AD809,1,MATCH(AB$5,$W$799:$AD$799,0)))))
*AB1109*AB$8,0)</f>
        <v>0</v>
      </c>
      <c r="AC509" s="212">
        <f>_xlfn.IFNA(IF(AC$7="Fixed",1,IF(AND($D509="yes",AC$7="Block"),INDEX($O809:$Q809,1,MATCH(AC$5,$I54:$K54,0)),IF(OR(AC$7="Anytime",AC$7="Peak",AC$7="Off-peak",AC$7="Shoulder",AC$7="Block"),INDEX('Stakeholder report data'!$G809:$M809,1,MATCH(IF(AC$7="Block","Anytime",AC$7),'Stakeholder report data'!$G$799:$M$799,0)),INDEX($W809:$AD809,1,MATCH(AC$5,$W$799:$AD$799,0)))))
*AC1109*AC$8,0)</f>
        <v>0</v>
      </c>
      <c r="AD509" s="212">
        <f>_xlfn.IFNA(IF(AD$7="Fixed",1,IF(AND($D509="yes",AD$7="Block"),INDEX($O809:$Q809,1,MATCH(AD$5,$I54:$K54,0)),IF(OR(AD$7="Anytime",AD$7="Peak",AD$7="Off-peak",AD$7="Shoulder",AD$7="Block"),INDEX('Stakeholder report data'!$G809:$M809,1,MATCH(IF(AD$7="Block","Anytime",AD$7),'Stakeholder report data'!$G$799:$M$799,0)),INDEX($W809:$AD809,1,MATCH(AD$5,$W$799:$AD$799,0)))))
*AD1109*AD$8,0)</f>
        <v>0</v>
      </c>
      <c r="AE509" s="55"/>
      <c r="AF509" s="34"/>
      <c r="AG509" s="34"/>
      <c r="AH509" s="34"/>
    </row>
    <row r="510" spans="1:34" ht="11.25" outlineLevel="2" x14ac:dyDescent="0.2">
      <c r="A510" s="34"/>
      <c r="B510" s="258">
        <v>9</v>
      </c>
      <c r="C510" s="48">
        <v>0</v>
      </c>
      <c r="D510" s="49">
        <f t="shared" si="51"/>
        <v>0</v>
      </c>
      <c r="E510" s="49">
        <f t="shared" si="51"/>
        <v>0</v>
      </c>
      <c r="F510" s="56"/>
      <c r="G510" s="262">
        <f t="shared" si="52"/>
        <v>0</v>
      </c>
      <c r="H510" s="56"/>
      <c r="I510" s="212">
        <f>_xlfn.IFNA(IF(I$7="Fixed",1,IF(AND($D510="yes",I$7="Block"),INDEX($O810:$Q810,1,MATCH(I$5,$I55:$K55,0)),IF(OR(I$7="Anytime",I$7="Peak",I$7="Off-peak",I$7="Shoulder",I$7="Block"),INDEX('Stakeholder report data'!$G810:$M810,1,MATCH(IF(I$7="Block","Anytime",I$7),'Stakeholder report data'!$G$799:$M$799,0)),INDEX($W810:$AD810,1,MATCH(I$5,$W$799:$AD$799,0)))))
*I1110*I$8,0)</f>
        <v>0</v>
      </c>
      <c r="J510" s="212">
        <f>_xlfn.IFNA(IF(J$7="Fixed",1,IF(AND($D510="yes",J$7="Block"),INDEX($O810:$Q810,1,MATCH(J$5,$I55:$K55,0)),IF(OR(J$7="Anytime",J$7="Peak",J$7="Off-peak",J$7="Shoulder",J$7="Block"),INDEX('Stakeholder report data'!$G810:$M810,1,MATCH(IF(J$7="Block","Anytime",J$7),'Stakeholder report data'!$G$799:$M$799,0)),INDEX($W810:$AD810,1,MATCH(J$5,$W$799:$AD$799,0)))))
*J1110*J$8,0)</f>
        <v>0</v>
      </c>
      <c r="K510" s="212">
        <f>_xlfn.IFNA(IF(K$7="Fixed",1,IF(AND($D510="yes",K$7="Block"),INDEX($O810:$Q810,1,MATCH(K$5,$I55:$K55,0)),IF(OR(K$7="Anytime",K$7="Peak",K$7="Off-peak",K$7="Shoulder",K$7="Block"),INDEX('Stakeholder report data'!$G810:$M810,1,MATCH(IF(K$7="Block","Anytime",K$7),'Stakeholder report data'!$G$799:$M$799,0)),INDEX($W810:$AD810,1,MATCH(K$5,$W$799:$AD$799,0)))))
*K1110*K$8,0)</f>
        <v>0</v>
      </c>
      <c r="L510" s="212">
        <f>_xlfn.IFNA(IF(L$7="Fixed",1,IF(AND($D510="yes",L$7="Block"),INDEX($O810:$Q810,1,MATCH(L$5,$I55:$K55,0)),IF(OR(L$7="Anytime",L$7="Peak",L$7="Off-peak",L$7="Shoulder",L$7="Block"),INDEX('Stakeholder report data'!$G810:$M810,1,MATCH(IF(L$7="Block","Anytime",L$7),'Stakeholder report data'!$G$799:$M$799,0)),INDEX($W810:$AD810,1,MATCH(L$5,$W$799:$AD$799,0)))))
*L1110*L$8,0)</f>
        <v>0</v>
      </c>
      <c r="M510" s="212">
        <f>_xlfn.IFNA(IF(M$7="Fixed",1,IF(AND($D510="yes",M$7="Block"),INDEX($O810:$Q810,1,MATCH(M$5,$I55:$K55,0)),IF(OR(M$7="Anytime",M$7="Peak",M$7="Off-peak",M$7="Shoulder",M$7="Block"),INDEX('Stakeholder report data'!$G810:$M810,1,MATCH(IF(M$7="Block","Anytime",M$7),'Stakeholder report data'!$G$799:$M$799,0)),INDEX($W810:$AD810,1,MATCH(M$5,$W$799:$AD$799,0)))))
*M1110*M$8,0)</f>
        <v>0</v>
      </c>
      <c r="N510" s="212">
        <f>_xlfn.IFNA(IF(N$7="Fixed",1,IF(AND($D510="yes",N$7="Block"),INDEX($O810:$Q810,1,MATCH(N$5,$I55:$K55,0)),IF(OR(N$7="Anytime",N$7="Peak",N$7="Off-peak",N$7="Shoulder",N$7="Block"),INDEX('Stakeholder report data'!$G810:$M810,1,MATCH(IF(N$7="Block","Anytime",N$7),'Stakeholder report data'!$G$799:$M$799,0)),INDEX($W810:$AD810,1,MATCH(N$5,$W$799:$AD$799,0)))))
*N1110*N$8,0)</f>
        <v>0</v>
      </c>
      <c r="O510" s="212">
        <f>_xlfn.IFNA(IF(O$7="Fixed",1,IF(AND($D510="yes",O$7="Block"),INDEX($O810:$Q810,1,MATCH(O$5,$I55:$K55,0)),IF(OR(O$7="Anytime",O$7="Peak",O$7="Off-peak",O$7="Shoulder",O$7="Block"),INDEX('Stakeholder report data'!$G810:$M810,1,MATCH(IF(O$7="Block","Anytime",O$7),'Stakeholder report data'!$G$799:$M$799,0)),INDEX($W810:$AD810,1,MATCH(O$5,$W$799:$AD$799,0)))))
*O1110*O$8,0)</f>
        <v>0</v>
      </c>
      <c r="P510" s="212">
        <f>_xlfn.IFNA(IF(P$7="Fixed",1,IF(AND($D510="yes",P$7="Block"),INDEX($O810:$Q810,1,MATCH(P$5,$I55:$K55,0)),IF(OR(P$7="Anytime",P$7="Peak",P$7="Off-peak",P$7="Shoulder",P$7="Block"),INDEX('Stakeholder report data'!$G810:$M810,1,MATCH(IF(P$7="Block","Anytime",P$7),'Stakeholder report data'!$G$799:$M$799,0)),INDEX($W810:$AD810,1,MATCH(P$5,$W$799:$AD$799,0)))))
*P1110*P$8,0)</f>
        <v>0</v>
      </c>
      <c r="Q510" s="212">
        <f>_xlfn.IFNA(IF(Q$7="Fixed",1,IF(AND($D510="yes",Q$7="Block"),INDEX($O810:$Q810,1,MATCH(Q$5,$I55:$K55,0)),IF(OR(Q$7="Anytime",Q$7="Peak",Q$7="Off-peak",Q$7="Shoulder",Q$7="Block"),INDEX('Stakeholder report data'!$G810:$M810,1,MATCH(IF(Q$7="Block","Anytime",Q$7),'Stakeholder report data'!$G$799:$M$799,0)),INDEX($W810:$AD810,1,MATCH(Q$5,$W$799:$AD$799,0)))))
*Q1110*Q$8,0)</f>
        <v>0</v>
      </c>
      <c r="R510" s="212">
        <f>_xlfn.IFNA(IF(R$7="Fixed",1,IF(AND($D510="yes",R$7="Block"),INDEX($O810:$Q810,1,MATCH(R$5,$I55:$K55,0)),IF(OR(R$7="Anytime",R$7="Peak",R$7="Off-peak",R$7="Shoulder",R$7="Block"),INDEX('Stakeholder report data'!$G810:$M810,1,MATCH(IF(R$7="Block","Anytime",R$7),'Stakeholder report data'!$G$799:$M$799,0)),INDEX($W810:$AD810,1,MATCH(R$5,$W$799:$AD$799,0)))))
*R1110*R$8,0)</f>
        <v>0</v>
      </c>
      <c r="S510" s="212">
        <f>_xlfn.IFNA(IF(S$7="Fixed",1,IF(AND($D510="yes",S$7="Block"),INDEX($O810:$Q810,1,MATCH(S$5,$I55:$K55,0)),IF(OR(S$7="Anytime",S$7="Peak",S$7="Off-peak",S$7="Shoulder",S$7="Block"),INDEX('Stakeholder report data'!$G810:$M810,1,MATCH(IF(S$7="Block","Anytime",S$7),'Stakeholder report data'!$G$799:$M$799,0)),INDEX($W810:$AD810,1,MATCH(S$5,$W$799:$AD$799,0)))))
*S1110*S$8,0)</f>
        <v>0</v>
      </c>
      <c r="T510" s="212">
        <f>_xlfn.IFNA(IF(T$7="Fixed",1,IF(AND($D510="yes",T$7="Block"),INDEX($O810:$Q810,1,MATCH(T$5,$I55:$K55,0)),IF(OR(T$7="Anytime",T$7="Peak",T$7="Off-peak",T$7="Shoulder",T$7="Block"),INDEX('Stakeholder report data'!$G810:$M810,1,MATCH(IF(T$7="Block","Anytime",T$7),'Stakeholder report data'!$G$799:$M$799,0)),INDEX($W810:$AD810,1,MATCH(T$5,$W$799:$AD$799,0)))))
*T1110*T$8,0)</f>
        <v>0</v>
      </c>
      <c r="U510" s="212">
        <f>_xlfn.IFNA(IF(U$7="Fixed",1,IF(AND($D510="yes",U$7="Block"),INDEX($O810:$Q810,1,MATCH(U$5,$I55:$K55,0)),IF(OR(U$7="Anytime",U$7="Peak",U$7="Off-peak",U$7="Shoulder",U$7="Block"),INDEX('Stakeholder report data'!$G810:$M810,1,MATCH(IF(U$7="Block","Anytime",U$7),'Stakeholder report data'!$G$799:$M$799,0)),INDEX($W810:$AD810,1,MATCH(U$5,$W$799:$AD$799,0)))))
*U1110*U$8,0)</f>
        <v>0</v>
      </c>
      <c r="V510" s="212">
        <f>_xlfn.IFNA(IF(V$7="Fixed",1,IF(AND($D510="yes",V$7="Block"),INDEX($O810:$Q810,1,MATCH(V$5,$I55:$K55,0)),IF(OR(V$7="Anytime",V$7="Peak",V$7="Off-peak",V$7="Shoulder",V$7="Block"),INDEX('Stakeholder report data'!$G810:$M810,1,MATCH(IF(V$7="Block","Anytime",V$7),'Stakeholder report data'!$G$799:$M$799,0)),INDEX($W810:$AD810,1,MATCH(V$5,$W$799:$AD$799,0)))))
*V1110*V$8,0)</f>
        <v>0</v>
      </c>
      <c r="W510" s="212">
        <f>_xlfn.IFNA(IF(W$7="Fixed",1,IF(AND($D510="yes",W$7="Block"),INDEX($O810:$Q810,1,MATCH(W$5,$I55:$K55,0)),IF(OR(W$7="Anytime",W$7="Peak",W$7="Off-peak",W$7="Shoulder",W$7="Block"),INDEX('Stakeholder report data'!$G810:$M810,1,MATCH(IF(W$7="Block","Anytime",W$7),'Stakeholder report data'!$G$799:$M$799,0)),INDEX($W810:$AD810,1,MATCH(W$5,$W$799:$AD$799,0)))))
*W1110*W$8,0)</f>
        <v>0</v>
      </c>
      <c r="X510" s="212">
        <f>_xlfn.IFNA(IF(X$7="Fixed",1,IF(AND($D510="yes",X$7="Block"),INDEX($O810:$Q810,1,MATCH(X$5,$I55:$K55,0)),IF(OR(X$7="Anytime",X$7="Peak",X$7="Off-peak",X$7="Shoulder",X$7="Block"),INDEX('Stakeholder report data'!$G810:$M810,1,MATCH(IF(X$7="Block","Anytime",X$7),'Stakeholder report data'!$G$799:$M$799,0)),INDEX($W810:$AD810,1,MATCH(X$5,$W$799:$AD$799,0)))))
*X1110*X$8,0)</f>
        <v>0</v>
      </c>
      <c r="Y510" s="212">
        <f>_xlfn.IFNA(IF(Y$7="Fixed",1,IF(AND($D510="yes",Y$7="Block"),INDEX($O810:$Q810,1,MATCH(Y$5,$I55:$K55,0)),IF(OR(Y$7="Anytime",Y$7="Peak",Y$7="Off-peak",Y$7="Shoulder",Y$7="Block"),INDEX('Stakeholder report data'!$G810:$M810,1,MATCH(IF(Y$7="Block","Anytime",Y$7),'Stakeholder report data'!$G$799:$M$799,0)),INDEX($W810:$AD810,1,MATCH(Y$5,$W$799:$AD$799,0)))))
*Y1110*Y$8,0)</f>
        <v>0</v>
      </c>
      <c r="Z510" s="212">
        <f>_xlfn.IFNA(IF(Z$7="Fixed",1,IF(AND($D510="yes",Z$7="Block"),INDEX($O810:$Q810,1,MATCH(Z$5,$I55:$K55,0)),IF(OR(Z$7="Anytime",Z$7="Peak",Z$7="Off-peak",Z$7="Shoulder",Z$7="Block"),INDEX('Stakeholder report data'!$G810:$M810,1,MATCH(IF(Z$7="Block","Anytime",Z$7),'Stakeholder report data'!$G$799:$M$799,0)),INDEX($W810:$AD810,1,MATCH(Z$5,$W$799:$AD$799,0)))))
*Z1110*Z$8,0)</f>
        <v>0</v>
      </c>
      <c r="AA510" s="212">
        <f>_xlfn.IFNA(IF(AA$7="Fixed",1,IF(AND($D510="yes",AA$7="Block"),INDEX($O810:$Q810,1,MATCH(AA$5,$I55:$K55,0)),IF(OR(AA$7="Anytime",AA$7="Peak",AA$7="Off-peak",AA$7="Shoulder",AA$7="Block"),INDEX('Stakeholder report data'!$G810:$M810,1,MATCH(IF(AA$7="Block","Anytime",AA$7),'Stakeholder report data'!$G$799:$M$799,0)),INDEX($W810:$AD810,1,MATCH(AA$5,$W$799:$AD$799,0)))))
*AA1110*AA$8,0)</f>
        <v>0</v>
      </c>
      <c r="AB510" s="212">
        <f>_xlfn.IFNA(IF(AB$7="Fixed",1,IF(AND($D510="yes",AB$7="Block"),INDEX($O810:$Q810,1,MATCH(AB$5,$I55:$K55,0)),IF(OR(AB$7="Anytime",AB$7="Peak",AB$7="Off-peak",AB$7="Shoulder",AB$7="Block"),INDEX('Stakeholder report data'!$G810:$M810,1,MATCH(IF(AB$7="Block","Anytime",AB$7),'Stakeholder report data'!$G$799:$M$799,0)),INDEX($W810:$AD810,1,MATCH(AB$5,$W$799:$AD$799,0)))))
*AB1110*AB$8,0)</f>
        <v>0</v>
      </c>
      <c r="AC510" s="212">
        <f>_xlfn.IFNA(IF(AC$7="Fixed",1,IF(AND($D510="yes",AC$7="Block"),INDEX($O810:$Q810,1,MATCH(AC$5,$I55:$K55,0)),IF(OR(AC$7="Anytime",AC$7="Peak",AC$7="Off-peak",AC$7="Shoulder",AC$7="Block"),INDEX('Stakeholder report data'!$G810:$M810,1,MATCH(IF(AC$7="Block","Anytime",AC$7),'Stakeholder report data'!$G$799:$M$799,0)),INDEX($W810:$AD810,1,MATCH(AC$5,$W$799:$AD$799,0)))))
*AC1110*AC$8,0)</f>
        <v>0</v>
      </c>
      <c r="AD510" s="212">
        <f>_xlfn.IFNA(IF(AD$7="Fixed",1,IF(AND($D510="yes",AD$7="Block"),INDEX($O810:$Q810,1,MATCH(AD$5,$I55:$K55,0)),IF(OR(AD$7="Anytime",AD$7="Peak",AD$7="Off-peak",AD$7="Shoulder",AD$7="Block"),INDEX('Stakeholder report data'!$G810:$M810,1,MATCH(IF(AD$7="Block","Anytime",AD$7),'Stakeholder report data'!$G$799:$M$799,0)),INDEX($W810:$AD810,1,MATCH(AD$5,$W$799:$AD$799,0)))))
*AD1110*AD$8,0)</f>
        <v>0</v>
      </c>
      <c r="AE510" s="55"/>
      <c r="AF510" s="34"/>
      <c r="AG510" s="34"/>
      <c r="AH510" s="34"/>
    </row>
    <row r="511" spans="1:34" ht="11.25" outlineLevel="2" x14ac:dyDescent="0.2">
      <c r="A511" s="34"/>
      <c r="B511" s="251">
        <v>10</v>
      </c>
      <c r="C511" s="48">
        <v>0</v>
      </c>
      <c r="D511" s="49">
        <f t="shared" si="51"/>
        <v>0</v>
      </c>
      <c r="E511" s="49">
        <f t="shared" si="51"/>
        <v>0</v>
      </c>
      <c r="F511" s="56"/>
      <c r="G511" s="262">
        <f t="shared" si="52"/>
        <v>0</v>
      </c>
      <c r="H511" s="56"/>
      <c r="I511" s="212">
        <f>_xlfn.IFNA(IF(I$7="Fixed",1,IF(AND($D511="yes",I$7="Block"),INDEX($O811:$Q811,1,MATCH(I$5,$I56:$K56,0)),IF(OR(I$7="Anytime",I$7="Peak",I$7="Off-peak",I$7="Shoulder",I$7="Block"),INDEX('Stakeholder report data'!$G811:$M811,1,MATCH(IF(I$7="Block","Anytime",I$7),'Stakeholder report data'!$G$799:$M$799,0)),INDEX($W811:$AD811,1,MATCH(I$5,$W$799:$AD$799,0)))))
*I1111*I$8,0)</f>
        <v>0</v>
      </c>
      <c r="J511" s="212">
        <f>_xlfn.IFNA(IF(J$7="Fixed",1,IF(AND($D511="yes",J$7="Block"),INDEX($O811:$Q811,1,MATCH(J$5,$I56:$K56,0)),IF(OR(J$7="Anytime",J$7="Peak",J$7="Off-peak",J$7="Shoulder",J$7="Block"),INDEX('Stakeholder report data'!$G811:$M811,1,MATCH(IF(J$7="Block","Anytime",J$7),'Stakeholder report data'!$G$799:$M$799,0)),INDEX($W811:$AD811,1,MATCH(J$5,$W$799:$AD$799,0)))))
*J1111*J$8,0)</f>
        <v>0</v>
      </c>
      <c r="K511" s="212">
        <f>_xlfn.IFNA(IF(K$7="Fixed",1,IF(AND($D511="yes",K$7="Block"),INDEX($O811:$Q811,1,MATCH(K$5,$I56:$K56,0)),IF(OR(K$7="Anytime",K$7="Peak",K$7="Off-peak",K$7="Shoulder",K$7="Block"),INDEX('Stakeholder report data'!$G811:$M811,1,MATCH(IF(K$7="Block","Anytime",K$7),'Stakeholder report data'!$G$799:$M$799,0)),INDEX($W811:$AD811,1,MATCH(K$5,$W$799:$AD$799,0)))))
*K1111*K$8,0)</f>
        <v>0</v>
      </c>
      <c r="L511" s="212">
        <f>_xlfn.IFNA(IF(L$7="Fixed",1,IF(AND($D511="yes",L$7="Block"),INDEX($O811:$Q811,1,MATCH(L$5,$I56:$K56,0)),IF(OR(L$7="Anytime",L$7="Peak",L$7="Off-peak",L$7="Shoulder",L$7="Block"),INDEX('Stakeholder report data'!$G811:$M811,1,MATCH(IF(L$7="Block","Anytime",L$7),'Stakeholder report data'!$G$799:$M$799,0)),INDEX($W811:$AD811,1,MATCH(L$5,$W$799:$AD$799,0)))))
*L1111*L$8,0)</f>
        <v>0</v>
      </c>
      <c r="M511" s="212">
        <f>_xlfn.IFNA(IF(M$7="Fixed",1,IF(AND($D511="yes",M$7="Block"),INDEX($O811:$Q811,1,MATCH(M$5,$I56:$K56,0)),IF(OR(M$7="Anytime",M$7="Peak",M$7="Off-peak",M$7="Shoulder",M$7="Block"),INDEX('Stakeholder report data'!$G811:$M811,1,MATCH(IF(M$7="Block","Anytime",M$7),'Stakeholder report data'!$G$799:$M$799,0)),INDEX($W811:$AD811,1,MATCH(M$5,$W$799:$AD$799,0)))))
*M1111*M$8,0)</f>
        <v>0</v>
      </c>
      <c r="N511" s="212">
        <f>_xlfn.IFNA(IF(N$7="Fixed",1,IF(AND($D511="yes",N$7="Block"),INDEX($O811:$Q811,1,MATCH(N$5,$I56:$K56,0)),IF(OR(N$7="Anytime",N$7="Peak",N$7="Off-peak",N$7="Shoulder",N$7="Block"),INDEX('Stakeholder report data'!$G811:$M811,1,MATCH(IF(N$7="Block","Anytime",N$7),'Stakeholder report data'!$G$799:$M$799,0)),INDEX($W811:$AD811,1,MATCH(N$5,$W$799:$AD$799,0)))))
*N1111*N$8,0)</f>
        <v>0</v>
      </c>
      <c r="O511" s="212">
        <f>_xlfn.IFNA(IF(O$7="Fixed",1,IF(AND($D511="yes",O$7="Block"),INDEX($O811:$Q811,1,MATCH(O$5,$I56:$K56,0)),IF(OR(O$7="Anytime",O$7="Peak",O$7="Off-peak",O$7="Shoulder",O$7="Block"),INDEX('Stakeholder report data'!$G811:$M811,1,MATCH(IF(O$7="Block","Anytime",O$7),'Stakeholder report data'!$G$799:$M$799,0)),INDEX($W811:$AD811,1,MATCH(O$5,$W$799:$AD$799,0)))))
*O1111*O$8,0)</f>
        <v>0</v>
      </c>
      <c r="P511" s="212">
        <f>_xlfn.IFNA(IF(P$7="Fixed",1,IF(AND($D511="yes",P$7="Block"),INDEX($O811:$Q811,1,MATCH(P$5,$I56:$K56,0)),IF(OR(P$7="Anytime",P$7="Peak",P$7="Off-peak",P$7="Shoulder",P$7="Block"),INDEX('Stakeholder report data'!$G811:$M811,1,MATCH(IF(P$7="Block","Anytime",P$7),'Stakeholder report data'!$G$799:$M$799,0)),INDEX($W811:$AD811,1,MATCH(P$5,$W$799:$AD$799,0)))))
*P1111*P$8,0)</f>
        <v>0</v>
      </c>
      <c r="Q511" s="212">
        <f>_xlfn.IFNA(IF(Q$7="Fixed",1,IF(AND($D511="yes",Q$7="Block"),INDEX($O811:$Q811,1,MATCH(Q$5,$I56:$K56,0)),IF(OR(Q$7="Anytime",Q$7="Peak",Q$7="Off-peak",Q$7="Shoulder",Q$7="Block"),INDEX('Stakeholder report data'!$G811:$M811,1,MATCH(IF(Q$7="Block","Anytime",Q$7),'Stakeholder report data'!$G$799:$M$799,0)),INDEX($W811:$AD811,1,MATCH(Q$5,$W$799:$AD$799,0)))))
*Q1111*Q$8,0)</f>
        <v>0</v>
      </c>
      <c r="R511" s="212">
        <f>_xlfn.IFNA(IF(R$7="Fixed",1,IF(AND($D511="yes",R$7="Block"),INDEX($O811:$Q811,1,MATCH(R$5,$I56:$K56,0)),IF(OR(R$7="Anytime",R$7="Peak",R$7="Off-peak",R$7="Shoulder",R$7="Block"),INDEX('Stakeholder report data'!$G811:$M811,1,MATCH(IF(R$7="Block","Anytime",R$7),'Stakeholder report data'!$G$799:$M$799,0)),INDEX($W811:$AD811,1,MATCH(R$5,$W$799:$AD$799,0)))))
*R1111*R$8,0)</f>
        <v>0</v>
      </c>
      <c r="S511" s="212">
        <f>_xlfn.IFNA(IF(S$7="Fixed",1,IF(AND($D511="yes",S$7="Block"),INDEX($O811:$Q811,1,MATCH(S$5,$I56:$K56,0)),IF(OR(S$7="Anytime",S$7="Peak",S$7="Off-peak",S$7="Shoulder",S$7="Block"),INDEX('Stakeholder report data'!$G811:$M811,1,MATCH(IF(S$7="Block","Anytime",S$7),'Stakeholder report data'!$G$799:$M$799,0)),INDEX($W811:$AD811,1,MATCH(S$5,$W$799:$AD$799,0)))))
*S1111*S$8,0)</f>
        <v>0</v>
      </c>
      <c r="T511" s="212">
        <f>_xlfn.IFNA(IF(T$7="Fixed",1,IF(AND($D511="yes",T$7="Block"),INDEX($O811:$Q811,1,MATCH(T$5,$I56:$K56,0)),IF(OR(T$7="Anytime",T$7="Peak",T$7="Off-peak",T$7="Shoulder",T$7="Block"),INDEX('Stakeholder report data'!$G811:$M811,1,MATCH(IF(T$7="Block","Anytime",T$7),'Stakeholder report data'!$G$799:$M$799,0)),INDEX($W811:$AD811,1,MATCH(T$5,$W$799:$AD$799,0)))))
*T1111*T$8,0)</f>
        <v>0</v>
      </c>
      <c r="U511" s="212">
        <f>_xlfn.IFNA(IF(U$7="Fixed",1,IF(AND($D511="yes",U$7="Block"),INDEX($O811:$Q811,1,MATCH(U$5,$I56:$K56,0)),IF(OR(U$7="Anytime",U$7="Peak",U$7="Off-peak",U$7="Shoulder",U$7="Block"),INDEX('Stakeholder report data'!$G811:$M811,1,MATCH(IF(U$7="Block","Anytime",U$7),'Stakeholder report data'!$G$799:$M$799,0)),INDEX($W811:$AD811,1,MATCH(U$5,$W$799:$AD$799,0)))))
*U1111*U$8,0)</f>
        <v>0</v>
      </c>
      <c r="V511" s="212">
        <f>_xlfn.IFNA(IF(V$7="Fixed",1,IF(AND($D511="yes",V$7="Block"),INDEX($O811:$Q811,1,MATCH(V$5,$I56:$K56,0)),IF(OR(V$7="Anytime",V$7="Peak",V$7="Off-peak",V$7="Shoulder",V$7="Block"),INDEX('Stakeholder report data'!$G811:$M811,1,MATCH(IF(V$7="Block","Anytime",V$7),'Stakeholder report data'!$G$799:$M$799,0)),INDEX($W811:$AD811,1,MATCH(V$5,$W$799:$AD$799,0)))))
*V1111*V$8,0)</f>
        <v>0</v>
      </c>
      <c r="W511" s="212">
        <f>_xlfn.IFNA(IF(W$7="Fixed",1,IF(AND($D511="yes",W$7="Block"),INDEX($O811:$Q811,1,MATCH(W$5,$I56:$K56,0)),IF(OR(W$7="Anytime",W$7="Peak",W$7="Off-peak",W$7="Shoulder",W$7="Block"),INDEX('Stakeholder report data'!$G811:$M811,1,MATCH(IF(W$7="Block","Anytime",W$7),'Stakeholder report data'!$G$799:$M$799,0)),INDEX($W811:$AD811,1,MATCH(W$5,$W$799:$AD$799,0)))))
*W1111*W$8,0)</f>
        <v>0</v>
      </c>
      <c r="X511" s="212">
        <f>_xlfn.IFNA(IF(X$7="Fixed",1,IF(AND($D511="yes",X$7="Block"),INDEX($O811:$Q811,1,MATCH(X$5,$I56:$K56,0)),IF(OR(X$7="Anytime",X$7="Peak",X$7="Off-peak",X$7="Shoulder",X$7="Block"),INDEX('Stakeholder report data'!$G811:$M811,1,MATCH(IF(X$7="Block","Anytime",X$7),'Stakeholder report data'!$G$799:$M$799,0)),INDEX($W811:$AD811,1,MATCH(X$5,$W$799:$AD$799,0)))))
*X1111*X$8,0)</f>
        <v>0</v>
      </c>
      <c r="Y511" s="212">
        <f>_xlfn.IFNA(IF(Y$7="Fixed",1,IF(AND($D511="yes",Y$7="Block"),INDEX($O811:$Q811,1,MATCH(Y$5,$I56:$K56,0)),IF(OR(Y$7="Anytime",Y$7="Peak",Y$7="Off-peak",Y$7="Shoulder",Y$7="Block"),INDEX('Stakeholder report data'!$G811:$M811,1,MATCH(IF(Y$7="Block","Anytime",Y$7),'Stakeholder report data'!$G$799:$M$799,0)),INDEX($W811:$AD811,1,MATCH(Y$5,$W$799:$AD$799,0)))))
*Y1111*Y$8,0)</f>
        <v>0</v>
      </c>
      <c r="Z511" s="212">
        <f>_xlfn.IFNA(IF(Z$7="Fixed",1,IF(AND($D511="yes",Z$7="Block"),INDEX($O811:$Q811,1,MATCH(Z$5,$I56:$K56,0)),IF(OR(Z$7="Anytime",Z$7="Peak",Z$7="Off-peak",Z$7="Shoulder",Z$7="Block"),INDEX('Stakeholder report data'!$G811:$M811,1,MATCH(IF(Z$7="Block","Anytime",Z$7),'Stakeholder report data'!$G$799:$M$799,0)),INDEX($W811:$AD811,1,MATCH(Z$5,$W$799:$AD$799,0)))))
*Z1111*Z$8,0)</f>
        <v>0</v>
      </c>
      <c r="AA511" s="212">
        <f>_xlfn.IFNA(IF(AA$7="Fixed",1,IF(AND($D511="yes",AA$7="Block"),INDEX($O811:$Q811,1,MATCH(AA$5,$I56:$K56,0)),IF(OR(AA$7="Anytime",AA$7="Peak",AA$7="Off-peak",AA$7="Shoulder",AA$7="Block"),INDEX('Stakeholder report data'!$G811:$M811,1,MATCH(IF(AA$7="Block","Anytime",AA$7),'Stakeholder report data'!$G$799:$M$799,0)),INDEX($W811:$AD811,1,MATCH(AA$5,$W$799:$AD$799,0)))))
*AA1111*AA$8,0)</f>
        <v>0</v>
      </c>
      <c r="AB511" s="212">
        <f>_xlfn.IFNA(IF(AB$7="Fixed",1,IF(AND($D511="yes",AB$7="Block"),INDEX($O811:$Q811,1,MATCH(AB$5,$I56:$K56,0)),IF(OR(AB$7="Anytime",AB$7="Peak",AB$7="Off-peak",AB$7="Shoulder",AB$7="Block"),INDEX('Stakeholder report data'!$G811:$M811,1,MATCH(IF(AB$7="Block","Anytime",AB$7),'Stakeholder report data'!$G$799:$M$799,0)),INDEX($W811:$AD811,1,MATCH(AB$5,$W$799:$AD$799,0)))))
*AB1111*AB$8,0)</f>
        <v>0</v>
      </c>
      <c r="AC511" s="212">
        <f>_xlfn.IFNA(IF(AC$7="Fixed",1,IF(AND($D511="yes",AC$7="Block"),INDEX($O811:$Q811,1,MATCH(AC$5,$I56:$K56,0)),IF(OR(AC$7="Anytime",AC$7="Peak",AC$7="Off-peak",AC$7="Shoulder",AC$7="Block"),INDEX('Stakeholder report data'!$G811:$M811,1,MATCH(IF(AC$7="Block","Anytime",AC$7),'Stakeholder report data'!$G$799:$M$799,0)),INDEX($W811:$AD811,1,MATCH(AC$5,$W$799:$AD$799,0)))))
*AC1111*AC$8,0)</f>
        <v>0</v>
      </c>
      <c r="AD511" s="212">
        <f>_xlfn.IFNA(IF(AD$7="Fixed",1,IF(AND($D511="yes",AD$7="Block"),INDEX($O811:$Q811,1,MATCH(AD$5,$I56:$K56,0)),IF(OR(AD$7="Anytime",AD$7="Peak",AD$7="Off-peak",AD$7="Shoulder",AD$7="Block"),INDEX('Stakeholder report data'!$G811:$M811,1,MATCH(IF(AD$7="Block","Anytime",AD$7),'Stakeholder report data'!$G$799:$M$799,0)),INDEX($W811:$AD811,1,MATCH(AD$5,$W$799:$AD$799,0)))))
*AD1111*AD$8,0)</f>
        <v>0</v>
      </c>
      <c r="AE511" s="55"/>
      <c r="AF511" s="34"/>
      <c r="AG511" s="34"/>
      <c r="AH511" s="34"/>
    </row>
    <row r="512" spans="1:34" ht="11.25" hidden="1" outlineLevel="3" x14ac:dyDescent="0.2">
      <c r="A512" s="34"/>
      <c r="B512" s="251">
        <v>11</v>
      </c>
      <c r="C512" s="48">
        <v>0</v>
      </c>
      <c r="D512" s="49">
        <f t="shared" si="51"/>
        <v>0</v>
      </c>
      <c r="E512" s="49">
        <f t="shared" si="51"/>
        <v>0</v>
      </c>
      <c r="F512" s="56"/>
      <c r="G512" s="262">
        <f t="shared" si="52"/>
        <v>0</v>
      </c>
      <c r="H512" s="56"/>
      <c r="I512" s="212">
        <f>_xlfn.IFNA(IF(I$7="Fixed",1,IF(AND($D512="yes",I$7="Block"),INDEX($O812:$Q812,1,MATCH(I$5,$I57:$K57,0)),IF(OR(I$7="Anytime",I$7="Peak",I$7="Off-peak",I$7="Shoulder",I$7="Block"),INDEX('Stakeholder report data'!$G812:$M812,1,MATCH(IF(I$7="Block","Anytime",I$7),'Stakeholder report data'!$G$799:$M$799,0)),INDEX($W812:$AD812,1,MATCH(I$5,$W$799:$AD$799,0)))))
*I1112*I$8,0)</f>
        <v>0</v>
      </c>
      <c r="J512" s="212">
        <f>_xlfn.IFNA(IF(J$7="Fixed",1,IF(AND($D512="yes",J$7="Block"),INDEX($O812:$Q812,1,MATCH(J$5,$I57:$K57,0)),IF(OR(J$7="Anytime",J$7="Peak",J$7="Off-peak",J$7="Shoulder",J$7="Block"),INDEX('Stakeholder report data'!$G812:$M812,1,MATCH(IF(J$7="Block","Anytime",J$7),'Stakeholder report data'!$G$799:$M$799,0)),INDEX($W812:$AD812,1,MATCH(J$5,$W$799:$AD$799,0)))))
*J1112*J$8,0)</f>
        <v>0</v>
      </c>
      <c r="K512" s="212">
        <f>_xlfn.IFNA(IF(K$7="Fixed",1,IF(AND($D512="yes",K$7="Block"),INDEX($O812:$Q812,1,MATCH(K$5,$I57:$K57,0)),IF(OR(K$7="Anytime",K$7="Peak",K$7="Off-peak",K$7="Shoulder",K$7="Block"),INDEX('Stakeholder report data'!$G812:$M812,1,MATCH(IF(K$7="Block","Anytime",K$7),'Stakeholder report data'!$G$799:$M$799,0)),INDEX($W812:$AD812,1,MATCH(K$5,$W$799:$AD$799,0)))))
*K1112*K$8,0)</f>
        <v>0</v>
      </c>
      <c r="L512" s="212">
        <f>_xlfn.IFNA(IF(L$7="Fixed",1,IF(AND($D512="yes",L$7="Block"),INDEX($O812:$Q812,1,MATCH(L$5,$I57:$K57,0)),IF(OR(L$7="Anytime",L$7="Peak",L$7="Off-peak",L$7="Shoulder",L$7="Block"),INDEX('Stakeholder report data'!$G812:$M812,1,MATCH(IF(L$7="Block","Anytime",L$7),'Stakeholder report data'!$G$799:$M$799,0)),INDEX($W812:$AD812,1,MATCH(L$5,$W$799:$AD$799,0)))))
*L1112*L$8,0)</f>
        <v>0</v>
      </c>
      <c r="M512" s="212">
        <f>_xlfn.IFNA(IF(M$7="Fixed",1,IF(AND($D512="yes",M$7="Block"),INDEX($O812:$Q812,1,MATCH(M$5,$I57:$K57,0)),IF(OR(M$7="Anytime",M$7="Peak",M$7="Off-peak",M$7="Shoulder",M$7="Block"),INDEX('Stakeholder report data'!$G812:$M812,1,MATCH(IF(M$7="Block","Anytime",M$7),'Stakeholder report data'!$G$799:$M$799,0)),INDEX($W812:$AD812,1,MATCH(M$5,$W$799:$AD$799,0)))))
*M1112*M$8,0)</f>
        <v>0</v>
      </c>
      <c r="N512" s="212">
        <f>_xlfn.IFNA(IF(N$7="Fixed",1,IF(AND($D512="yes",N$7="Block"),INDEX($O812:$Q812,1,MATCH(N$5,$I57:$K57,0)),IF(OR(N$7="Anytime",N$7="Peak",N$7="Off-peak",N$7="Shoulder",N$7="Block"),INDEX('Stakeholder report data'!$G812:$M812,1,MATCH(IF(N$7="Block","Anytime",N$7),'Stakeholder report data'!$G$799:$M$799,0)),INDEX($W812:$AD812,1,MATCH(N$5,$W$799:$AD$799,0)))))
*N1112*N$8,0)</f>
        <v>0</v>
      </c>
      <c r="O512" s="212">
        <f>_xlfn.IFNA(IF(O$7="Fixed",1,IF(AND($D512="yes",O$7="Block"),INDEX($O812:$Q812,1,MATCH(O$5,$I57:$K57,0)),IF(OR(O$7="Anytime",O$7="Peak",O$7="Off-peak",O$7="Shoulder",O$7="Block"),INDEX('Stakeholder report data'!$G812:$M812,1,MATCH(IF(O$7="Block","Anytime",O$7),'Stakeholder report data'!$G$799:$M$799,0)),INDEX($W812:$AD812,1,MATCH(O$5,$W$799:$AD$799,0)))))
*O1112*O$8,0)</f>
        <v>0</v>
      </c>
      <c r="P512" s="212">
        <f>_xlfn.IFNA(IF(P$7="Fixed",1,IF(AND($D512="yes",P$7="Block"),INDEX($O812:$Q812,1,MATCH(P$5,$I57:$K57,0)),IF(OR(P$7="Anytime",P$7="Peak",P$7="Off-peak",P$7="Shoulder",P$7="Block"),INDEX('Stakeholder report data'!$G812:$M812,1,MATCH(IF(P$7="Block","Anytime",P$7),'Stakeholder report data'!$G$799:$M$799,0)),INDEX($W812:$AD812,1,MATCH(P$5,$W$799:$AD$799,0)))))
*P1112*P$8,0)</f>
        <v>0</v>
      </c>
      <c r="Q512" s="212">
        <f>_xlfn.IFNA(IF(Q$7="Fixed",1,IF(AND($D512="yes",Q$7="Block"),INDEX($O812:$Q812,1,MATCH(Q$5,$I57:$K57,0)),IF(OR(Q$7="Anytime",Q$7="Peak",Q$7="Off-peak",Q$7="Shoulder",Q$7="Block"),INDEX('Stakeholder report data'!$G812:$M812,1,MATCH(IF(Q$7="Block","Anytime",Q$7),'Stakeholder report data'!$G$799:$M$799,0)),INDEX($W812:$AD812,1,MATCH(Q$5,$W$799:$AD$799,0)))))
*Q1112*Q$8,0)</f>
        <v>0</v>
      </c>
      <c r="R512" s="212">
        <f>_xlfn.IFNA(IF(R$7="Fixed",1,IF(AND($D512="yes",R$7="Block"),INDEX($O812:$Q812,1,MATCH(R$5,$I57:$K57,0)),IF(OR(R$7="Anytime",R$7="Peak",R$7="Off-peak",R$7="Shoulder",R$7="Block"),INDEX('Stakeholder report data'!$G812:$M812,1,MATCH(IF(R$7="Block","Anytime",R$7),'Stakeholder report data'!$G$799:$M$799,0)),INDEX($W812:$AD812,1,MATCH(R$5,$W$799:$AD$799,0)))))
*R1112*R$8,0)</f>
        <v>0</v>
      </c>
      <c r="S512" s="212">
        <f>_xlfn.IFNA(IF(S$7="Fixed",1,IF(AND($D512="yes",S$7="Block"),INDEX($O812:$Q812,1,MATCH(S$5,$I57:$K57,0)),IF(OR(S$7="Anytime",S$7="Peak",S$7="Off-peak",S$7="Shoulder",S$7="Block"),INDEX('Stakeholder report data'!$G812:$M812,1,MATCH(IF(S$7="Block","Anytime",S$7),'Stakeholder report data'!$G$799:$M$799,0)),INDEX($W812:$AD812,1,MATCH(S$5,$W$799:$AD$799,0)))))
*S1112*S$8,0)</f>
        <v>0</v>
      </c>
      <c r="T512" s="212">
        <f>_xlfn.IFNA(IF(T$7="Fixed",1,IF(AND($D512="yes",T$7="Block"),INDEX($O812:$Q812,1,MATCH(T$5,$I57:$K57,0)),IF(OR(T$7="Anytime",T$7="Peak",T$7="Off-peak",T$7="Shoulder",T$7="Block"),INDEX('Stakeholder report data'!$G812:$M812,1,MATCH(IF(T$7="Block","Anytime",T$7),'Stakeholder report data'!$G$799:$M$799,0)),INDEX($W812:$AD812,1,MATCH(T$5,$W$799:$AD$799,0)))))
*T1112*T$8,0)</f>
        <v>0</v>
      </c>
      <c r="U512" s="212">
        <f>_xlfn.IFNA(IF(U$7="Fixed",1,IF(AND($D512="yes",U$7="Block"),INDEX($O812:$Q812,1,MATCH(U$5,$I57:$K57,0)),IF(OR(U$7="Anytime",U$7="Peak",U$7="Off-peak",U$7="Shoulder",U$7="Block"),INDEX('Stakeholder report data'!$G812:$M812,1,MATCH(IF(U$7="Block","Anytime",U$7),'Stakeholder report data'!$G$799:$M$799,0)),INDEX($W812:$AD812,1,MATCH(U$5,$W$799:$AD$799,0)))))
*U1112*U$8,0)</f>
        <v>0</v>
      </c>
      <c r="V512" s="212">
        <f>_xlfn.IFNA(IF(V$7="Fixed",1,IF(AND($D512="yes",V$7="Block"),INDEX($O812:$Q812,1,MATCH(V$5,$I57:$K57,0)),IF(OR(V$7="Anytime",V$7="Peak",V$7="Off-peak",V$7="Shoulder",V$7="Block"),INDEX('Stakeholder report data'!$G812:$M812,1,MATCH(IF(V$7="Block","Anytime",V$7),'Stakeholder report data'!$G$799:$M$799,0)),INDEX($W812:$AD812,1,MATCH(V$5,$W$799:$AD$799,0)))))
*V1112*V$8,0)</f>
        <v>0</v>
      </c>
      <c r="W512" s="212">
        <f>_xlfn.IFNA(IF(W$7="Fixed",1,IF(AND($D512="yes",W$7="Block"),INDEX($O812:$Q812,1,MATCH(W$5,$I57:$K57,0)),IF(OR(W$7="Anytime",W$7="Peak",W$7="Off-peak",W$7="Shoulder",W$7="Block"),INDEX('Stakeholder report data'!$G812:$M812,1,MATCH(IF(W$7="Block","Anytime",W$7),'Stakeholder report data'!$G$799:$M$799,0)),INDEX($W812:$AD812,1,MATCH(W$5,$W$799:$AD$799,0)))))
*W1112*W$8,0)</f>
        <v>0</v>
      </c>
      <c r="X512" s="212">
        <f>_xlfn.IFNA(IF(X$7="Fixed",1,IF(AND($D512="yes",X$7="Block"),INDEX($O812:$Q812,1,MATCH(X$5,$I57:$K57,0)),IF(OR(X$7="Anytime",X$7="Peak",X$7="Off-peak",X$7="Shoulder",X$7="Block"),INDEX('Stakeholder report data'!$G812:$M812,1,MATCH(IF(X$7="Block","Anytime",X$7),'Stakeholder report data'!$G$799:$M$799,0)),INDEX($W812:$AD812,1,MATCH(X$5,$W$799:$AD$799,0)))))
*X1112*X$8,0)</f>
        <v>0</v>
      </c>
      <c r="Y512" s="212">
        <f>_xlfn.IFNA(IF(Y$7="Fixed",1,IF(AND($D512="yes",Y$7="Block"),INDEX($O812:$Q812,1,MATCH(Y$5,$I57:$K57,0)),IF(OR(Y$7="Anytime",Y$7="Peak",Y$7="Off-peak",Y$7="Shoulder",Y$7="Block"),INDEX('Stakeholder report data'!$G812:$M812,1,MATCH(IF(Y$7="Block","Anytime",Y$7),'Stakeholder report data'!$G$799:$M$799,0)),INDEX($W812:$AD812,1,MATCH(Y$5,$W$799:$AD$799,0)))))
*Y1112*Y$8,0)</f>
        <v>0</v>
      </c>
      <c r="Z512" s="212">
        <f>_xlfn.IFNA(IF(Z$7="Fixed",1,IF(AND($D512="yes",Z$7="Block"),INDEX($O812:$Q812,1,MATCH(Z$5,$I57:$K57,0)),IF(OR(Z$7="Anytime",Z$7="Peak",Z$7="Off-peak",Z$7="Shoulder",Z$7="Block"),INDEX('Stakeholder report data'!$G812:$M812,1,MATCH(IF(Z$7="Block","Anytime",Z$7),'Stakeholder report data'!$G$799:$M$799,0)),INDEX($W812:$AD812,1,MATCH(Z$5,$W$799:$AD$799,0)))))
*Z1112*Z$8,0)</f>
        <v>0</v>
      </c>
      <c r="AA512" s="212">
        <f>_xlfn.IFNA(IF(AA$7="Fixed",1,IF(AND($D512="yes",AA$7="Block"),INDEX($O812:$Q812,1,MATCH(AA$5,$I57:$K57,0)),IF(OR(AA$7="Anytime",AA$7="Peak",AA$7="Off-peak",AA$7="Shoulder",AA$7="Block"),INDEX('Stakeholder report data'!$G812:$M812,1,MATCH(IF(AA$7="Block","Anytime",AA$7),'Stakeholder report data'!$G$799:$M$799,0)),INDEX($W812:$AD812,1,MATCH(AA$5,$W$799:$AD$799,0)))))
*AA1112*AA$8,0)</f>
        <v>0</v>
      </c>
      <c r="AB512" s="212">
        <f>_xlfn.IFNA(IF(AB$7="Fixed",1,IF(AND($D512="yes",AB$7="Block"),INDEX($O812:$Q812,1,MATCH(AB$5,$I57:$K57,0)),IF(OR(AB$7="Anytime",AB$7="Peak",AB$7="Off-peak",AB$7="Shoulder",AB$7="Block"),INDEX('Stakeholder report data'!$G812:$M812,1,MATCH(IF(AB$7="Block","Anytime",AB$7),'Stakeholder report data'!$G$799:$M$799,0)),INDEX($W812:$AD812,1,MATCH(AB$5,$W$799:$AD$799,0)))))
*AB1112*AB$8,0)</f>
        <v>0</v>
      </c>
      <c r="AC512" s="212">
        <f>_xlfn.IFNA(IF(AC$7="Fixed",1,IF(AND($D512="yes",AC$7="Block"),INDEX($O812:$Q812,1,MATCH(AC$5,$I57:$K57,0)),IF(OR(AC$7="Anytime",AC$7="Peak",AC$7="Off-peak",AC$7="Shoulder",AC$7="Block"),INDEX('Stakeholder report data'!$G812:$M812,1,MATCH(IF(AC$7="Block","Anytime",AC$7),'Stakeholder report data'!$G$799:$M$799,0)),INDEX($W812:$AD812,1,MATCH(AC$5,$W$799:$AD$799,0)))))
*AC1112*AC$8,0)</f>
        <v>0</v>
      </c>
      <c r="AD512" s="212">
        <f>_xlfn.IFNA(IF(AD$7="Fixed",1,IF(AND($D512="yes",AD$7="Block"),INDEX($O812:$Q812,1,MATCH(AD$5,$I57:$K57,0)),IF(OR(AD$7="Anytime",AD$7="Peak",AD$7="Off-peak",AD$7="Shoulder",AD$7="Block"),INDEX('Stakeholder report data'!$G812:$M812,1,MATCH(IF(AD$7="Block","Anytime",AD$7),'Stakeholder report data'!$G$799:$M$799,0)),INDEX($W812:$AD812,1,MATCH(AD$5,$W$799:$AD$799,0)))))
*AD1112*AD$8,0)</f>
        <v>0</v>
      </c>
      <c r="AE512" s="55"/>
      <c r="AF512" s="34"/>
      <c r="AG512" s="34"/>
      <c r="AH512" s="34"/>
    </row>
    <row r="513" spans="1:34" ht="11.25" hidden="1" outlineLevel="3" x14ac:dyDescent="0.2">
      <c r="A513" s="34"/>
      <c r="B513" s="251">
        <v>12</v>
      </c>
      <c r="C513" s="48">
        <v>0</v>
      </c>
      <c r="D513" s="49">
        <f t="shared" si="51"/>
        <v>0</v>
      </c>
      <c r="E513" s="49">
        <f t="shared" si="51"/>
        <v>0</v>
      </c>
      <c r="F513" s="56"/>
      <c r="G513" s="262">
        <f t="shared" si="52"/>
        <v>0</v>
      </c>
      <c r="H513" s="56"/>
      <c r="I513" s="212">
        <f>_xlfn.IFNA(IF(I$7="Fixed",1,IF(AND($D513="yes",I$7="Block"),INDEX($O813:$Q813,1,MATCH(I$5,$I58:$K58,0)),IF(OR(I$7="Anytime",I$7="Peak",I$7="Off-peak",I$7="Shoulder",I$7="Block"),INDEX('Stakeholder report data'!$G813:$M813,1,MATCH(IF(I$7="Block","Anytime",I$7),'Stakeholder report data'!$G$799:$M$799,0)),INDEX($W813:$AD813,1,MATCH(I$5,$W$799:$AD$799,0)))))
*I1113*I$8,0)</f>
        <v>0</v>
      </c>
      <c r="J513" s="212">
        <f>_xlfn.IFNA(IF(J$7="Fixed",1,IF(AND($D513="yes",J$7="Block"),INDEX($O813:$Q813,1,MATCH(J$5,$I58:$K58,0)),IF(OR(J$7="Anytime",J$7="Peak",J$7="Off-peak",J$7="Shoulder",J$7="Block"),INDEX('Stakeholder report data'!$G813:$M813,1,MATCH(IF(J$7="Block","Anytime",J$7),'Stakeholder report data'!$G$799:$M$799,0)),INDEX($W813:$AD813,1,MATCH(J$5,$W$799:$AD$799,0)))))
*J1113*J$8,0)</f>
        <v>0</v>
      </c>
      <c r="K513" s="212">
        <f>_xlfn.IFNA(IF(K$7="Fixed",1,IF(AND($D513="yes",K$7="Block"),INDEX($O813:$Q813,1,MATCH(K$5,$I58:$K58,0)),IF(OR(K$7="Anytime",K$7="Peak",K$7="Off-peak",K$7="Shoulder",K$7="Block"),INDEX('Stakeholder report data'!$G813:$M813,1,MATCH(IF(K$7="Block","Anytime",K$7),'Stakeholder report data'!$G$799:$M$799,0)),INDEX($W813:$AD813,1,MATCH(K$5,$W$799:$AD$799,0)))))
*K1113*K$8,0)</f>
        <v>0</v>
      </c>
      <c r="L513" s="212">
        <f>_xlfn.IFNA(IF(L$7="Fixed",1,IF(AND($D513="yes",L$7="Block"),INDEX($O813:$Q813,1,MATCH(L$5,$I58:$K58,0)),IF(OR(L$7="Anytime",L$7="Peak",L$7="Off-peak",L$7="Shoulder",L$7="Block"),INDEX('Stakeholder report data'!$G813:$M813,1,MATCH(IF(L$7="Block","Anytime",L$7),'Stakeholder report data'!$G$799:$M$799,0)),INDEX($W813:$AD813,1,MATCH(L$5,$W$799:$AD$799,0)))))
*L1113*L$8,0)</f>
        <v>0</v>
      </c>
      <c r="M513" s="212">
        <f>_xlfn.IFNA(IF(M$7="Fixed",1,IF(AND($D513="yes",M$7="Block"),INDEX($O813:$Q813,1,MATCH(M$5,$I58:$K58,0)),IF(OR(M$7="Anytime",M$7="Peak",M$7="Off-peak",M$7="Shoulder",M$7="Block"),INDEX('Stakeholder report data'!$G813:$M813,1,MATCH(IF(M$7="Block","Anytime",M$7),'Stakeholder report data'!$G$799:$M$799,0)),INDEX($W813:$AD813,1,MATCH(M$5,$W$799:$AD$799,0)))))
*M1113*M$8,0)</f>
        <v>0</v>
      </c>
      <c r="N513" s="212">
        <f>_xlfn.IFNA(IF(N$7="Fixed",1,IF(AND($D513="yes",N$7="Block"),INDEX($O813:$Q813,1,MATCH(N$5,$I58:$K58,0)),IF(OR(N$7="Anytime",N$7="Peak",N$7="Off-peak",N$7="Shoulder",N$7="Block"),INDEX('Stakeholder report data'!$G813:$M813,1,MATCH(IF(N$7="Block","Anytime",N$7),'Stakeholder report data'!$G$799:$M$799,0)),INDEX($W813:$AD813,1,MATCH(N$5,$W$799:$AD$799,0)))))
*N1113*N$8,0)</f>
        <v>0</v>
      </c>
      <c r="O513" s="212">
        <f>_xlfn.IFNA(IF(O$7="Fixed",1,IF(AND($D513="yes",O$7="Block"),INDEX($O813:$Q813,1,MATCH(O$5,$I58:$K58,0)),IF(OR(O$7="Anytime",O$7="Peak",O$7="Off-peak",O$7="Shoulder",O$7="Block"),INDEX('Stakeholder report data'!$G813:$M813,1,MATCH(IF(O$7="Block","Anytime",O$7),'Stakeholder report data'!$G$799:$M$799,0)),INDEX($W813:$AD813,1,MATCH(O$5,$W$799:$AD$799,0)))))
*O1113*O$8,0)</f>
        <v>0</v>
      </c>
      <c r="P513" s="212">
        <f>_xlfn.IFNA(IF(P$7="Fixed",1,IF(AND($D513="yes",P$7="Block"),INDEX($O813:$Q813,1,MATCH(P$5,$I58:$K58,0)),IF(OR(P$7="Anytime",P$7="Peak",P$7="Off-peak",P$7="Shoulder",P$7="Block"),INDEX('Stakeholder report data'!$G813:$M813,1,MATCH(IF(P$7="Block","Anytime",P$7),'Stakeholder report data'!$G$799:$M$799,0)),INDEX($W813:$AD813,1,MATCH(P$5,$W$799:$AD$799,0)))))
*P1113*P$8,0)</f>
        <v>0</v>
      </c>
      <c r="Q513" s="212">
        <f>_xlfn.IFNA(IF(Q$7="Fixed",1,IF(AND($D513="yes",Q$7="Block"),INDEX($O813:$Q813,1,MATCH(Q$5,$I58:$K58,0)),IF(OR(Q$7="Anytime",Q$7="Peak",Q$7="Off-peak",Q$7="Shoulder",Q$7="Block"),INDEX('Stakeholder report data'!$G813:$M813,1,MATCH(IF(Q$7="Block","Anytime",Q$7),'Stakeholder report data'!$G$799:$M$799,0)),INDEX($W813:$AD813,1,MATCH(Q$5,$W$799:$AD$799,0)))))
*Q1113*Q$8,0)</f>
        <v>0</v>
      </c>
      <c r="R513" s="212">
        <f>_xlfn.IFNA(IF(R$7="Fixed",1,IF(AND($D513="yes",R$7="Block"),INDEX($O813:$Q813,1,MATCH(R$5,$I58:$K58,0)),IF(OR(R$7="Anytime",R$7="Peak",R$7="Off-peak",R$7="Shoulder",R$7="Block"),INDEX('Stakeholder report data'!$G813:$M813,1,MATCH(IF(R$7="Block","Anytime",R$7),'Stakeholder report data'!$G$799:$M$799,0)),INDEX($W813:$AD813,1,MATCH(R$5,$W$799:$AD$799,0)))))
*R1113*R$8,0)</f>
        <v>0</v>
      </c>
      <c r="S513" s="212">
        <f>_xlfn.IFNA(IF(S$7="Fixed",1,IF(AND($D513="yes",S$7="Block"),INDEX($O813:$Q813,1,MATCH(S$5,$I58:$K58,0)),IF(OR(S$7="Anytime",S$7="Peak",S$7="Off-peak",S$7="Shoulder",S$7="Block"),INDEX('Stakeholder report data'!$G813:$M813,1,MATCH(IF(S$7="Block","Anytime",S$7),'Stakeholder report data'!$G$799:$M$799,0)),INDEX($W813:$AD813,1,MATCH(S$5,$W$799:$AD$799,0)))))
*S1113*S$8,0)</f>
        <v>0</v>
      </c>
      <c r="T513" s="212">
        <f>_xlfn.IFNA(IF(T$7="Fixed",1,IF(AND($D513="yes",T$7="Block"),INDEX($O813:$Q813,1,MATCH(T$5,$I58:$K58,0)),IF(OR(T$7="Anytime",T$7="Peak",T$7="Off-peak",T$7="Shoulder",T$7="Block"),INDEX('Stakeholder report data'!$G813:$M813,1,MATCH(IF(T$7="Block","Anytime",T$7),'Stakeholder report data'!$G$799:$M$799,0)),INDEX($W813:$AD813,1,MATCH(T$5,$W$799:$AD$799,0)))))
*T1113*T$8,0)</f>
        <v>0</v>
      </c>
      <c r="U513" s="212">
        <f>_xlfn.IFNA(IF(U$7="Fixed",1,IF(AND($D513="yes",U$7="Block"),INDEX($O813:$Q813,1,MATCH(U$5,$I58:$K58,0)),IF(OR(U$7="Anytime",U$7="Peak",U$7="Off-peak",U$7="Shoulder",U$7="Block"),INDEX('Stakeholder report data'!$G813:$M813,1,MATCH(IF(U$7="Block","Anytime",U$7),'Stakeholder report data'!$G$799:$M$799,0)),INDEX($W813:$AD813,1,MATCH(U$5,$W$799:$AD$799,0)))))
*U1113*U$8,0)</f>
        <v>0</v>
      </c>
      <c r="V513" s="212">
        <f>_xlfn.IFNA(IF(V$7="Fixed",1,IF(AND($D513="yes",V$7="Block"),INDEX($O813:$Q813,1,MATCH(V$5,$I58:$K58,0)),IF(OR(V$7="Anytime",V$7="Peak",V$7="Off-peak",V$7="Shoulder",V$7="Block"),INDEX('Stakeholder report data'!$G813:$M813,1,MATCH(IF(V$7="Block","Anytime",V$7),'Stakeholder report data'!$G$799:$M$799,0)),INDEX($W813:$AD813,1,MATCH(V$5,$W$799:$AD$799,0)))))
*V1113*V$8,0)</f>
        <v>0</v>
      </c>
      <c r="W513" s="212">
        <f>_xlfn.IFNA(IF(W$7="Fixed",1,IF(AND($D513="yes",W$7="Block"),INDEX($O813:$Q813,1,MATCH(W$5,$I58:$K58,0)),IF(OR(W$7="Anytime",W$7="Peak",W$7="Off-peak",W$7="Shoulder",W$7="Block"),INDEX('Stakeholder report data'!$G813:$M813,1,MATCH(IF(W$7="Block","Anytime",W$7),'Stakeholder report data'!$G$799:$M$799,0)),INDEX($W813:$AD813,1,MATCH(W$5,$W$799:$AD$799,0)))))
*W1113*W$8,0)</f>
        <v>0</v>
      </c>
      <c r="X513" s="212">
        <f>_xlfn.IFNA(IF(X$7="Fixed",1,IF(AND($D513="yes",X$7="Block"),INDEX($O813:$Q813,1,MATCH(X$5,$I58:$K58,0)),IF(OR(X$7="Anytime",X$7="Peak",X$7="Off-peak",X$7="Shoulder",X$7="Block"),INDEX('Stakeholder report data'!$G813:$M813,1,MATCH(IF(X$7="Block","Anytime",X$7),'Stakeholder report data'!$G$799:$M$799,0)),INDEX($W813:$AD813,1,MATCH(X$5,$W$799:$AD$799,0)))))
*X1113*X$8,0)</f>
        <v>0</v>
      </c>
      <c r="Y513" s="212">
        <f>_xlfn.IFNA(IF(Y$7="Fixed",1,IF(AND($D513="yes",Y$7="Block"),INDEX($O813:$Q813,1,MATCH(Y$5,$I58:$K58,0)),IF(OR(Y$7="Anytime",Y$7="Peak",Y$7="Off-peak",Y$7="Shoulder",Y$7="Block"),INDEX('Stakeholder report data'!$G813:$M813,1,MATCH(IF(Y$7="Block","Anytime",Y$7),'Stakeholder report data'!$G$799:$M$799,0)),INDEX($W813:$AD813,1,MATCH(Y$5,$W$799:$AD$799,0)))))
*Y1113*Y$8,0)</f>
        <v>0</v>
      </c>
      <c r="Z513" s="212">
        <f>_xlfn.IFNA(IF(Z$7="Fixed",1,IF(AND($D513="yes",Z$7="Block"),INDEX($O813:$Q813,1,MATCH(Z$5,$I58:$K58,0)),IF(OR(Z$7="Anytime",Z$7="Peak",Z$7="Off-peak",Z$7="Shoulder",Z$7="Block"),INDEX('Stakeholder report data'!$G813:$M813,1,MATCH(IF(Z$7="Block","Anytime",Z$7),'Stakeholder report data'!$G$799:$M$799,0)),INDEX($W813:$AD813,1,MATCH(Z$5,$W$799:$AD$799,0)))))
*Z1113*Z$8,0)</f>
        <v>0</v>
      </c>
      <c r="AA513" s="212">
        <f>_xlfn.IFNA(IF(AA$7="Fixed",1,IF(AND($D513="yes",AA$7="Block"),INDEX($O813:$Q813,1,MATCH(AA$5,$I58:$K58,0)),IF(OR(AA$7="Anytime",AA$7="Peak",AA$7="Off-peak",AA$7="Shoulder",AA$7="Block"),INDEX('Stakeholder report data'!$G813:$M813,1,MATCH(IF(AA$7="Block","Anytime",AA$7),'Stakeholder report data'!$G$799:$M$799,0)),INDEX($W813:$AD813,1,MATCH(AA$5,$W$799:$AD$799,0)))))
*AA1113*AA$8,0)</f>
        <v>0</v>
      </c>
      <c r="AB513" s="212">
        <f>_xlfn.IFNA(IF(AB$7="Fixed",1,IF(AND($D513="yes",AB$7="Block"),INDEX($O813:$Q813,1,MATCH(AB$5,$I58:$K58,0)),IF(OR(AB$7="Anytime",AB$7="Peak",AB$7="Off-peak",AB$7="Shoulder",AB$7="Block"),INDEX('Stakeholder report data'!$G813:$M813,1,MATCH(IF(AB$7="Block","Anytime",AB$7),'Stakeholder report data'!$G$799:$M$799,0)),INDEX($W813:$AD813,1,MATCH(AB$5,$W$799:$AD$799,0)))))
*AB1113*AB$8,0)</f>
        <v>0</v>
      </c>
      <c r="AC513" s="212">
        <f>_xlfn.IFNA(IF(AC$7="Fixed",1,IF(AND($D513="yes",AC$7="Block"),INDEX($O813:$Q813,1,MATCH(AC$5,$I58:$K58,0)),IF(OR(AC$7="Anytime",AC$7="Peak",AC$7="Off-peak",AC$7="Shoulder",AC$7="Block"),INDEX('Stakeholder report data'!$G813:$M813,1,MATCH(IF(AC$7="Block","Anytime",AC$7),'Stakeholder report data'!$G$799:$M$799,0)),INDEX($W813:$AD813,1,MATCH(AC$5,$W$799:$AD$799,0)))))
*AC1113*AC$8,0)</f>
        <v>0</v>
      </c>
      <c r="AD513" s="212">
        <f>_xlfn.IFNA(IF(AD$7="Fixed",1,IF(AND($D513="yes",AD$7="Block"),INDEX($O813:$Q813,1,MATCH(AD$5,$I58:$K58,0)),IF(OR(AD$7="Anytime",AD$7="Peak",AD$7="Off-peak",AD$7="Shoulder",AD$7="Block"),INDEX('Stakeholder report data'!$G813:$M813,1,MATCH(IF(AD$7="Block","Anytime",AD$7),'Stakeholder report data'!$G$799:$M$799,0)),INDEX($W813:$AD813,1,MATCH(AD$5,$W$799:$AD$799,0)))))
*AD1113*AD$8,0)</f>
        <v>0</v>
      </c>
      <c r="AE513" s="55"/>
      <c r="AF513" s="34"/>
      <c r="AG513" s="34"/>
      <c r="AH513" s="34"/>
    </row>
    <row r="514" spans="1:34" ht="11.25" hidden="1" outlineLevel="3" x14ac:dyDescent="0.2">
      <c r="A514" s="34"/>
      <c r="B514" s="251">
        <v>13</v>
      </c>
      <c r="C514" s="48">
        <v>0</v>
      </c>
      <c r="D514" s="49">
        <f t="shared" si="51"/>
        <v>0</v>
      </c>
      <c r="E514" s="49">
        <f t="shared" si="51"/>
        <v>0</v>
      </c>
      <c r="F514" s="56"/>
      <c r="G514" s="262">
        <f t="shared" si="52"/>
        <v>0</v>
      </c>
      <c r="H514" s="56"/>
      <c r="I514" s="212">
        <f>_xlfn.IFNA(IF(I$7="Fixed",1,IF(AND($D514="yes",I$7="Block"),INDEX($O814:$Q814,1,MATCH(I$5,$I59:$K59,0)),IF(OR(I$7="Anytime",I$7="Peak",I$7="Off-peak",I$7="Shoulder",I$7="Block"),INDEX('Stakeholder report data'!$G814:$M814,1,MATCH(IF(I$7="Block","Anytime",I$7),'Stakeholder report data'!$G$799:$M$799,0)),INDEX($W814:$AD814,1,MATCH(I$5,$W$799:$AD$799,0)))))
*I1114*I$8,0)</f>
        <v>0</v>
      </c>
      <c r="J514" s="212">
        <f>_xlfn.IFNA(IF(J$7="Fixed",1,IF(AND($D514="yes",J$7="Block"),INDEX($O814:$Q814,1,MATCH(J$5,$I59:$K59,0)),IF(OR(J$7="Anytime",J$7="Peak",J$7="Off-peak",J$7="Shoulder",J$7="Block"),INDEX('Stakeholder report data'!$G814:$M814,1,MATCH(IF(J$7="Block","Anytime",J$7),'Stakeholder report data'!$G$799:$M$799,0)),INDEX($W814:$AD814,1,MATCH(J$5,$W$799:$AD$799,0)))))
*J1114*J$8,0)</f>
        <v>0</v>
      </c>
      <c r="K514" s="212">
        <f>_xlfn.IFNA(IF(K$7="Fixed",1,IF(AND($D514="yes",K$7="Block"),INDEX($O814:$Q814,1,MATCH(K$5,$I59:$K59,0)),IF(OR(K$7="Anytime",K$7="Peak",K$7="Off-peak",K$7="Shoulder",K$7="Block"),INDEX('Stakeholder report data'!$G814:$M814,1,MATCH(IF(K$7="Block","Anytime",K$7),'Stakeholder report data'!$G$799:$M$799,0)),INDEX($W814:$AD814,1,MATCH(K$5,$W$799:$AD$799,0)))))
*K1114*K$8,0)</f>
        <v>0</v>
      </c>
      <c r="L514" s="212">
        <f>_xlfn.IFNA(IF(L$7="Fixed",1,IF(AND($D514="yes",L$7="Block"),INDEX($O814:$Q814,1,MATCH(L$5,$I59:$K59,0)),IF(OR(L$7="Anytime",L$7="Peak",L$7="Off-peak",L$7="Shoulder",L$7="Block"),INDEX('Stakeholder report data'!$G814:$M814,1,MATCH(IF(L$7="Block","Anytime",L$7),'Stakeholder report data'!$G$799:$M$799,0)),INDEX($W814:$AD814,1,MATCH(L$5,$W$799:$AD$799,0)))))
*L1114*L$8,0)</f>
        <v>0</v>
      </c>
      <c r="M514" s="212">
        <f>_xlfn.IFNA(IF(M$7="Fixed",1,IF(AND($D514="yes",M$7="Block"),INDEX($O814:$Q814,1,MATCH(M$5,$I59:$K59,0)),IF(OR(M$7="Anytime",M$7="Peak",M$7="Off-peak",M$7="Shoulder",M$7="Block"),INDEX('Stakeholder report data'!$G814:$M814,1,MATCH(IF(M$7="Block","Anytime",M$7),'Stakeholder report data'!$G$799:$M$799,0)),INDEX($W814:$AD814,1,MATCH(M$5,$W$799:$AD$799,0)))))
*M1114*M$8,0)</f>
        <v>0</v>
      </c>
      <c r="N514" s="212">
        <f>_xlfn.IFNA(IF(N$7="Fixed",1,IF(AND($D514="yes",N$7="Block"),INDEX($O814:$Q814,1,MATCH(N$5,$I59:$K59,0)),IF(OR(N$7="Anytime",N$7="Peak",N$7="Off-peak",N$7="Shoulder",N$7="Block"),INDEX('Stakeholder report data'!$G814:$M814,1,MATCH(IF(N$7="Block","Anytime",N$7),'Stakeholder report data'!$G$799:$M$799,0)),INDEX($W814:$AD814,1,MATCH(N$5,$W$799:$AD$799,0)))))
*N1114*N$8,0)</f>
        <v>0</v>
      </c>
      <c r="O514" s="212">
        <f>_xlfn.IFNA(IF(O$7="Fixed",1,IF(AND($D514="yes",O$7="Block"),INDEX($O814:$Q814,1,MATCH(O$5,$I59:$K59,0)),IF(OR(O$7="Anytime",O$7="Peak",O$7="Off-peak",O$7="Shoulder",O$7="Block"),INDEX('Stakeholder report data'!$G814:$M814,1,MATCH(IF(O$7="Block","Anytime",O$7),'Stakeholder report data'!$G$799:$M$799,0)),INDEX($W814:$AD814,1,MATCH(O$5,$W$799:$AD$799,0)))))
*O1114*O$8,0)</f>
        <v>0</v>
      </c>
      <c r="P514" s="212">
        <f>_xlfn.IFNA(IF(P$7="Fixed",1,IF(AND($D514="yes",P$7="Block"),INDEX($O814:$Q814,1,MATCH(P$5,$I59:$K59,0)),IF(OR(P$7="Anytime",P$7="Peak",P$7="Off-peak",P$7="Shoulder",P$7="Block"),INDEX('Stakeholder report data'!$G814:$M814,1,MATCH(IF(P$7="Block","Anytime",P$7),'Stakeholder report data'!$G$799:$M$799,0)),INDEX($W814:$AD814,1,MATCH(P$5,$W$799:$AD$799,0)))))
*P1114*P$8,0)</f>
        <v>0</v>
      </c>
      <c r="Q514" s="212">
        <f>_xlfn.IFNA(IF(Q$7="Fixed",1,IF(AND($D514="yes",Q$7="Block"),INDEX($O814:$Q814,1,MATCH(Q$5,$I59:$K59,0)),IF(OR(Q$7="Anytime",Q$7="Peak",Q$7="Off-peak",Q$7="Shoulder",Q$7="Block"),INDEX('Stakeholder report data'!$G814:$M814,1,MATCH(IF(Q$7="Block","Anytime",Q$7),'Stakeholder report data'!$G$799:$M$799,0)),INDEX($W814:$AD814,1,MATCH(Q$5,$W$799:$AD$799,0)))))
*Q1114*Q$8,0)</f>
        <v>0</v>
      </c>
      <c r="R514" s="212">
        <f>_xlfn.IFNA(IF(R$7="Fixed",1,IF(AND($D514="yes",R$7="Block"),INDEX($O814:$Q814,1,MATCH(R$5,$I59:$K59,0)),IF(OR(R$7="Anytime",R$7="Peak",R$7="Off-peak",R$7="Shoulder",R$7="Block"),INDEX('Stakeholder report data'!$G814:$M814,1,MATCH(IF(R$7="Block","Anytime",R$7),'Stakeholder report data'!$G$799:$M$799,0)),INDEX($W814:$AD814,1,MATCH(R$5,$W$799:$AD$799,0)))))
*R1114*R$8,0)</f>
        <v>0</v>
      </c>
      <c r="S514" s="212">
        <f>_xlfn.IFNA(IF(S$7="Fixed",1,IF(AND($D514="yes",S$7="Block"),INDEX($O814:$Q814,1,MATCH(S$5,$I59:$K59,0)),IF(OR(S$7="Anytime",S$7="Peak",S$7="Off-peak",S$7="Shoulder",S$7="Block"),INDEX('Stakeholder report data'!$G814:$M814,1,MATCH(IF(S$7="Block","Anytime",S$7),'Stakeholder report data'!$G$799:$M$799,0)),INDEX($W814:$AD814,1,MATCH(S$5,$W$799:$AD$799,0)))))
*S1114*S$8,0)</f>
        <v>0</v>
      </c>
      <c r="T514" s="212">
        <f>_xlfn.IFNA(IF(T$7="Fixed",1,IF(AND($D514="yes",T$7="Block"),INDEX($O814:$Q814,1,MATCH(T$5,$I59:$K59,0)),IF(OR(T$7="Anytime",T$7="Peak",T$7="Off-peak",T$7="Shoulder",T$7="Block"),INDEX('Stakeholder report data'!$G814:$M814,1,MATCH(IF(T$7="Block","Anytime",T$7),'Stakeholder report data'!$G$799:$M$799,0)),INDEX($W814:$AD814,1,MATCH(T$5,$W$799:$AD$799,0)))))
*T1114*T$8,0)</f>
        <v>0</v>
      </c>
      <c r="U514" s="212">
        <f>_xlfn.IFNA(IF(U$7="Fixed",1,IF(AND($D514="yes",U$7="Block"),INDEX($O814:$Q814,1,MATCH(U$5,$I59:$K59,0)),IF(OR(U$7="Anytime",U$7="Peak",U$7="Off-peak",U$7="Shoulder",U$7="Block"),INDEX('Stakeholder report data'!$G814:$M814,1,MATCH(IF(U$7="Block","Anytime",U$7),'Stakeholder report data'!$G$799:$M$799,0)),INDEX($W814:$AD814,1,MATCH(U$5,$W$799:$AD$799,0)))))
*U1114*U$8,0)</f>
        <v>0</v>
      </c>
      <c r="V514" s="212">
        <f>_xlfn.IFNA(IF(V$7="Fixed",1,IF(AND($D514="yes",V$7="Block"),INDEX($O814:$Q814,1,MATCH(V$5,$I59:$K59,0)),IF(OR(V$7="Anytime",V$7="Peak",V$7="Off-peak",V$7="Shoulder",V$7="Block"),INDEX('Stakeholder report data'!$G814:$M814,1,MATCH(IF(V$7="Block","Anytime",V$7),'Stakeholder report data'!$G$799:$M$799,0)),INDEX($W814:$AD814,1,MATCH(V$5,$W$799:$AD$799,0)))))
*V1114*V$8,0)</f>
        <v>0</v>
      </c>
      <c r="W514" s="212">
        <f>_xlfn.IFNA(IF(W$7="Fixed",1,IF(AND($D514="yes",W$7="Block"),INDEX($O814:$Q814,1,MATCH(W$5,$I59:$K59,0)),IF(OR(W$7="Anytime",W$7="Peak",W$7="Off-peak",W$7="Shoulder",W$7="Block"),INDEX('Stakeholder report data'!$G814:$M814,1,MATCH(IF(W$7="Block","Anytime",W$7),'Stakeholder report data'!$G$799:$M$799,0)),INDEX($W814:$AD814,1,MATCH(W$5,$W$799:$AD$799,0)))))
*W1114*W$8,0)</f>
        <v>0</v>
      </c>
      <c r="X514" s="212">
        <f>_xlfn.IFNA(IF(X$7="Fixed",1,IF(AND($D514="yes",X$7="Block"),INDEX($O814:$Q814,1,MATCH(X$5,$I59:$K59,0)),IF(OR(X$7="Anytime",X$7="Peak",X$7="Off-peak",X$7="Shoulder",X$7="Block"),INDEX('Stakeholder report data'!$G814:$M814,1,MATCH(IF(X$7="Block","Anytime",X$7),'Stakeholder report data'!$G$799:$M$799,0)),INDEX($W814:$AD814,1,MATCH(X$5,$W$799:$AD$799,0)))))
*X1114*X$8,0)</f>
        <v>0</v>
      </c>
      <c r="Y514" s="212">
        <f>_xlfn.IFNA(IF(Y$7="Fixed",1,IF(AND($D514="yes",Y$7="Block"),INDEX($O814:$Q814,1,MATCH(Y$5,$I59:$K59,0)),IF(OR(Y$7="Anytime",Y$7="Peak",Y$7="Off-peak",Y$7="Shoulder",Y$7="Block"),INDEX('Stakeholder report data'!$G814:$M814,1,MATCH(IF(Y$7="Block","Anytime",Y$7),'Stakeholder report data'!$G$799:$M$799,0)),INDEX($W814:$AD814,1,MATCH(Y$5,$W$799:$AD$799,0)))))
*Y1114*Y$8,0)</f>
        <v>0</v>
      </c>
      <c r="Z514" s="212">
        <f>_xlfn.IFNA(IF(Z$7="Fixed",1,IF(AND($D514="yes",Z$7="Block"),INDEX($O814:$Q814,1,MATCH(Z$5,$I59:$K59,0)),IF(OR(Z$7="Anytime",Z$7="Peak",Z$7="Off-peak",Z$7="Shoulder",Z$7="Block"),INDEX('Stakeholder report data'!$G814:$M814,1,MATCH(IF(Z$7="Block","Anytime",Z$7),'Stakeholder report data'!$G$799:$M$799,0)),INDEX($W814:$AD814,1,MATCH(Z$5,$W$799:$AD$799,0)))))
*Z1114*Z$8,0)</f>
        <v>0</v>
      </c>
      <c r="AA514" s="212">
        <f>_xlfn.IFNA(IF(AA$7="Fixed",1,IF(AND($D514="yes",AA$7="Block"),INDEX($O814:$Q814,1,MATCH(AA$5,$I59:$K59,0)),IF(OR(AA$7="Anytime",AA$7="Peak",AA$7="Off-peak",AA$7="Shoulder",AA$7="Block"),INDEX('Stakeholder report data'!$G814:$M814,1,MATCH(IF(AA$7="Block","Anytime",AA$7),'Stakeholder report data'!$G$799:$M$799,0)),INDEX($W814:$AD814,1,MATCH(AA$5,$W$799:$AD$799,0)))))
*AA1114*AA$8,0)</f>
        <v>0</v>
      </c>
      <c r="AB514" s="212">
        <f>_xlfn.IFNA(IF(AB$7="Fixed",1,IF(AND($D514="yes",AB$7="Block"),INDEX($O814:$Q814,1,MATCH(AB$5,$I59:$K59,0)),IF(OR(AB$7="Anytime",AB$7="Peak",AB$7="Off-peak",AB$7="Shoulder",AB$7="Block"),INDEX('Stakeholder report data'!$G814:$M814,1,MATCH(IF(AB$7="Block","Anytime",AB$7),'Stakeholder report data'!$G$799:$M$799,0)),INDEX($W814:$AD814,1,MATCH(AB$5,$W$799:$AD$799,0)))))
*AB1114*AB$8,0)</f>
        <v>0</v>
      </c>
      <c r="AC514" s="212">
        <f>_xlfn.IFNA(IF(AC$7="Fixed",1,IF(AND($D514="yes",AC$7="Block"),INDEX($O814:$Q814,1,MATCH(AC$5,$I59:$K59,0)),IF(OR(AC$7="Anytime",AC$7="Peak",AC$7="Off-peak",AC$7="Shoulder",AC$7="Block"),INDEX('Stakeholder report data'!$G814:$M814,1,MATCH(IF(AC$7="Block","Anytime",AC$7),'Stakeholder report data'!$G$799:$M$799,0)),INDEX($W814:$AD814,1,MATCH(AC$5,$W$799:$AD$799,0)))))
*AC1114*AC$8,0)</f>
        <v>0</v>
      </c>
      <c r="AD514" s="212">
        <f>_xlfn.IFNA(IF(AD$7="Fixed",1,IF(AND($D514="yes",AD$7="Block"),INDEX($O814:$Q814,1,MATCH(AD$5,$I59:$K59,0)),IF(OR(AD$7="Anytime",AD$7="Peak",AD$7="Off-peak",AD$7="Shoulder",AD$7="Block"),INDEX('Stakeholder report data'!$G814:$M814,1,MATCH(IF(AD$7="Block","Anytime",AD$7),'Stakeholder report data'!$G$799:$M$799,0)),INDEX($W814:$AD814,1,MATCH(AD$5,$W$799:$AD$799,0)))))
*AD1114*AD$8,0)</f>
        <v>0</v>
      </c>
      <c r="AE514" s="55"/>
      <c r="AF514" s="34"/>
      <c r="AG514" s="34"/>
      <c r="AH514" s="34"/>
    </row>
    <row r="515" spans="1:34" ht="11.25" hidden="1" outlineLevel="3" x14ac:dyDescent="0.2">
      <c r="A515" s="34"/>
      <c r="B515" s="251">
        <v>14</v>
      </c>
      <c r="C515" s="48">
        <v>0</v>
      </c>
      <c r="D515" s="49">
        <f t="shared" si="51"/>
        <v>0</v>
      </c>
      <c r="E515" s="49">
        <f t="shared" si="51"/>
        <v>0</v>
      </c>
      <c r="F515" s="56"/>
      <c r="G515" s="262">
        <f t="shared" si="52"/>
        <v>0</v>
      </c>
      <c r="H515" s="56"/>
      <c r="I515" s="212">
        <f>_xlfn.IFNA(IF(I$7="Fixed",1,IF(AND($D515="yes",I$7="Block"),INDEX($O815:$Q815,1,MATCH(I$5,$I60:$K60,0)),IF(OR(I$7="Anytime",I$7="Peak",I$7="Off-peak",I$7="Shoulder",I$7="Block"),INDEX('Stakeholder report data'!$G815:$M815,1,MATCH(IF(I$7="Block","Anytime",I$7),'Stakeholder report data'!$G$799:$M$799,0)),INDEX($W815:$AD815,1,MATCH(I$5,$W$799:$AD$799,0)))))
*I1115*I$8,0)</f>
        <v>0</v>
      </c>
      <c r="J515" s="212">
        <f>_xlfn.IFNA(IF(J$7="Fixed",1,IF(AND($D515="yes",J$7="Block"),INDEX($O815:$Q815,1,MATCH(J$5,$I60:$K60,0)),IF(OR(J$7="Anytime",J$7="Peak",J$7="Off-peak",J$7="Shoulder",J$7="Block"),INDEX('Stakeholder report data'!$G815:$M815,1,MATCH(IF(J$7="Block","Anytime",J$7),'Stakeholder report data'!$G$799:$M$799,0)),INDEX($W815:$AD815,1,MATCH(J$5,$W$799:$AD$799,0)))))
*J1115*J$8,0)</f>
        <v>0</v>
      </c>
      <c r="K515" s="212">
        <f>_xlfn.IFNA(IF(K$7="Fixed",1,IF(AND($D515="yes",K$7="Block"),INDEX($O815:$Q815,1,MATCH(K$5,$I60:$K60,0)),IF(OR(K$7="Anytime",K$7="Peak",K$7="Off-peak",K$7="Shoulder",K$7="Block"),INDEX('Stakeholder report data'!$G815:$M815,1,MATCH(IF(K$7="Block","Anytime",K$7),'Stakeholder report data'!$G$799:$M$799,0)),INDEX($W815:$AD815,1,MATCH(K$5,$W$799:$AD$799,0)))))
*K1115*K$8,0)</f>
        <v>0</v>
      </c>
      <c r="L515" s="212">
        <f>_xlfn.IFNA(IF(L$7="Fixed",1,IF(AND($D515="yes",L$7="Block"),INDEX($O815:$Q815,1,MATCH(L$5,$I60:$K60,0)),IF(OR(L$7="Anytime",L$7="Peak",L$7="Off-peak",L$7="Shoulder",L$7="Block"),INDEX('Stakeholder report data'!$G815:$M815,1,MATCH(IF(L$7="Block","Anytime",L$7),'Stakeholder report data'!$G$799:$M$799,0)),INDEX($W815:$AD815,1,MATCH(L$5,$W$799:$AD$799,0)))))
*L1115*L$8,0)</f>
        <v>0</v>
      </c>
      <c r="M515" s="212">
        <f>_xlfn.IFNA(IF(M$7="Fixed",1,IF(AND($D515="yes",M$7="Block"),INDEX($O815:$Q815,1,MATCH(M$5,$I60:$K60,0)),IF(OR(M$7="Anytime",M$7="Peak",M$7="Off-peak",M$7="Shoulder",M$7="Block"),INDEX('Stakeholder report data'!$G815:$M815,1,MATCH(IF(M$7="Block","Anytime",M$7),'Stakeholder report data'!$G$799:$M$799,0)),INDEX($W815:$AD815,1,MATCH(M$5,$W$799:$AD$799,0)))))
*M1115*M$8,0)</f>
        <v>0</v>
      </c>
      <c r="N515" s="212">
        <f>_xlfn.IFNA(IF(N$7="Fixed",1,IF(AND($D515="yes",N$7="Block"),INDEX($O815:$Q815,1,MATCH(N$5,$I60:$K60,0)),IF(OR(N$7="Anytime",N$7="Peak",N$7="Off-peak",N$7="Shoulder",N$7="Block"),INDEX('Stakeholder report data'!$G815:$M815,1,MATCH(IF(N$7="Block","Anytime",N$7),'Stakeholder report data'!$G$799:$M$799,0)),INDEX($W815:$AD815,1,MATCH(N$5,$W$799:$AD$799,0)))))
*N1115*N$8,0)</f>
        <v>0</v>
      </c>
      <c r="O515" s="212">
        <f>_xlfn.IFNA(IF(O$7="Fixed",1,IF(AND($D515="yes",O$7="Block"),INDEX($O815:$Q815,1,MATCH(O$5,$I60:$K60,0)),IF(OR(O$7="Anytime",O$7="Peak",O$7="Off-peak",O$7="Shoulder",O$7="Block"),INDEX('Stakeholder report data'!$G815:$M815,1,MATCH(IF(O$7="Block","Anytime",O$7),'Stakeholder report data'!$G$799:$M$799,0)),INDEX($W815:$AD815,1,MATCH(O$5,$W$799:$AD$799,0)))))
*O1115*O$8,0)</f>
        <v>0</v>
      </c>
      <c r="P515" s="212">
        <f>_xlfn.IFNA(IF(P$7="Fixed",1,IF(AND($D515="yes",P$7="Block"),INDEX($O815:$Q815,1,MATCH(P$5,$I60:$K60,0)),IF(OR(P$7="Anytime",P$7="Peak",P$7="Off-peak",P$7="Shoulder",P$7="Block"),INDEX('Stakeholder report data'!$G815:$M815,1,MATCH(IF(P$7="Block","Anytime",P$7),'Stakeholder report data'!$G$799:$M$799,0)),INDEX($W815:$AD815,1,MATCH(P$5,$W$799:$AD$799,0)))))
*P1115*P$8,0)</f>
        <v>0</v>
      </c>
      <c r="Q515" s="212">
        <f>_xlfn.IFNA(IF(Q$7="Fixed",1,IF(AND($D515="yes",Q$7="Block"),INDEX($O815:$Q815,1,MATCH(Q$5,$I60:$K60,0)),IF(OR(Q$7="Anytime",Q$7="Peak",Q$7="Off-peak",Q$7="Shoulder",Q$7="Block"),INDEX('Stakeholder report data'!$G815:$M815,1,MATCH(IF(Q$7="Block","Anytime",Q$7),'Stakeholder report data'!$G$799:$M$799,0)),INDEX($W815:$AD815,1,MATCH(Q$5,$W$799:$AD$799,0)))))
*Q1115*Q$8,0)</f>
        <v>0</v>
      </c>
      <c r="R515" s="212">
        <f>_xlfn.IFNA(IF(R$7="Fixed",1,IF(AND($D515="yes",R$7="Block"),INDEX($O815:$Q815,1,MATCH(R$5,$I60:$K60,0)),IF(OR(R$7="Anytime",R$7="Peak",R$7="Off-peak",R$7="Shoulder",R$7="Block"),INDEX('Stakeholder report data'!$G815:$M815,1,MATCH(IF(R$7="Block","Anytime",R$7),'Stakeholder report data'!$G$799:$M$799,0)),INDEX($W815:$AD815,1,MATCH(R$5,$W$799:$AD$799,0)))))
*R1115*R$8,0)</f>
        <v>0</v>
      </c>
      <c r="S515" s="212">
        <f>_xlfn.IFNA(IF(S$7="Fixed",1,IF(AND($D515="yes",S$7="Block"),INDEX($O815:$Q815,1,MATCH(S$5,$I60:$K60,0)),IF(OR(S$7="Anytime",S$7="Peak",S$7="Off-peak",S$7="Shoulder",S$7="Block"),INDEX('Stakeholder report data'!$G815:$M815,1,MATCH(IF(S$7="Block","Anytime",S$7),'Stakeholder report data'!$G$799:$M$799,0)),INDEX($W815:$AD815,1,MATCH(S$5,$W$799:$AD$799,0)))))
*S1115*S$8,0)</f>
        <v>0</v>
      </c>
      <c r="T515" s="212">
        <f>_xlfn.IFNA(IF(T$7="Fixed",1,IF(AND($D515="yes",T$7="Block"),INDEX($O815:$Q815,1,MATCH(T$5,$I60:$K60,0)),IF(OR(T$7="Anytime",T$7="Peak",T$7="Off-peak",T$7="Shoulder",T$7="Block"),INDEX('Stakeholder report data'!$G815:$M815,1,MATCH(IF(T$7="Block","Anytime",T$7),'Stakeholder report data'!$G$799:$M$799,0)),INDEX($W815:$AD815,1,MATCH(T$5,$W$799:$AD$799,0)))))
*T1115*T$8,0)</f>
        <v>0</v>
      </c>
      <c r="U515" s="212">
        <f>_xlfn.IFNA(IF(U$7="Fixed",1,IF(AND($D515="yes",U$7="Block"),INDEX($O815:$Q815,1,MATCH(U$5,$I60:$K60,0)),IF(OR(U$7="Anytime",U$7="Peak",U$7="Off-peak",U$7="Shoulder",U$7="Block"),INDEX('Stakeholder report data'!$G815:$M815,1,MATCH(IF(U$7="Block","Anytime",U$7),'Stakeholder report data'!$G$799:$M$799,0)),INDEX($W815:$AD815,1,MATCH(U$5,$W$799:$AD$799,0)))))
*U1115*U$8,0)</f>
        <v>0</v>
      </c>
      <c r="V515" s="212">
        <f>_xlfn.IFNA(IF(V$7="Fixed",1,IF(AND($D515="yes",V$7="Block"),INDEX($O815:$Q815,1,MATCH(V$5,$I60:$K60,0)),IF(OR(V$7="Anytime",V$7="Peak",V$7="Off-peak",V$7="Shoulder",V$7="Block"),INDEX('Stakeholder report data'!$G815:$M815,1,MATCH(IF(V$7="Block","Anytime",V$7),'Stakeholder report data'!$G$799:$M$799,0)),INDEX($W815:$AD815,1,MATCH(V$5,$W$799:$AD$799,0)))))
*V1115*V$8,0)</f>
        <v>0</v>
      </c>
      <c r="W515" s="212">
        <f>_xlfn.IFNA(IF(W$7="Fixed",1,IF(AND($D515="yes",W$7="Block"),INDEX($O815:$Q815,1,MATCH(W$5,$I60:$K60,0)),IF(OR(W$7="Anytime",W$7="Peak",W$7="Off-peak",W$7="Shoulder",W$7="Block"),INDEX('Stakeholder report data'!$G815:$M815,1,MATCH(IF(W$7="Block","Anytime",W$7),'Stakeholder report data'!$G$799:$M$799,0)),INDEX($W815:$AD815,1,MATCH(W$5,$W$799:$AD$799,0)))))
*W1115*W$8,0)</f>
        <v>0</v>
      </c>
      <c r="X515" s="212">
        <f>_xlfn.IFNA(IF(X$7="Fixed",1,IF(AND($D515="yes",X$7="Block"),INDEX($O815:$Q815,1,MATCH(X$5,$I60:$K60,0)),IF(OR(X$7="Anytime",X$7="Peak",X$7="Off-peak",X$7="Shoulder",X$7="Block"),INDEX('Stakeholder report data'!$G815:$M815,1,MATCH(IF(X$7="Block","Anytime",X$7),'Stakeholder report data'!$G$799:$M$799,0)),INDEX($W815:$AD815,1,MATCH(X$5,$W$799:$AD$799,0)))))
*X1115*X$8,0)</f>
        <v>0</v>
      </c>
      <c r="Y515" s="212">
        <f>_xlfn.IFNA(IF(Y$7="Fixed",1,IF(AND($D515="yes",Y$7="Block"),INDEX($O815:$Q815,1,MATCH(Y$5,$I60:$K60,0)),IF(OR(Y$7="Anytime",Y$7="Peak",Y$7="Off-peak",Y$7="Shoulder",Y$7="Block"),INDEX('Stakeholder report data'!$G815:$M815,1,MATCH(IF(Y$7="Block","Anytime",Y$7),'Stakeholder report data'!$G$799:$M$799,0)),INDEX($W815:$AD815,1,MATCH(Y$5,$W$799:$AD$799,0)))))
*Y1115*Y$8,0)</f>
        <v>0</v>
      </c>
      <c r="Z515" s="212">
        <f>_xlfn.IFNA(IF(Z$7="Fixed",1,IF(AND($D515="yes",Z$7="Block"),INDEX($O815:$Q815,1,MATCH(Z$5,$I60:$K60,0)),IF(OR(Z$7="Anytime",Z$7="Peak",Z$7="Off-peak",Z$7="Shoulder",Z$7="Block"),INDEX('Stakeholder report data'!$G815:$M815,1,MATCH(IF(Z$7="Block","Anytime",Z$7),'Stakeholder report data'!$G$799:$M$799,0)),INDEX($W815:$AD815,1,MATCH(Z$5,$W$799:$AD$799,0)))))
*Z1115*Z$8,0)</f>
        <v>0</v>
      </c>
      <c r="AA515" s="212">
        <f>_xlfn.IFNA(IF(AA$7="Fixed",1,IF(AND($D515="yes",AA$7="Block"),INDEX($O815:$Q815,1,MATCH(AA$5,$I60:$K60,0)),IF(OR(AA$7="Anytime",AA$7="Peak",AA$7="Off-peak",AA$7="Shoulder",AA$7="Block"),INDEX('Stakeholder report data'!$G815:$M815,1,MATCH(IF(AA$7="Block","Anytime",AA$7),'Stakeholder report data'!$G$799:$M$799,0)),INDEX($W815:$AD815,1,MATCH(AA$5,$W$799:$AD$799,0)))))
*AA1115*AA$8,0)</f>
        <v>0</v>
      </c>
      <c r="AB515" s="212">
        <f>_xlfn.IFNA(IF(AB$7="Fixed",1,IF(AND($D515="yes",AB$7="Block"),INDEX($O815:$Q815,1,MATCH(AB$5,$I60:$K60,0)),IF(OR(AB$7="Anytime",AB$7="Peak",AB$7="Off-peak",AB$7="Shoulder",AB$7="Block"),INDEX('Stakeholder report data'!$G815:$M815,1,MATCH(IF(AB$7="Block","Anytime",AB$7),'Stakeholder report data'!$G$799:$M$799,0)),INDEX($W815:$AD815,1,MATCH(AB$5,$W$799:$AD$799,0)))))
*AB1115*AB$8,0)</f>
        <v>0</v>
      </c>
      <c r="AC515" s="212">
        <f>_xlfn.IFNA(IF(AC$7="Fixed",1,IF(AND($D515="yes",AC$7="Block"),INDEX($O815:$Q815,1,MATCH(AC$5,$I60:$K60,0)),IF(OR(AC$7="Anytime",AC$7="Peak",AC$7="Off-peak",AC$7="Shoulder",AC$7="Block"),INDEX('Stakeholder report data'!$G815:$M815,1,MATCH(IF(AC$7="Block","Anytime",AC$7),'Stakeholder report data'!$G$799:$M$799,0)),INDEX($W815:$AD815,1,MATCH(AC$5,$W$799:$AD$799,0)))))
*AC1115*AC$8,0)</f>
        <v>0</v>
      </c>
      <c r="AD515" s="212">
        <f>_xlfn.IFNA(IF(AD$7="Fixed",1,IF(AND($D515="yes",AD$7="Block"),INDEX($O815:$Q815,1,MATCH(AD$5,$I60:$K60,0)),IF(OR(AD$7="Anytime",AD$7="Peak",AD$7="Off-peak",AD$7="Shoulder",AD$7="Block"),INDEX('Stakeholder report data'!$G815:$M815,1,MATCH(IF(AD$7="Block","Anytime",AD$7),'Stakeholder report data'!$G$799:$M$799,0)),INDEX($W815:$AD815,1,MATCH(AD$5,$W$799:$AD$799,0)))))
*AD1115*AD$8,0)</f>
        <v>0</v>
      </c>
      <c r="AE515" s="55"/>
      <c r="AF515" s="34"/>
      <c r="AG515" s="34"/>
      <c r="AH515" s="34"/>
    </row>
    <row r="516" spans="1:34" ht="11.25" hidden="1" outlineLevel="3" x14ac:dyDescent="0.2">
      <c r="A516" s="34"/>
      <c r="B516" s="251">
        <v>15</v>
      </c>
      <c r="C516" s="48">
        <v>0</v>
      </c>
      <c r="D516" s="49">
        <f t="shared" si="51"/>
        <v>0</v>
      </c>
      <c r="E516" s="49">
        <f t="shared" si="51"/>
        <v>0</v>
      </c>
      <c r="F516" s="56"/>
      <c r="G516" s="262">
        <f t="shared" si="52"/>
        <v>0</v>
      </c>
      <c r="H516" s="56"/>
      <c r="I516" s="212">
        <f>_xlfn.IFNA(IF(I$7="Fixed",1,IF(AND($D516="yes",I$7="Block"),INDEX($O816:$Q816,1,MATCH(I$5,$I61:$K61,0)),IF(OR(I$7="Anytime",I$7="Peak",I$7="Off-peak",I$7="Shoulder",I$7="Block"),INDEX('Stakeholder report data'!$G816:$M816,1,MATCH(IF(I$7="Block","Anytime",I$7),'Stakeholder report data'!$G$799:$M$799,0)),INDEX($W816:$AD816,1,MATCH(I$5,$W$799:$AD$799,0)))))
*I1116*I$8,0)</f>
        <v>0</v>
      </c>
      <c r="J516" s="212">
        <f>_xlfn.IFNA(IF(J$7="Fixed",1,IF(AND($D516="yes",J$7="Block"),INDEX($O816:$Q816,1,MATCH(J$5,$I61:$K61,0)),IF(OR(J$7="Anytime",J$7="Peak",J$7="Off-peak",J$7="Shoulder",J$7="Block"),INDEX('Stakeholder report data'!$G816:$M816,1,MATCH(IF(J$7="Block","Anytime",J$7),'Stakeholder report data'!$G$799:$M$799,0)),INDEX($W816:$AD816,1,MATCH(J$5,$W$799:$AD$799,0)))))
*J1116*J$8,0)</f>
        <v>0</v>
      </c>
      <c r="K516" s="212">
        <f>_xlfn.IFNA(IF(K$7="Fixed",1,IF(AND($D516="yes",K$7="Block"),INDEX($O816:$Q816,1,MATCH(K$5,$I61:$K61,0)),IF(OR(K$7="Anytime",K$7="Peak",K$7="Off-peak",K$7="Shoulder",K$7="Block"),INDEX('Stakeholder report data'!$G816:$M816,1,MATCH(IF(K$7="Block","Anytime",K$7),'Stakeholder report data'!$G$799:$M$799,0)),INDEX($W816:$AD816,1,MATCH(K$5,$W$799:$AD$799,0)))))
*K1116*K$8,0)</f>
        <v>0</v>
      </c>
      <c r="L516" s="212">
        <f>_xlfn.IFNA(IF(L$7="Fixed",1,IF(AND($D516="yes",L$7="Block"),INDEX($O816:$Q816,1,MATCH(L$5,$I61:$K61,0)),IF(OR(L$7="Anytime",L$7="Peak",L$7="Off-peak",L$7="Shoulder",L$7="Block"),INDEX('Stakeholder report data'!$G816:$M816,1,MATCH(IF(L$7="Block","Anytime",L$7),'Stakeholder report data'!$G$799:$M$799,0)),INDEX($W816:$AD816,1,MATCH(L$5,$W$799:$AD$799,0)))))
*L1116*L$8,0)</f>
        <v>0</v>
      </c>
      <c r="M516" s="212">
        <f>_xlfn.IFNA(IF(M$7="Fixed",1,IF(AND($D516="yes",M$7="Block"),INDEX($O816:$Q816,1,MATCH(M$5,$I61:$K61,0)),IF(OR(M$7="Anytime",M$7="Peak",M$7="Off-peak",M$7="Shoulder",M$7="Block"),INDEX('Stakeholder report data'!$G816:$M816,1,MATCH(IF(M$7="Block","Anytime",M$7),'Stakeholder report data'!$G$799:$M$799,0)),INDEX($W816:$AD816,1,MATCH(M$5,$W$799:$AD$799,0)))))
*M1116*M$8,0)</f>
        <v>0</v>
      </c>
      <c r="N516" s="212">
        <f>_xlfn.IFNA(IF(N$7="Fixed",1,IF(AND($D516="yes",N$7="Block"),INDEX($O816:$Q816,1,MATCH(N$5,$I61:$K61,0)),IF(OR(N$7="Anytime",N$7="Peak",N$7="Off-peak",N$7="Shoulder",N$7="Block"),INDEX('Stakeholder report data'!$G816:$M816,1,MATCH(IF(N$7="Block","Anytime",N$7),'Stakeholder report data'!$G$799:$M$799,0)),INDEX($W816:$AD816,1,MATCH(N$5,$W$799:$AD$799,0)))))
*N1116*N$8,0)</f>
        <v>0</v>
      </c>
      <c r="O516" s="212">
        <f>_xlfn.IFNA(IF(O$7="Fixed",1,IF(AND($D516="yes",O$7="Block"),INDEX($O816:$Q816,1,MATCH(O$5,$I61:$K61,0)),IF(OR(O$7="Anytime",O$7="Peak",O$7="Off-peak",O$7="Shoulder",O$7="Block"),INDEX('Stakeholder report data'!$G816:$M816,1,MATCH(IF(O$7="Block","Anytime",O$7),'Stakeholder report data'!$G$799:$M$799,0)),INDEX($W816:$AD816,1,MATCH(O$5,$W$799:$AD$799,0)))))
*O1116*O$8,0)</f>
        <v>0</v>
      </c>
      <c r="P516" s="212">
        <f>_xlfn.IFNA(IF(P$7="Fixed",1,IF(AND($D516="yes",P$7="Block"),INDEX($O816:$Q816,1,MATCH(P$5,$I61:$K61,0)),IF(OR(P$7="Anytime",P$7="Peak",P$7="Off-peak",P$7="Shoulder",P$7="Block"),INDEX('Stakeholder report data'!$G816:$M816,1,MATCH(IF(P$7="Block","Anytime",P$7),'Stakeholder report data'!$G$799:$M$799,0)),INDEX($W816:$AD816,1,MATCH(P$5,$W$799:$AD$799,0)))))
*P1116*P$8,0)</f>
        <v>0</v>
      </c>
      <c r="Q516" s="212">
        <f>_xlfn.IFNA(IF(Q$7="Fixed",1,IF(AND($D516="yes",Q$7="Block"),INDEX($O816:$Q816,1,MATCH(Q$5,$I61:$K61,0)),IF(OR(Q$7="Anytime",Q$7="Peak",Q$7="Off-peak",Q$7="Shoulder",Q$7="Block"),INDEX('Stakeholder report data'!$G816:$M816,1,MATCH(IF(Q$7="Block","Anytime",Q$7),'Stakeholder report data'!$G$799:$M$799,0)),INDEX($W816:$AD816,1,MATCH(Q$5,$W$799:$AD$799,0)))))
*Q1116*Q$8,0)</f>
        <v>0</v>
      </c>
      <c r="R516" s="212">
        <f>_xlfn.IFNA(IF(R$7="Fixed",1,IF(AND($D516="yes",R$7="Block"),INDEX($O816:$Q816,1,MATCH(R$5,$I61:$K61,0)),IF(OR(R$7="Anytime",R$7="Peak",R$7="Off-peak",R$7="Shoulder",R$7="Block"),INDEX('Stakeholder report data'!$G816:$M816,1,MATCH(IF(R$7="Block","Anytime",R$7),'Stakeholder report data'!$G$799:$M$799,0)),INDEX($W816:$AD816,1,MATCH(R$5,$W$799:$AD$799,0)))))
*R1116*R$8,0)</f>
        <v>0</v>
      </c>
      <c r="S516" s="212">
        <f>_xlfn.IFNA(IF(S$7="Fixed",1,IF(AND($D516="yes",S$7="Block"),INDEX($O816:$Q816,1,MATCH(S$5,$I61:$K61,0)),IF(OR(S$7="Anytime",S$7="Peak",S$7="Off-peak",S$7="Shoulder",S$7="Block"),INDEX('Stakeholder report data'!$G816:$M816,1,MATCH(IF(S$7="Block","Anytime",S$7),'Stakeholder report data'!$G$799:$M$799,0)),INDEX($W816:$AD816,1,MATCH(S$5,$W$799:$AD$799,0)))))
*S1116*S$8,0)</f>
        <v>0</v>
      </c>
      <c r="T516" s="212">
        <f>_xlfn.IFNA(IF(T$7="Fixed",1,IF(AND($D516="yes",T$7="Block"),INDEX($O816:$Q816,1,MATCH(T$5,$I61:$K61,0)),IF(OR(T$7="Anytime",T$7="Peak",T$7="Off-peak",T$7="Shoulder",T$7="Block"),INDEX('Stakeholder report data'!$G816:$M816,1,MATCH(IF(T$7="Block","Anytime",T$7),'Stakeholder report data'!$G$799:$M$799,0)),INDEX($W816:$AD816,1,MATCH(T$5,$W$799:$AD$799,0)))))
*T1116*T$8,0)</f>
        <v>0</v>
      </c>
      <c r="U516" s="212">
        <f>_xlfn.IFNA(IF(U$7="Fixed",1,IF(AND($D516="yes",U$7="Block"),INDEX($O816:$Q816,1,MATCH(U$5,$I61:$K61,0)),IF(OR(U$7="Anytime",U$7="Peak",U$7="Off-peak",U$7="Shoulder",U$7="Block"),INDEX('Stakeholder report data'!$G816:$M816,1,MATCH(IF(U$7="Block","Anytime",U$7),'Stakeholder report data'!$G$799:$M$799,0)),INDEX($W816:$AD816,1,MATCH(U$5,$W$799:$AD$799,0)))))
*U1116*U$8,0)</f>
        <v>0</v>
      </c>
      <c r="V516" s="212">
        <f>_xlfn.IFNA(IF(V$7="Fixed",1,IF(AND($D516="yes",V$7="Block"),INDEX($O816:$Q816,1,MATCH(V$5,$I61:$K61,0)),IF(OR(V$7="Anytime",V$7="Peak",V$7="Off-peak",V$7="Shoulder",V$7="Block"),INDEX('Stakeholder report data'!$G816:$M816,1,MATCH(IF(V$7="Block","Anytime",V$7),'Stakeholder report data'!$G$799:$M$799,0)),INDEX($W816:$AD816,1,MATCH(V$5,$W$799:$AD$799,0)))))
*V1116*V$8,0)</f>
        <v>0</v>
      </c>
      <c r="W516" s="212">
        <f>_xlfn.IFNA(IF(W$7="Fixed",1,IF(AND($D516="yes",W$7="Block"),INDEX($O816:$Q816,1,MATCH(W$5,$I61:$K61,0)),IF(OR(W$7="Anytime",W$7="Peak",W$7="Off-peak",W$7="Shoulder",W$7="Block"),INDEX('Stakeholder report data'!$G816:$M816,1,MATCH(IF(W$7="Block","Anytime",W$7),'Stakeholder report data'!$G$799:$M$799,0)),INDEX($W816:$AD816,1,MATCH(W$5,$W$799:$AD$799,0)))))
*W1116*W$8,0)</f>
        <v>0</v>
      </c>
      <c r="X516" s="212">
        <f>_xlfn.IFNA(IF(X$7="Fixed",1,IF(AND($D516="yes",X$7="Block"),INDEX($O816:$Q816,1,MATCH(X$5,$I61:$K61,0)),IF(OR(X$7="Anytime",X$7="Peak",X$7="Off-peak",X$7="Shoulder",X$7="Block"),INDEX('Stakeholder report data'!$G816:$M816,1,MATCH(IF(X$7="Block","Anytime",X$7),'Stakeholder report data'!$G$799:$M$799,0)),INDEX($W816:$AD816,1,MATCH(X$5,$W$799:$AD$799,0)))))
*X1116*X$8,0)</f>
        <v>0</v>
      </c>
      <c r="Y516" s="212">
        <f>_xlfn.IFNA(IF(Y$7="Fixed",1,IF(AND($D516="yes",Y$7="Block"),INDEX($O816:$Q816,1,MATCH(Y$5,$I61:$K61,0)),IF(OR(Y$7="Anytime",Y$7="Peak",Y$7="Off-peak",Y$7="Shoulder",Y$7="Block"),INDEX('Stakeholder report data'!$G816:$M816,1,MATCH(IF(Y$7="Block","Anytime",Y$7),'Stakeholder report data'!$G$799:$M$799,0)),INDEX($W816:$AD816,1,MATCH(Y$5,$W$799:$AD$799,0)))))
*Y1116*Y$8,0)</f>
        <v>0</v>
      </c>
      <c r="Z516" s="212">
        <f>_xlfn.IFNA(IF(Z$7="Fixed",1,IF(AND($D516="yes",Z$7="Block"),INDEX($O816:$Q816,1,MATCH(Z$5,$I61:$K61,0)),IF(OR(Z$7="Anytime",Z$7="Peak",Z$7="Off-peak",Z$7="Shoulder",Z$7="Block"),INDEX('Stakeholder report data'!$G816:$M816,1,MATCH(IF(Z$7="Block","Anytime",Z$7),'Stakeholder report data'!$G$799:$M$799,0)),INDEX($W816:$AD816,1,MATCH(Z$5,$W$799:$AD$799,0)))))
*Z1116*Z$8,0)</f>
        <v>0</v>
      </c>
      <c r="AA516" s="212">
        <f>_xlfn.IFNA(IF(AA$7="Fixed",1,IF(AND($D516="yes",AA$7="Block"),INDEX($O816:$Q816,1,MATCH(AA$5,$I61:$K61,0)),IF(OR(AA$7="Anytime",AA$7="Peak",AA$7="Off-peak",AA$7="Shoulder",AA$7="Block"),INDEX('Stakeholder report data'!$G816:$M816,1,MATCH(IF(AA$7="Block","Anytime",AA$7),'Stakeholder report data'!$G$799:$M$799,0)),INDEX($W816:$AD816,1,MATCH(AA$5,$W$799:$AD$799,0)))))
*AA1116*AA$8,0)</f>
        <v>0</v>
      </c>
      <c r="AB516" s="212">
        <f>_xlfn.IFNA(IF(AB$7="Fixed",1,IF(AND($D516="yes",AB$7="Block"),INDEX($O816:$Q816,1,MATCH(AB$5,$I61:$K61,0)),IF(OR(AB$7="Anytime",AB$7="Peak",AB$7="Off-peak",AB$7="Shoulder",AB$7="Block"),INDEX('Stakeholder report data'!$G816:$M816,1,MATCH(IF(AB$7="Block","Anytime",AB$7),'Stakeholder report data'!$G$799:$M$799,0)),INDEX($W816:$AD816,1,MATCH(AB$5,$W$799:$AD$799,0)))))
*AB1116*AB$8,0)</f>
        <v>0</v>
      </c>
      <c r="AC516" s="212">
        <f>_xlfn.IFNA(IF(AC$7="Fixed",1,IF(AND($D516="yes",AC$7="Block"),INDEX($O816:$Q816,1,MATCH(AC$5,$I61:$K61,0)),IF(OR(AC$7="Anytime",AC$7="Peak",AC$7="Off-peak",AC$7="Shoulder",AC$7="Block"),INDEX('Stakeholder report data'!$G816:$M816,1,MATCH(IF(AC$7="Block","Anytime",AC$7),'Stakeholder report data'!$G$799:$M$799,0)),INDEX($W816:$AD816,1,MATCH(AC$5,$W$799:$AD$799,0)))))
*AC1116*AC$8,0)</f>
        <v>0</v>
      </c>
      <c r="AD516" s="212">
        <f>_xlfn.IFNA(IF(AD$7="Fixed",1,IF(AND($D516="yes",AD$7="Block"),INDEX($O816:$Q816,1,MATCH(AD$5,$I61:$K61,0)),IF(OR(AD$7="Anytime",AD$7="Peak",AD$7="Off-peak",AD$7="Shoulder",AD$7="Block"),INDEX('Stakeholder report data'!$G816:$M816,1,MATCH(IF(AD$7="Block","Anytime",AD$7),'Stakeholder report data'!$G$799:$M$799,0)),INDEX($W816:$AD816,1,MATCH(AD$5,$W$799:$AD$799,0)))))
*AD1116*AD$8,0)</f>
        <v>0</v>
      </c>
      <c r="AE516" s="55"/>
      <c r="AF516" s="34"/>
      <c r="AG516" s="34"/>
      <c r="AH516" s="34"/>
    </row>
    <row r="517" spans="1:34" ht="11.25" hidden="1" outlineLevel="3" x14ac:dyDescent="0.2">
      <c r="A517" s="34"/>
      <c r="B517" s="258">
        <v>16</v>
      </c>
      <c r="C517" s="48">
        <v>0</v>
      </c>
      <c r="D517" s="49">
        <f t="shared" si="51"/>
        <v>0</v>
      </c>
      <c r="E517" s="49">
        <f t="shared" si="51"/>
        <v>0</v>
      </c>
      <c r="F517" s="56"/>
      <c r="G517" s="262">
        <f t="shared" si="52"/>
        <v>0</v>
      </c>
      <c r="H517" s="56"/>
      <c r="I517" s="212">
        <f>_xlfn.IFNA(IF(I$7="Fixed",1,IF(AND($D517="yes",I$7="Block"),INDEX($O817:$Q817,1,MATCH(I$5,$I62:$K62,0)),IF(OR(I$7="Anytime",I$7="Peak",I$7="Off-peak",I$7="Shoulder",I$7="Block"),INDEX('Stakeholder report data'!$G817:$M817,1,MATCH(IF(I$7="Block","Anytime",I$7),'Stakeholder report data'!$G$799:$M$799,0)),INDEX($W817:$AD817,1,MATCH(I$5,$W$799:$AD$799,0)))))
*I1117*I$8,0)</f>
        <v>0</v>
      </c>
      <c r="J517" s="212">
        <f>_xlfn.IFNA(IF(J$7="Fixed",1,IF(AND($D517="yes",J$7="Block"),INDEX($O817:$Q817,1,MATCH(J$5,$I62:$K62,0)),IF(OR(J$7="Anytime",J$7="Peak",J$7="Off-peak",J$7="Shoulder",J$7="Block"),INDEX('Stakeholder report data'!$G817:$M817,1,MATCH(IF(J$7="Block","Anytime",J$7),'Stakeholder report data'!$G$799:$M$799,0)),INDEX($W817:$AD817,1,MATCH(J$5,$W$799:$AD$799,0)))))
*J1117*J$8,0)</f>
        <v>0</v>
      </c>
      <c r="K517" s="212">
        <f>_xlfn.IFNA(IF(K$7="Fixed",1,IF(AND($D517="yes",K$7="Block"),INDEX($O817:$Q817,1,MATCH(K$5,$I62:$K62,0)),IF(OR(K$7="Anytime",K$7="Peak",K$7="Off-peak",K$7="Shoulder",K$7="Block"),INDEX('Stakeholder report data'!$G817:$M817,1,MATCH(IF(K$7="Block","Anytime",K$7),'Stakeholder report data'!$G$799:$M$799,0)),INDEX($W817:$AD817,1,MATCH(K$5,$W$799:$AD$799,0)))))
*K1117*K$8,0)</f>
        <v>0</v>
      </c>
      <c r="L517" s="212">
        <f>_xlfn.IFNA(IF(L$7="Fixed",1,IF(AND($D517="yes",L$7="Block"),INDEX($O817:$Q817,1,MATCH(L$5,$I62:$K62,0)),IF(OR(L$7="Anytime",L$7="Peak",L$7="Off-peak",L$7="Shoulder",L$7="Block"),INDEX('Stakeholder report data'!$G817:$M817,1,MATCH(IF(L$7="Block","Anytime",L$7),'Stakeholder report data'!$G$799:$M$799,0)),INDEX($W817:$AD817,1,MATCH(L$5,$W$799:$AD$799,0)))))
*L1117*L$8,0)</f>
        <v>0</v>
      </c>
      <c r="M517" s="212">
        <f>_xlfn.IFNA(IF(M$7="Fixed",1,IF(AND($D517="yes",M$7="Block"),INDEX($O817:$Q817,1,MATCH(M$5,$I62:$K62,0)),IF(OR(M$7="Anytime",M$7="Peak",M$7="Off-peak",M$7="Shoulder",M$7="Block"),INDEX('Stakeholder report data'!$G817:$M817,1,MATCH(IF(M$7="Block","Anytime",M$7),'Stakeholder report data'!$G$799:$M$799,0)),INDEX($W817:$AD817,1,MATCH(M$5,$W$799:$AD$799,0)))))
*M1117*M$8,0)</f>
        <v>0</v>
      </c>
      <c r="N517" s="212">
        <f>_xlfn.IFNA(IF(N$7="Fixed",1,IF(AND($D517="yes",N$7="Block"),INDEX($O817:$Q817,1,MATCH(N$5,$I62:$K62,0)),IF(OR(N$7="Anytime",N$7="Peak",N$7="Off-peak",N$7="Shoulder",N$7="Block"),INDEX('Stakeholder report data'!$G817:$M817,1,MATCH(IF(N$7="Block","Anytime",N$7),'Stakeholder report data'!$G$799:$M$799,0)),INDEX($W817:$AD817,1,MATCH(N$5,$W$799:$AD$799,0)))))
*N1117*N$8,0)</f>
        <v>0</v>
      </c>
      <c r="O517" s="212">
        <f>_xlfn.IFNA(IF(O$7="Fixed",1,IF(AND($D517="yes",O$7="Block"),INDEX($O817:$Q817,1,MATCH(O$5,$I62:$K62,0)),IF(OR(O$7="Anytime",O$7="Peak",O$7="Off-peak",O$7="Shoulder",O$7="Block"),INDEX('Stakeholder report data'!$G817:$M817,1,MATCH(IF(O$7="Block","Anytime",O$7),'Stakeholder report data'!$G$799:$M$799,0)),INDEX($W817:$AD817,1,MATCH(O$5,$W$799:$AD$799,0)))))
*O1117*O$8,0)</f>
        <v>0</v>
      </c>
      <c r="P517" s="212">
        <f>_xlfn.IFNA(IF(P$7="Fixed",1,IF(AND($D517="yes",P$7="Block"),INDEX($O817:$Q817,1,MATCH(P$5,$I62:$K62,0)),IF(OR(P$7="Anytime",P$7="Peak",P$7="Off-peak",P$7="Shoulder",P$7="Block"),INDEX('Stakeholder report data'!$G817:$M817,1,MATCH(IF(P$7="Block","Anytime",P$7),'Stakeholder report data'!$G$799:$M$799,0)),INDEX($W817:$AD817,1,MATCH(P$5,$W$799:$AD$799,0)))))
*P1117*P$8,0)</f>
        <v>0</v>
      </c>
      <c r="Q517" s="212">
        <f>_xlfn.IFNA(IF(Q$7="Fixed",1,IF(AND($D517="yes",Q$7="Block"),INDEX($O817:$Q817,1,MATCH(Q$5,$I62:$K62,0)),IF(OR(Q$7="Anytime",Q$7="Peak",Q$7="Off-peak",Q$7="Shoulder",Q$7="Block"),INDEX('Stakeholder report data'!$G817:$M817,1,MATCH(IF(Q$7="Block","Anytime",Q$7),'Stakeholder report data'!$G$799:$M$799,0)),INDEX($W817:$AD817,1,MATCH(Q$5,$W$799:$AD$799,0)))))
*Q1117*Q$8,0)</f>
        <v>0</v>
      </c>
      <c r="R517" s="212">
        <f>_xlfn.IFNA(IF(R$7="Fixed",1,IF(AND($D517="yes",R$7="Block"),INDEX($O817:$Q817,1,MATCH(R$5,$I62:$K62,0)),IF(OR(R$7="Anytime",R$7="Peak",R$7="Off-peak",R$7="Shoulder",R$7="Block"),INDEX('Stakeholder report data'!$G817:$M817,1,MATCH(IF(R$7="Block","Anytime",R$7),'Stakeholder report data'!$G$799:$M$799,0)),INDEX($W817:$AD817,1,MATCH(R$5,$W$799:$AD$799,0)))))
*R1117*R$8,0)</f>
        <v>0</v>
      </c>
      <c r="S517" s="212">
        <f>_xlfn.IFNA(IF(S$7="Fixed",1,IF(AND($D517="yes",S$7="Block"),INDEX($O817:$Q817,1,MATCH(S$5,$I62:$K62,0)),IF(OR(S$7="Anytime",S$7="Peak",S$7="Off-peak",S$7="Shoulder",S$7="Block"),INDEX('Stakeholder report data'!$G817:$M817,1,MATCH(IF(S$7="Block","Anytime",S$7),'Stakeholder report data'!$G$799:$M$799,0)),INDEX($W817:$AD817,1,MATCH(S$5,$W$799:$AD$799,0)))))
*S1117*S$8,0)</f>
        <v>0</v>
      </c>
      <c r="T517" s="212">
        <f>_xlfn.IFNA(IF(T$7="Fixed",1,IF(AND($D517="yes",T$7="Block"),INDEX($O817:$Q817,1,MATCH(T$5,$I62:$K62,0)),IF(OR(T$7="Anytime",T$7="Peak",T$7="Off-peak",T$7="Shoulder",T$7="Block"),INDEX('Stakeholder report data'!$G817:$M817,1,MATCH(IF(T$7="Block","Anytime",T$7),'Stakeholder report data'!$G$799:$M$799,0)),INDEX($W817:$AD817,1,MATCH(T$5,$W$799:$AD$799,0)))))
*T1117*T$8,0)</f>
        <v>0</v>
      </c>
      <c r="U517" s="212">
        <f>_xlfn.IFNA(IF(U$7="Fixed",1,IF(AND($D517="yes",U$7="Block"),INDEX($O817:$Q817,1,MATCH(U$5,$I62:$K62,0)),IF(OR(U$7="Anytime",U$7="Peak",U$7="Off-peak",U$7="Shoulder",U$7="Block"),INDEX('Stakeholder report data'!$G817:$M817,1,MATCH(IF(U$7="Block","Anytime",U$7),'Stakeholder report data'!$G$799:$M$799,0)),INDEX($W817:$AD817,1,MATCH(U$5,$W$799:$AD$799,0)))))
*U1117*U$8,0)</f>
        <v>0</v>
      </c>
      <c r="V517" s="212">
        <f>_xlfn.IFNA(IF(V$7="Fixed",1,IF(AND($D517="yes",V$7="Block"),INDEX($O817:$Q817,1,MATCH(V$5,$I62:$K62,0)),IF(OR(V$7="Anytime",V$7="Peak",V$7="Off-peak",V$7="Shoulder",V$7="Block"),INDEX('Stakeholder report data'!$G817:$M817,1,MATCH(IF(V$7="Block","Anytime",V$7),'Stakeholder report data'!$G$799:$M$799,0)),INDEX($W817:$AD817,1,MATCH(V$5,$W$799:$AD$799,0)))))
*V1117*V$8,0)</f>
        <v>0</v>
      </c>
      <c r="W517" s="212">
        <f>_xlfn.IFNA(IF(W$7="Fixed",1,IF(AND($D517="yes",W$7="Block"),INDEX($O817:$Q817,1,MATCH(W$5,$I62:$K62,0)),IF(OR(W$7="Anytime",W$7="Peak",W$7="Off-peak",W$7="Shoulder",W$7="Block"),INDEX('Stakeholder report data'!$G817:$M817,1,MATCH(IF(W$7="Block","Anytime",W$7),'Stakeholder report data'!$G$799:$M$799,0)),INDEX($W817:$AD817,1,MATCH(W$5,$W$799:$AD$799,0)))))
*W1117*W$8,0)</f>
        <v>0</v>
      </c>
      <c r="X517" s="212">
        <f>_xlfn.IFNA(IF(X$7="Fixed",1,IF(AND($D517="yes",X$7="Block"),INDEX($O817:$Q817,1,MATCH(X$5,$I62:$K62,0)),IF(OR(X$7="Anytime",X$7="Peak",X$7="Off-peak",X$7="Shoulder",X$7="Block"),INDEX('Stakeholder report data'!$G817:$M817,1,MATCH(IF(X$7="Block","Anytime",X$7),'Stakeholder report data'!$G$799:$M$799,0)),INDEX($W817:$AD817,1,MATCH(X$5,$W$799:$AD$799,0)))))
*X1117*X$8,0)</f>
        <v>0</v>
      </c>
      <c r="Y517" s="212">
        <f>_xlfn.IFNA(IF(Y$7="Fixed",1,IF(AND($D517="yes",Y$7="Block"),INDEX($O817:$Q817,1,MATCH(Y$5,$I62:$K62,0)),IF(OR(Y$7="Anytime",Y$7="Peak",Y$7="Off-peak",Y$7="Shoulder",Y$7="Block"),INDEX('Stakeholder report data'!$G817:$M817,1,MATCH(IF(Y$7="Block","Anytime",Y$7),'Stakeholder report data'!$G$799:$M$799,0)),INDEX($W817:$AD817,1,MATCH(Y$5,$W$799:$AD$799,0)))))
*Y1117*Y$8,0)</f>
        <v>0</v>
      </c>
      <c r="Z517" s="212">
        <f>_xlfn.IFNA(IF(Z$7="Fixed",1,IF(AND($D517="yes",Z$7="Block"),INDEX($O817:$Q817,1,MATCH(Z$5,$I62:$K62,0)),IF(OR(Z$7="Anytime",Z$7="Peak",Z$7="Off-peak",Z$7="Shoulder",Z$7="Block"),INDEX('Stakeholder report data'!$G817:$M817,1,MATCH(IF(Z$7="Block","Anytime",Z$7),'Stakeholder report data'!$G$799:$M$799,0)),INDEX($W817:$AD817,1,MATCH(Z$5,$W$799:$AD$799,0)))))
*Z1117*Z$8,0)</f>
        <v>0</v>
      </c>
      <c r="AA517" s="212">
        <f>_xlfn.IFNA(IF(AA$7="Fixed",1,IF(AND($D517="yes",AA$7="Block"),INDEX($O817:$Q817,1,MATCH(AA$5,$I62:$K62,0)),IF(OR(AA$7="Anytime",AA$7="Peak",AA$7="Off-peak",AA$7="Shoulder",AA$7="Block"),INDEX('Stakeholder report data'!$G817:$M817,1,MATCH(IF(AA$7="Block","Anytime",AA$7),'Stakeholder report data'!$G$799:$M$799,0)),INDEX($W817:$AD817,1,MATCH(AA$5,$W$799:$AD$799,0)))))
*AA1117*AA$8,0)</f>
        <v>0</v>
      </c>
      <c r="AB517" s="212">
        <f>_xlfn.IFNA(IF(AB$7="Fixed",1,IF(AND($D517="yes",AB$7="Block"),INDEX($O817:$Q817,1,MATCH(AB$5,$I62:$K62,0)),IF(OR(AB$7="Anytime",AB$7="Peak",AB$7="Off-peak",AB$7="Shoulder",AB$7="Block"),INDEX('Stakeholder report data'!$G817:$M817,1,MATCH(IF(AB$7="Block","Anytime",AB$7),'Stakeholder report data'!$G$799:$M$799,0)),INDEX($W817:$AD817,1,MATCH(AB$5,$W$799:$AD$799,0)))))
*AB1117*AB$8,0)</f>
        <v>0</v>
      </c>
      <c r="AC517" s="212">
        <f>_xlfn.IFNA(IF(AC$7="Fixed",1,IF(AND($D517="yes",AC$7="Block"),INDEX($O817:$Q817,1,MATCH(AC$5,$I62:$K62,0)),IF(OR(AC$7="Anytime",AC$7="Peak",AC$7="Off-peak",AC$7="Shoulder",AC$7="Block"),INDEX('Stakeholder report data'!$G817:$M817,1,MATCH(IF(AC$7="Block","Anytime",AC$7),'Stakeholder report data'!$G$799:$M$799,0)),INDEX($W817:$AD817,1,MATCH(AC$5,$W$799:$AD$799,0)))))
*AC1117*AC$8,0)</f>
        <v>0</v>
      </c>
      <c r="AD517" s="212">
        <f>_xlfn.IFNA(IF(AD$7="Fixed",1,IF(AND($D517="yes",AD$7="Block"),INDEX($O817:$Q817,1,MATCH(AD$5,$I62:$K62,0)),IF(OR(AD$7="Anytime",AD$7="Peak",AD$7="Off-peak",AD$7="Shoulder",AD$7="Block"),INDEX('Stakeholder report data'!$G817:$M817,1,MATCH(IF(AD$7="Block","Anytime",AD$7),'Stakeholder report data'!$G$799:$M$799,0)),INDEX($W817:$AD817,1,MATCH(AD$5,$W$799:$AD$799,0)))))
*AD1117*AD$8,0)</f>
        <v>0</v>
      </c>
      <c r="AE517" s="55"/>
      <c r="AF517" s="34"/>
      <c r="AG517" s="34"/>
      <c r="AH517" s="34"/>
    </row>
    <row r="518" spans="1:34" ht="11.25" hidden="1" outlineLevel="3" x14ac:dyDescent="0.2">
      <c r="A518" s="34"/>
      <c r="B518" s="251">
        <v>17</v>
      </c>
      <c r="C518" s="48">
        <v>0</v>
      </c>
      <c r="D518" s="49">
        <f t="shared" ref="D518:E533" si="53">D368</f>
        <v>0</v>
      </c>
      <c r="E518" s="49">
        <f t="shared" si="53"/>
        <v>0</v>
      </c>
      <c r="F518" s="56"/>
      <c r="G518" s="262">
        <f t="shared" si="52"/>
        <v>0</v>
      </c>
      <c r="H518" s="56"/>
      <c r="I518" s="212">
        <f>_xlfn.IFNA(IF(I$7="Fixed",1,IF(AND($D518="yes",I$7="Block"),INDEX($O818:$Q818,1,MATCH(I$5,$I63:$K63,0)),IF(OR(I$7="Anytime",I$7="Peak",I$7="Off-peak",I$7="Shoulder",I$7="Block"),INDEX('Stakeholder report data'!$G818:$M818,1,MATCH(IF(I$7="Block","Anytime",I$7),'Stakeholder report data'!$G$799:$M$799,0)),INDEX($W818:$AD818,1,MATCH(I$5,$W$799:$AD$799,0)))))
*I1118*I$8,0)</f>
        <v>0</v>
      </c>
      <c r="J518" s="212">
        <f>_xlfn.IFNA(IF(J$7="Fixed",1,IF(AND($D518="yes",J$7="Block"),INDEX($O818:$Q818,1,MATCH(J$5,$I63:$K63,0)),IF(OR(J$7="Anytime",J$7="Peak",J$7="Off-peak",J$7="Shoulder",J$7="Block"),INDEX('Stakeholder report data'!$G818:$M818,1,MATCH(IF(J$7="Block","Anytime",J$7),'Stakeholder report data'!$G$799:$M$799,0)),INDEX($W818:$AD818,1,MATCH(J$5,$W$799:$AD$799,0)))))
*J1118*J$8,0)</f>
        <v>0</v>
      </c>
      <c r="K518" s="212">
        <f>_xlfn.IFNA(IF(K$7="Fixed",1,IF(AND($D518="yes",K$7="Block"),INDEX($O818:$Q818,1,MATCH(K$5,$I63:$K63,0)),IF(OR(K$7="Anytime",K$7="Peak",K$7="Off-peak",K$7="Shoulder",K$7="Block"),INDEX('Stakeholder report data'!$G818:$M818,1,MATCH(IF(K$7="Block","Anytime",K$7),'Stakeholder report data'!$G$799:$M$799,0)),INDEX($W818:$AD818,1,MATCH(K$5,$W$799:$AD$799,0)))))
*K1118*K$8,0)</f>
        <v>0</v>
      </c>
      <c r="L518" s="212">
        <f>_xlfn.IFNA(IF(L$7="Fixed",1,IF(AND($D518="yes",L$7="Block"),INDEX($O818:$Q818,1,MATCH(L$5,$I63:$K63,0)),IF(OR(L$7="Anytime",L$7="Peak",L$7="Off-peak",L$7="Shoulder",L$7="Block"),INDEX('Stakeholder report data'!$G818:$M818,1,MATCH(IF(L$7="Block","Anytime",L$7),'Stakeholder report data'!$G$799:$M$799,0)),INDEX($W818:$AD818,1,MATCH(L$5,$W$799:$AD$799,0)))))
*L1118*L$8,0)</f>
        <v>0</v>
      </c>
      <c r="M518" s="212">
        <f>_xlfn.IFNA(IF(M$7="Fixed",1,IF(AND($D518="yes",M$7="Block"),INDEX($O818:$Q818,1,MATCH(M$5,$I63:$K63,0)),IF(OR(M$7="Anytime",M$7="Peak",M$7="Off-peak",M$7="Shoulder",M$7="Block"),INDEX('Stakeholder report data'!$G818:$M818,1,MATCH(IF(M$7="Block","Anytime",M$7),'Stakeholder report data'!$G$799:$M$799,0)),INDEX($W818:$AD818,1,MATCH(M$5,$W$799:$AD$799,0)))))
*M1118*M$8,0)</f>
        <v>0</v>
      </c>
      <c r="N518" s="212">
        <f>_xlfn.IFNA(IF(N$7="Fixed",1,IF(AND($D518="yes",N$7="Block"),INDEX($O818:$Q818,1,MATCH(N$5,$I63:$K63,0)),IF(OR(N$7="Anytime",N$7="Peak",N$7="Off-peak",N$7="Shoulder",N$7="Block"),INDEX('Stakeholder report data'!$G818:$M818,1,MATCH(IF(N$7="Block","Anytime",N$7),'Stakeholder report data'!$G$799:$M$799,0)),INDEX($W818:$AD818,1,MATCH(N$5,$W$799:$AD$799,0)))))
*N1118*N$8,0)</f>
        <v>0</v>
      </c>
      <c r="O518" s="212">
        <f>_xlfn.IFNA(IF(O$7="Fixed",1,IF(AND($D518="yes",O$7="Block"),INDEX($O818:$Q818,1,MATCH(O$5,$I63:$K63,0)),IF(OR(O$7="Anytime",O$7="Peak",O$7="Off-peak",O$7="Shoulder",O$7="Block"),INDEX('Stakeholder report data'!$G818:$M818,1,MATCH(IF(O$7="Block","Anytime",O$7),'Stakeholder report data'!$G$799:$M$799,0)),INDEX($W818:$AD818,1,MATCH(O$5,$W$799:$AD$799,0)))))
*O1118*O$8,0)</f>
        <v>0</v>
      </c>
      <c r="P518" s="212">
        <f>_xlfn.IFNA(IF(P$7="Fixed",1,IF(AND($D518="yes",P$7="Block"),INDEX($O818:$Q818,1,MATCH(P$5,$I63:$K63,0)),IF(OR(P$7="Anytime",P$7="Peak",P$7="Off-peak",P$7="Shoulder",P$7="Block"),INDEX('Stakeholder report data'!$G818:$M818,1,MATCH(IF(P$7="Block","Anytime",P$7),'Stakeholder report data'!$G$799:$M$799,0)),INDEX($W818:$AD818,1,MATCH(P$5,$W$799:$AD$799,0)))))
*P1118*P$8,0)</f>
        <v>0</v>
      </c>
      <c r="Q518" s="212">
        <f>_xlfn.IFNA(IF(Q$7="Fixed",1,IF(AND($D518="yes",Q$7="Block"),INDEX($O818:$Q818,1,MATCH(Q$5,$I63:$K63,0)),IF(OR(Q$7="Anytime",Q$7="Peak",Q$7="Off-peak",Q$7="Shoulder",Q$7="Block"),INDEX('Stakeholder report data'!$G818:$M818,1,MATCH(IF(Q$7="Block","Anytime",Q$7),'Stakeholder report data'!$G$799:$M$799,0)),INDEX($W818:$AD818,1,MATCH(Q$5,$W$799:$AD$799,0)))))
*Q1118*Q$8,0)</f>
        <v>0</v>
      </c>
      <c r="R518" s="212">
        <f>_xlfn.IFNA(IF(R$7="Fixed",1,IF(AND($D518="yes",R$7="Block"),INDEX($O818:$Q818,1,MATCH(R$5,$I63:$K63,0)),IF(OR(R$7="Anytime",R$7="Peak",R$7="Off-peak",R$7="Shoulder",R$7="Block"),INDEX('Stakeholder report data'!$G818:$M818,1,MATCH(IF(R$7="Block","Anytime",R$7),'Stakeholder report data'!$G$799:$M$799,0)),INDEX($W818:$AD818,1,MATCH(R$5,$W$799:$AD$799,0)))))
*R1118*R$8,0)</f>
        <v>0</v>
      </c>
      <c r="S518" s="212">
        <f>_xlfn.IFNA(IF(S$7="Fixed",1,IF(AND($D518="yes",S$7="Block"),INDEX($O818:$Q818,1,MATCH(S$5,$I63:$K63,0)),IF(OR(S$7="Anytime",S$7="Peak",S$7="Off-peak",S$7="Shoulder",S$7="Block"),INDEX('Stakeholder report data'!$G818:$M818,1,MATCH(IF(S$7="Block","Anytime",S$7),'Stakeholder report data'!$G$799:$M$799,0)),INDEX($W818:$AD818,1,MATCH(S$5,$W$799:$AD$799,0)))))
*S1118*S$8,0)</f>
        <v>0</v>
      </c>
      <c r="T518" s="212">
        <f>_xlfn.IFNA(IF(T$7="Fixed",1,IF(AND($D518="yes",T$7="Block"),INDEX($O818:$Q818,1,MATCH(T$5,$I63:$K63,0)),IF(OR(T$7="Anytime",T$7="Peak",T$7="Off-peak",T$7="Shoulder",T$7="Block"),INDEX('Stakeholder report data'!$G818:$M818,1,MATCH(IF(T$7="Block","Anytime",T$7),'Stakeholder report data'!$G$799:$M$799,0)),INDEX($W818:$AD818,1,MATCH(T$5,$W$799:$AD$799,0)))))
*T1118*T$8,0)</f>
        <v>0</v>
      </c>
      <c r="U518" s="212">
        <f>_xlfn.IFNA(IF(U$7="Fixed",1,IF(AND($D518="yes",U$7="Block"),INDEX($O818:$Q818,1,MATCH(U$5,$I63:$K63,0)),IF(OR(U$7="Anytime",U$7="Peak",U$7="Off-peak",U$7="Shoulder",U$7="Block"),INDEX('Stakeholder report data'!$G818:$M818,1,MATCH(IF(U$7="Block","Anytime",U$7),'Stakeholder report data'!$G$799:$M$799,0)),INDEX($W818:$AD818,1,MATCH(U$5,$W$799:$AD$799,0)))))
*U1118*U$8,0)</f>
        <v>0</v>
      </c>
      <c r="V518" s="212">
        <f>_xlfn.IFNA(IF(V$7="Fixed",1,IF(AND($D518="yes",V$7="Block"),INDEX($O818:$Q818,1,MATCH(V$5,$I63:$K63,0)),IF(OR(V$7="Anytime",V$7="Peak",V$7="Off-peak",V$7="Shoulder",V$7="Block"),INDEX('Stakeholder report data'!$G818:$M818,1,MATCH(IF(V$7="Block","Anytime",V$7),'Stakeholder report data'!$G$799:$M$799,0)),INDEX($W818:$AD818,1,MATCH(V$5,$W$799:$AD$799,0)))))
*V1118*V$8,0)</f>
        <v>0</v>
      </c>
      <c r="W518" s="212">
        <f>_xlfn.IFNA(IF(W$7="Fixed",1,IF(AND($D518="yes",W$7="Block"),INDEX($O818:$Q818,1,MATCH(W$5,$I63:$K63,0)),IF(OR(W$7="Anytime",W$7="Peak",W$7="Off-peak",W$7="Shoulder",W$7="Block"),INDEX('Stakeholder report data'!$G818:$M818,1,MATCH(IF(W$7="Block","Anytime",W$7),'Stakeholder report data'!$G$799:$M$799,0)),INDEX($W818:$AD818,1,MATCH(W$5,$W$799:$AD$799,0)))))
*W1118*W$8,0)</f>
        <v>0</v>
      </c>
      <c r="X518" s="212">
        <f>_xlfn.IFNA(IF(X$7="Fixed",1,IF(AND($D518="yes",X$7="Block"),INDEX($O818:$Q818,1,MATCH(X$5,$I63:$K63,0)),IF(OR(X$7="Anytime",X$7="Peak",X$7="Off-peak",X$7="Shoulder",X$7="Block"),INDEX('Stakeholder report data'!$G818:$M818,1,MATCH(IF(X$7="Block","Anytime",X$7),'Stakeholder report data'!$G$799:$M$799,0)),INDEX($W818:$AD818,1,MATCH(X$5,$W$799:$AD$799,0)))))
*X1118*X$8,0)</f>
        <v>0</v>
      </c>
      <c r="Y518" s="212">
        <f>_xlfn.IFNA(IF(Y$7="Fixed",1,IF(AND($D518="yes",Y$7="Block"),INDEX($O818:$Q818,1,MATCH(Y$5,$I63:$K63,0)),IF(OR(Y$7="Anytime",Y$7="Peak",Y$7="Off-peak",Y$7="Shoulder",Y$7="Block"),INDEX('Stakeholder report data'!$G818:$M818,1,MATCH(IF(Y$7="Block","Anytime",Y$7),'Stakeholder report data'!$G$799:$M$799,0)),INDEX($W818:$AD818,1,MATCH(Y$5,$W$799:$AD$799,0)))))
*Y1118*Y$8,0)</f>
        <v>0</v>
      </c>
      <c r="Z518" s="212">
        <f>_xlfn.IFNA(IF(Z$7="Fixed",1,IF(AND($D518="yes",Z$7="Block"),INDEX($O818:$Q818,1,MATCH(Z$5,$I63:$K63,0)),IF(OR(Z$7="Anytime",Z$7="Peak",Z$7="Off-peak",Z$7="Shoulder",Z$7="Block"),INDEX('Stakeholder report data'!$G818:$M818,1,MATCH(IF(Z$7="Block","Anytime",Z$7),'Stakeholder report data'!$G$799:$M$799,0)),INDEX($W818:$AD818,1,MATCH(Z$5,$W$799:$AD$799,0)))))
*Z1118*Z$8,0)</f>
        <v>0</v>
      </c>
      <c r="AA518" s="212">
        <f>_xlfn.IFNA(IF(AA$7="Fixed",1,IF(AND($D518="yes",AA$7="Block"),INDEX($O818:$Q818,1,MATCH(AA$5,$I63:$K63,0)),IF(OR(AA$7="Anytime",AA$7="Peak",AA$7="Off-peak",AA$7="Shoulder",AA$7="Block"),INDEX('Stakeholder report data'!$G818:$M818,1,MATCH(IF(AA$7="Block","Anytime",AA$7),'Stakeholder report data'!$G$799:$M$799,0)),INDEX($W818:$AD818,1,MATCH(AA$5,$W$799:$AD$799,0)))))
*AA1118*AA$8,0)</f>
        <v>0</v>
      </c>
      <c r="AB518" s="212">
        <f>_xlfn.IFNA(IF(AB$7="Fixed",1,IF(AND($D518="yes",AB$7="Block"),INDEX($O818:$Q818,1,MATCH(AB$5,$I63:$K63,0)),IF(OR(AB$7="Anytime",AB$7="Peak",AB$7="Off-peak",AB$7="Shoulder",AB$7="Block"),INDEX('Stakeholder report data'!$G818:$M818,1,MATCH(IF(AB$7="Block","Anytime",AB$7),'Stakeholder report data'!$G$799:$M$799,0)),INDEX($W818:$AD818,1,MATCH(AB$5,$W$799:$AD$799,0)))))
*AB1118*AB$8,0)</f>
        <v>0</v>
      </c>
      <c r="AC518" s="212">
        <f>_xlfn.IFNA(IF(AC$7="Fixed",1,IF(AND($D518="yes",AC$7="Block"),INDEX($O818:$Q818,1,MATCH(AC$5,$I63:$K63,0)),IF(OR(AC$7="Anytime",AC$7="Peak",AC$7="Off-peak",AC$7="Shoulder",AC$7="Block"),INDEX('Stakeholder report data'!$G818:$M818,1,MATCH(IF(AC$7="Block","Anytime",AC$7),'Stakeholder report data'!$G$799:$M$799,0)),INDEX($W818:$AD818,1,MATCH(AC$5,$W$799:$AD$799,0)))))
*AC1118*AC$8,0)</f>
        <v>0</v>
      </c>
      <c r="AD518" s="212">
        <f>_xlfn.IFNA(IF(AD$7="Fixed",1,IF(AND($D518="yes",AD$7="Block"),INDEX($O818:$Q818,1,MATCH(AD$5,$I63:$K63,0)),IF(OR(AD$7="Anytime",AD$7="Peak",AD$7="Off-peak",AD$7="Shoulder",AD$7="Block"),INDEX('Stakeholder report data'!$G818:$M818,1,MATCH(IF(AD$7="Block","Anytime",AD$7),'Stakeholder report data'!$G$799:$M$799,0)),INDEX($W818:$AD818,1,MATCH(AD$5,$W$799:$AD$799,0)))))
*AD1118*AD$8,0)</f>
        <v>0</v>
      </c>
      <c r="AE518" s="55"/>
      <c r="AF518" s="34"/>
      <c r="AG518" s="34"/>
      <c r="AH518" s="34"/>
    </row>
    <row r="519" spans="1:34" ht="11.25" hidden="1" outlineLevel="3" x14ac:dyDescent="0.2">
      <c r="A519" s="34"/>
      <c r="B519" s="251">
        <v>18</v>
      </c>
      <c r="C519" s="48">
        <v>0</v>
      </c>
      <c r="D519" s="49">
        <f t="shared" si="53"/>
        <v>0</v>
      </c>
      <c r="E519" s="49">
        <f t="shared" si="53"/>
        <v>0</v>
      </c>
      <c r="F519" s="56"/>
      <c r="G519" s="262">
        <f t="shared" si="52"/>
        <v>0</v>
      </c>
      <c r="H519" s="56"/>
      <c r="I519" s="212">
        <f>_xlfn.IFNA(IF(I$7="Fixed",1,IF(AND($D519="yes",I$7="Block"),INDEX($O819:$Q819,1,MATCH(I$5,$I64:$K64,0)),IF(OR(I$7="Anytime",I$7="Peak",I$7="Off-peak",I$7="Shoulder",I$7="Block"),INDEX('Stakeholder report data'!$G819:$M819,1,MATCH(IF(I$7="Block","Anytime",I$7),'Stakeholder report data'!$G$799:$M$799,0)),INDEX($W819:$AD819,1,MATCH(I$5,$W$799:$AD$799,0)))))
*I1119*I$8,0)</f>
        <v>0</v>
      </c>
      <c r="J519" s="212">
        <f>_xlfn.IFNA(IF(J$7="Fixed",1,IF(AND($D519="yes",J$7="Block"),INDEX($O819:$Q819,1,MATCH(J$5,$I64:$K64,0)),IF(OR(J$7="Anytime",J$7="Peak",J$7="Off-peak",J$7="Shoulder",J$7="Block"),INDEX('Stakeholder report data'!$G819:$M819,1,MATCH(IF(J$7="Block","Anytime",J$7),'Stakeholder report data'!$G$799:$M$799,0)),INDEX($W819:$AD819,1,MATCH(J$5,$W$799:$AD$799,0)))))
*J1119*J$8,0)</f>
        <v>0</v>
      </c>
      <c r="K519" s="212">
        <f>_xlfn.IFNA(IF(K$7="Fixed",1,IF(AND($D519="yes",K$7="Block"),INDEX($O819:$Q819,1,MATCH(K$5,$I64:$K64,0)),IF(OR(K$7="Anytime",K$7="Peak",K$7="Off-peak",K$7="Shoulder",K$7="Block"),INDEX('Stakeholder report data'!$G819:$M819,1,MATCH(IF(K$7="Block","Anytime",K$7),'Stakeholder report data'!$G$799:$M$799,0)),INDEX($W819:$AD819,1,MATCH(K$5,$W$799:$AD$799,0)))))
*K1119*K$8,0)</f>
        <v>0</v>
      </c>
      <c r="L519" s="212">
        <f>_xlfn.IFNA(IF(L$7="Fixed",1,IF(AND($D519="yes",L$7="Block"),INDEX($O819:$Q819,1,MATCH(L$5,$I64:$K64,0)),IF(OR(L$7="Anytime",L$7="Peak",L$7="Off-peak",L$7="Shoulder",L$7="Block"),INDEX('Stakeholder report data'!$G819:$M819,1,MATCH(IF(L$7="Block","Anytime",L$7),'Stakeholder report data'!$G$799:$M$799,0)),INDEX($W819:$AD819,1,MATCH(L$5,$W$799:$AD$799,0)))))
*L1119*L$8,0)</f>
        <v>0</v>
      </c>
      <c r="M519" s="212">
        <f>_xlfn.IFNA(IF(M$7="Fixed",1,IF(AND($D519="yes",M$7="Block"),INDEX($O819:$Q819,1,MATCH(M$5,$I64:$K64,0)),IF(OR(M$7="Anytime",M$7="Peak",M$7="Off-peak",M$7="Shoulder",M$7="Block"),INDEX('Stakeholder report data'!$G819:$M819,1,MATCH(IF(M$7="Block","Anytime",M$7),'Stakeholder report data'!$G$799:$M$799,0)),INDEX($W819:$AD819,1,MATCH(M$5,$W$799:$AD$799,0)))))
*M1119*M$8,0)</f>
        <v>0</v>
      </c>
      <c r="N519" s="212">
        <f>_xlfn.IFNA(IF(N$7="Fixed",1,IF(AND($D519="yes",N$7="Block"),INDEX($O819:$Q819,1,MATCH(N$5,$I64:$K64,0)),IF(OR(N$7="Anytime",N$7="Peak",N$7="Off-peak",N$7="Shoulder",N$7="Block"),INDEX('Stakeholder report data'!$G819:$M819,1,MATCH(IF(N$7="Block","Anytime",N$7),'Stakeholder report data'!$G$799:$M$799,0)),INDEX($W819:$AD819,1,MATCH(N$5,$W$799:$AD$799,0)))))
*N1119*N$8,0)</f>
        <v>0</v>
      </c>
      <c r="O519" s="212">
        <f>_xlfn.IFNA(IF(O$7="Fixed",1,IF(AND($D519="yes",O$7="Block"),INDEX($O819:$Q819,1,MATCH(O$5,$I64:$K64,0)),IF(OR(O$7="Anytime",O$7="Peak",O$7="Off-peak",O$7="Shoulder",O$7="Block"),INDEX('Stakeholder report data'!$G819:$M819,1,MATCH(IF(O$7="Block","Anytime",O$7),'Stakeholder report data'!$G$799:$M$799,0)),INDEX($W819:$AD819,1,MATCH(O$5,$W$799:$AD$799,0)))))
*O1119*O$8,0)</f>
        <v>0</v>
      </c>
      <c r="P519" s="212">
        <f>_xlfn.IFNA(IF(P$7="Fixed",1,IF(AND($D519="yes",P$7="Block"),INDEX($O819:$Q819,1,MATCH(P$5,$I64:$K64,0)),IF(OR(P$7="Anytime",P$7="Peak",P$7="Off-peak",P$7="Shoulder",P$7="Block"),INDEX('Stakeholder report data'!$G819:$M819,1,MATCH(IF(P$7="Block","Anytime",P$7),'Stakeholder report data'!$G$799:$M$799,0)),INDEX($W819:$AD819,1,MATCH(P$5,$W$799:$AD$799,0)))))
*P1119*P$8,0)</f>
        <v>0</v>
      </c>
      <c r="Q519" s="212">
        <f>_xlfn.IFNA(IF(Q$7="Fixed",1,IF(AND($D519="yes",Q$7="Block"),INDEX($O819:$Q819,1,MATCH(Q$5,$I64:$K64,0)),IF(OR(Q$7="Anytime",Q$7="Peak",Q$7="Off-peak",Q$7="Shoulder",Q$7="Block"),INDEX('Stakeholder report data'!$G819:$M819,1,MATCH(IF(Q$7="Block","Anytime",Q$7),'Stakeholder report data'!$G$799:$M$799,0)),INDEX($W819:$AD819,1,MATCH(Q$5,$W$799:$AD$799,0)))))
*Q1119*Q$8,0)</f>
        <v>0</v>
      </c>
      <c r="R519" s="212">
        <f>_xlfn.IFNA(IF(R$7="Fixed",1,IF(AND($D519="yes",R$7="Block"),INDEX($O819:$Q819,1,MATCH(R$5,$I64:$K64,0)),IF(OR(R$7="Anytime",R$7="Peak",R$7="Off-peak",R$7="Shoulder",R$7="Block"),INDEX('Stakeholder report data'!$G819:$M819,1,MATCH(IF(R$7="Block","Anytime",R$7),'Stakeholder report data'!$G$799:$M$799,0)),INDEX($W819:$AD819,1,MATCH(R$5,$W$799:$AD$799,0)))))
*R1119*R$8,0)</f>
        <v>0</v>
      </c>
      <c r="S519" s="212">
        <f>_xlfn.IFNA(IF(S$7="Fixed",1,IF(AND($D519="yes",S$7="Block"),INDEX($O819:$Q819,1,MATCH(S$5,$I64:$K64,0)),IF(OR(S$7="Anytime",S$7="Peak",S$7="Off-peak",S$7="Shoulder",S$7="Block"),INDEX('Stakeholder report data'!$G819:$M819,1,MATCH(IF(S$7="Block","Anytime",S$7),'Stakeholder report data'!$G$799:$M$799,0)),INDEX($W819:$AD819,1,MATCH(S$5,$W$799:$AD$799,0)))))
*S1119*S$8,0)</f>
        <v>0</v>
      </c>
      <c r="T519" s="212">
        <f>_xlfn.IFNA(IF(T$7="Fixed",1,IF(AND($D519="yes",T$7="Block"),INDEX($O819:$Q819,1,MATCH(T$5,$I64:$K64,0)),IF(OR(T$7="Anytime",T$7="Peak",T$7="Off-peak",T$7="Shoulder",T$7="Block"),INDEX('Stakeholder report data'!$G819:$M819,1,MATCH(IF(T$7="Block","Anytime",T$7),'Stakeholder report data'!$G$799:$M$799,0)),INDEX($W819:$AD819,1,MATCH(T$5,$W$799:$AD$799,0)))))
*T1119*T$8,0)</f>
        <v>0</v>
      </c>
      <c r="U519" s="212">
        <f>_xlfn.IFNA(IF(U$7="Fixed",1,IF(AND($D519="yes",U$7="Block"),INDEX($O819:$Q819,1,MATCH(U$5,$I64:$K64,0)),IF(OR(U$7="Anytime",U$7="Peak",U$7="Off-peak",U$7="Shoulder",U$7="Block"),INDEX('Stakeholder report data'!$G819:$M819,1,MATCH(IF(U$7="Block","Anytime",U$7),'Stakeholder report data'!$G$799:$M$799,0)),INDEX($W819:$AD819,1,MATCH(U$5,$W$799:$AD$799,0)))))
*U1119*U$8,0)</f>
        <v>0</v>
      </c>
      <c r="V519" s="212">
        <f>_xlfn.IFNA(IF(V$7="Fixed",1,IF(AND($D519="yes",V$7="Block"),INDEX($O819:$Q819,1,MATCH(V$5,$I64:$K64,0)),IF(OR(V$7="Anytime",V$7="Peak",V$7="Off-peak",V$7="Shoulder",V$7="Block"),INDEX('Stakeholder report data'!$G819:$M819,1,MATCH(IF(V$7="Block","Anytime",V$7),'Stakeholder report data'!$G$799:$M$799,0)),INDEX($W819:$AD819,1,MATCH(V$5,$W$799:$AD$799,0)))))
*V1119*V$8,0)</f>
        <v>0</v>
      </c>
      <c r="W519" s="212">
        <f>_xlfn.IFNA(IF(W$7="Fixed",1,IF(AND($D519="yes",W$7="Block"),INDEX($O819:$Q819,1,MATCH(W$5,$I64:$K64,0)),IF(OR(W$7="Anytime",W$7="Peak",W$7="Off-peak",W$7="Shoulder",W$7="Block"),INDEX('Stakeholder report data'!$G819:$M819,1,MATCH(IF(W$7="Block","Anytime",W$7),'Stakeholder report data'!$G$799:$M$799,0)),INDEX($W819:$AD819,1,MATCH(W$5,$W$799:$AD$799,0)))))
*W1119*W$8,0)</f>
        <v>0</v>
      </c>
      <c r="X519" s="212">
        <f>_xlfn.IFNA(IF(X$7="Fixed",1,IF(AND($D519="yes",X$7="Block"),INDEX($O819:$Q819,1,MATCH(X$5,$I64:$K64,0)),IF(OR(X$7="Anytime",X$7="Peak",X$7="Off-peak",X$7="Shoulder",X$7="Block"),INDEX('Stakeholder report data'!$G819:$M819,1,MATCH(IF(X$7="Block","Anytime",X$7),'Stakeholder report data'!$G$799:$M$799,0)),INDEX($W819:$AD819,1,MATCH(X$5,$W$799:$AD$799,0)))))
*X1119*X$8,0)</f>
        <v>0</v>
      </c>
      <c r="Y519" s="212">
        <f>_xlfn.IFNA(IF(Y$7="Fixed",1,IF(AND($D519="yes",Y$7="Block"),INDEX($O819:$Q819,1,MATCH(Y$5,$I64:$K64,0)),IF(OR(Y$7="Anytime",Y$7="Peak",Y$7="Off-peak",Y$7="Shoulder",Y$7="Block"),INDEX('Stakeholder report data'!$G819:$M819,1,MATCH(IF(Y$7="Block","Anytime",Y$7),'Stakeholder report data'!$G$799:$M$799,0)),INDEX($W819:$AD819,1,MATCH(Y$5,$W$799:$AD$799,0)))))
*Y1119*Y$8,0)</f>
        <v>0</v>
      </c>
      <c r="Z519" s="212">
        <f>_xlfn.IFNA(IF(Z$7="Fixed",1,IF(AND($D519="yes",Z$7="Block"),INDEX($O819:$Q819,1,MATCH(Z$5,$I64:$K64,0)),IF(OR(Z$7="Anytime",Z$7="Peak",Z$7="Off-peak",Z$7="Shoulder",Z$7="Block"),INDEX('Stakeholder report data'!$G819:$M819,1,MATCH(IF(Z$7="Block","Anytime",Z$7),'Stakeholder report data'!$G$799:$M$799,0)),INDEX($W819:$AD819,1,MATCH(Z$5,$W$799:$AD$799,0)))))
*Z1119*Z$8,0)</f>
        <v>0</v>
      </c>
      <c r="AA519" s="212">
        <f>_xlfn.IFNA(IF(AA$7="Fixed",1,IF(AND($D519="yes",AA$7="Block"),INDEX($O819:$Q819,1,MATCH(AA$5,$I64:$K64,0)),IF(OR(AA$7="Anytime",AA$7="Peak",AA$7="Off-peak",AA$7="Shoulder",AA$7="Block"),INDEX('Stakeholder report data'!$G819:$M819,1,MATCH(IF(AA$7="Block","Anytime",AA$7),'Stakeholder report data'!$G$799:$M$799,0)),INDEX($W819:$AD819,1,MATCH(AA$5,$W$799:$AD$799,0)))))
*AA1119*AA$8,0)</f>
        <v>0</v>
      </c>
      <c r="AB519" s="212">
        <f>_xlfn.IFNA(IF(AB$7="Fixed",1,IF(AND($D519="yes",AB$7="Block"),INDEX($O819:$Q819,1,MATCH(AB$5,$I64:$K64,0)),IF(OR(AB$7="Anytime",AB$7="Peak",AB$7="Off-peak",AB$7="Shoulder",AB$7="Block"),INDEX('Stakeholder report data'!$G819:$M819,1,MATCH(IF(AB$7="Block","Anytime",AB$7),'Stakeholder report data'!$G$799:$M$799,0)),INDEX($W819:$AD819,1,MATCH(AB$5,$W$799:$AD$799,0)))))
*AB1119*AB$8,0)</f>
        <v>0</v>
      </c>
      <c r="AC519" s="212">
        <f>_xlfn.IFNA(IF(AC$7="Fixed",1,IF(AND($D519="yes",AC$7="Block"),INDEX($O819:$Q819,1,MATCH(AC$5,$I64:$K64,0)),IF(OR(AC$7="Anytime",AC$7="Peak",AC$7="Off-peak",AC$7="Shoulder",AC$7="Block"),INDEX('Stakeholder report data'!$G819:$M819,1,MATCH(IF(AC$7="Block","Anytime",AC$7),'Stakeholder report data'!$G$799:$M$799,0)),INDEX($W819:$AD819,1,MATCH(AC$5,$W$799:$AD$799,0)))))
*AC1119*AC$8,0)</f>
        <v>0</v>
      </c>
      <c r="AD519" s="212">
        <f>_xlfn.IFNA(IF(AD$7="Fixed",1,IF(AND($D519="yes",AD$7="Block"),INDEX($O819:$Q819,1,MATCH(AD$5,$I64:$K64,0)),IF(OR(AD$7="Anytime",AD$7="Peak",AD$7="Off-peak",AD$7="Shoulder",AD$7="Block"),INDEX('Stakeholder report data'!$G819:$M819,1,MATCH(IF(AD$7="Block","Anytime",AD$7),'Stakeholder report data'!$G$799:$M$799,0)),INDEX($W819:$AD819,1,MATCH(AD$5,$W$799:$AD$799,0)))))
*AD1119*AD$8,0)</f>
        <v>0</v>
      </c>
      <c r="AE519" s="55"/>
      <c r="AF519" s="34"/>
      <c r="AG519" s="34"/>
      <c r="AH519" s="34"/>
    </row>
    <row r="520" spans="1:34" ht="11.25" hidden="1" outlineLevel="3" x14ac:dyDescent="0.2">
      <c r="A520" s="34"/>
      <c r="B520" s="251">
        <v>19</v>
      </c>
      <c r="C520" s="48">
        <v>0</v>
      </c>
      <c r="D520" s="49">
        <f t="shared" si="53"/>
        <v>0</v>
      </c>
      <c r="E520" s="49">
        <f t="shared" si="53"/>
        <v>0</v>
      </c>
      <c r="F520" s="56"/>
      <c r="G520" s="262">
        <f t="shared" si="52"/>
        <v>0</v>
      </c>
      <c r="H520" s="56"/>
      <c r="I520" s="212">
        <f>_xlfn.IFNA(IF(I$7="Fixed",1,IF(AND($D520="yes",I$7="Block"),INDEX($O820:$Q820,1,MATCH(I$5,$I65:$K65,0)),IF(OR(I$7="Anytime",I$7="Peak",I$7="Off-peak",I$7="Shoulder",I$7="Block"),INDEX('Stakeholder report data'!$G820:$M820,1,MATCH(IF(I$7="Block","Anytime",I$7),'Stakeholder report data'!$G$799:$M$799,0)),INDEX($W820:$AD820,1,MATCH(I$5,$W$799:$AD$799,0)))))
*I1120*I$8,0)</f>
        <v>0</v>
      </c>
      <c r="J520" s="212">
        <f>_xlfn.IFNA(IF(J$7="Fixed",1,IF(AND($D520="yes",J$7="Block"),INDEX($O820:$Q820,1,MATCH(J$5,$I65:$K65,0)),IF(OR(J$7="Anytime",J$7="Peak",J$7="Off-peak",J$7="Shoulder",J$7="Block"),INDEX('Stakeholder report data'!$G820:$M820,1,MATCH(IF(J$7="Block","Anytime",J$7),'Stakeholder report data'!$G$799:$M$799,0)),INDEX($W820:$AD820,1,MATCH(J$5,$W$799:$AD$799,0)))))
*J1120*J$8,0)</f>
        <v>0</v>
      </c>
      <c r="K520" s="212">
        <f>_xlfn.IFNA(IF(K$7="Fixed",1,IF(AND($D520="yes",K$7="Block"),INDEX($O820:$Q820,1,MATCH(K$5,$I65:$K65,0)),IF(OR(K$7="Anytime",K$7="Peak",K$7="Off-peak",K$7="Shoulder",K$7="Block"),INDEX('Stakeholder report data'!$G820:$M820,1,MATCH(IF(K$7="Block","Anytime",K$7),'Stakeholder report data'!$G$799:$M$799,0)),INDEX($W820:$AD820,1,MATCH(K$5,$W$799:$AD$799,0)))))
*K1120*K$8,0)</f>
        <v>0</v>
      </c>
      <c r="L520" s="212">
        <f>_xlfn.IFNA(IF(L$7="Fixed",1,IF(AND($D520="yes",L$7="Block"),INDEX($O820:$Q820,1,MATCH(L$5,$I65:$K65,0)),IF(OR(L$7="Anytime",L$7="Peak",L$7="Off-peak",L$7="Shoulder",L$7="Block"),INDEX('Stakeholder report data'!$G820:$M820,1,MATCH(IF(L$7="Block","Anytime",L$7),'Stakeholder report data'!$G$799:$M$799,0)),INDEX($W820:$AD820,1,MATCH(L$5,$W$799:$AD$799,0)))))
*L1120*L$8,0)</f>
        <v>0</v>
      </c>
      <c r="M520" s="212">
        <f>_xlfn.IFNA(IF(M$7="Fixed",1,IF(AND($D520="yes",M$7="Block"),INDEX($O820:$Q820,1,MATCH(M$5,$I65:$K65,0)),IF(OR(M$7="Anytime",M$7="Peak",M$7="Off-peak",M$7="Shoulder",M$7="Block"),INDEX('Stakeholder report data'!$G820:$M820,1,MATCH(IF(M$7="Block","Anytime",M$7),'Stakeholder report data'!$G$799:$M$799,0)),INDEX($W820:$AD820,1,MATCH(M$5,$W$799:$AD$799,0)))))
*M1120*M$8,0)</f>
        <v>0</v>
      </c>
      <c r="N520" s="212">
        <f>_xlfn.IFNA(IF(N$7="Fixed",1,IF(AND($D520="yes",N$7="Block"),INDEX($O820:$Q820,1,MATCH(N$5,$I65:$K65,0)),IF(OR(N$7="Anytime",N$7="Peak",N$7="Off-peak",N$7="Shoulder",N$7="Block"),INDEX('Stakeholder report data'!$G820:$M820,1,MATCH(IF(N$7="Block","Anytime",N$7),'Stakeholder report data'!$G$799:$M$799,0)),INDEX($W820:$AD820,1,MATCH(N$5,$W$799:$AD$799,0)))))
*N1120*N$8,0)</f>
        <v>0</v>
      </c>
      <c r="O520" s="212">
        <f>_xlfn.IFNA(IF(O$7="Fixed",1,IF(AND($D520="yes",O$7="Block"),INDEX($O820:$Q820,1,MATCH(O$5,$I65:$K65,0)),IF(OR(O$7="Anytime",O$7="Peak",O$7="Off-peak",O$7="Shoulder",O$7="Block"),INDEX('Stakeholder report data'!$G820:$M820,1,MATCH(IF(O$7="Block","Anytime",O$7),'Stakeholder report data'!$G$799:$M$799,0)),INDEX($W820:$AD820,1,MATCH(O$5,$W$799:$AD$799,0)))))
*O1120*O$8,0)</f>
        <v>0</v>
      </c>
      <c r="P520" s="212">
        <f>_xlfn.IFNA(IF(P$7="Fixed",1,IF(AND($D520="yes",P$7="Block"),INDEX($O820:$Q820,1,MATCH(P$5,$I65:$K65,0)),IF(OR(P$7="Anytime",P$7="Peak",P$7="Off-peak",P$7="Shoulder",P$7="Block"),INDEX('Stakeholder report data'!$G820:$M820,1,MATCH(IF(P$7="Block","Anytime",P$7),'Stakeholder report data'!$G$799:$M$799,0)),INDEX($W820:$AD820,1,MATCH(P$5,$W$799:$AD$799,0)))))
*P1120*P$8,0)</f>
        <v>0</v>
      </c>
      <c r="Q520" s="212">
        <f>_xlfn.IFNA(IF(Q$7="Fixed",1,IF(AND($D520="yes",Q$7="Block"),INDEX($O820:$Q820,1,MATCH(Q$5,$I65:$K65,0)),IF(OR(Q$7="Anytime",Q$7="Peak",Q$7="Off-peak",Q$7="Shoulder",Q$7="Block"),INDEX('Stakeholder report data'!$G820:$M820,1,MATCH(IF(Q$7="Block","Anytime",Q$7),'Stakeholder report data'!$G$799:$M$799,0)),INDEX($W820:$AD820,1,MATCH(Q$5,$W$799:$AD$799,0)))))
*Q1120*Q$8,0)</f>
        <v>0</v>
      </c>
      <c r="R520" s="212">
        <f>_xlfn.IFNA(IF(R$7="Fixed",1,IF(AND($D520="yes",R$7="Block"),INDEX($O820:$Q820,1,MATCH(R$5,$I65:$K65,0)),IF(OR(R$7="Anytime",R$7="Peak",R$7="Off-peak",R$7="Shoulder",R$7="Block"),INDEX('Stakeholder report data'!$G820:$M820,1,MATCH(IF(R$7="Block","Anytime",R$7),'Stakeholder report data'!$G$799:$M$799,0)),INDEX($W820:$AD820,1,MATCH(R$5,$W$799:$AD$799,0)))))
*R1120*R$8,0)</f>
        <v>0</v>
      </c>
      <c r="S520" s="212">
        <f>_xlfn.IFNA(IF(S$7="Fixed",1,IF(AND($D520="yes",S$7="Block"),INDEX($O820:$Q820,1,MATCH(S$5,$I65:$K65,0)),IF(OR(S$7="Anytime",S$7="Peak",S$7="Off-peak",S$7="Shoulder",S$7="Block"),INDEX('Stakeholder report data'!$G820:$M820,1,MATCH(IF(S$7="Block","Anytime",S$7),'Stakeholder report data'!$G$799:$M$799,0)),INDEX($W820:$AD820,1,MATCH(S$5,$W$799:$AD$799,0)))))
*S1120*S$8,0)</f>
        <v>0</v>
      </c>
      <c r="T520" s="212">
        <f>_xlfn.IFNA(IF(T$7="Fixed",1,IF(AND($D520="yes",T$7="Block"),INDEX($O820:$Q820,1,MATCH(T$5,$I65:$K65,0)),IF(OR(T$7="Anytime",T$7="Peak",T$7="Off-peak",T$7="Shoulder",T$7="Block"),INDEX('Stakeholder report data'!$G820:$M820,1,MATCH(IF(T$7="Block","Anytime",T$7),'Stakeholder report data'!$G$799:$M$799,0)),INDEX($W820:$AD820,1,MATCH(T$5,$W$799:$AD$799,0)))))
*T1120*T$8,0)</f>
        <v>0</v>
      </c>
      <c r="U520" s="212">
        <f>_xlfn.IFNA(IF(U$7="Fixed",1,IF(AND($D520="yes",U$7="Block"),INDEX($O820:$Q820,1,MATCH(U$5,$I65:$K65,0)),IF(OR(U$7="Anytime",U$7="Peak",U$7="Off-peak",U$7="Shoulder",U$7="Block"),INDEX('Stakeholder report data'!$G820:$M820,1,MATCH(IF(U$7="Block","Anytime",U$7),'Stakeholder report data'!$G$799:$M$799,0)),INDEX($W820:$AD820,1,MATCH(U$5,$W$799:$AD$799,0)))))
*U1120*U$8,0)</f>
        <v>0</v>
      </c>
      <c r="V520" s="212">
        <f>_xlfn.IFNA(IF(V$7="Fixed",1,IF(AND($D520="yes",V$7="Block"),INDEX($O820:$Q820,1,MATCH(V$5,$I65:$K65,0)),IF(OR(V$7="Anytime",V$7="Peak",V$7="Off-peak",V$7="Shoulder",V$7="Block"),INDEX('Stakeholder report data'!$G820:$M820,1,MATCH(IF(V$7="Block","Anytime",V$7),'Stakeholder report data'!$G$799:$M$799,0)),INDEX($W820:$AD820,1,MATCH(V$5,$W$799:$AD$799,0)))))
*V1120*V$8,0)</f>
        <v>0</v>
      </c>
      <c r="W520" s="212">
        <f>_xlfn.IFNA(IF(W$7="Fixed",1,IF(AND($D520="yes",W$7="Block"),INDEX($O820:$Q820,1,MATCH(W$5,$I65:$K65,0)),IF(OR(W$7="Anytime",W$7="Peak",W$7="Off-peak",W$7="Shoulder",W$7="Block"),INDEX('Stakeholder report data'!$G820:$M820,1,MATCH(IF(W$7="Block","Anytime",W$7),'Stakeholder report data'!$G$799:$M$799,0)),INDEX($W820:$AD820,1,MATCH(W$5,$W$799:$AD$799,0)))))
*W1120*W$8,0)</f>
        <v>0</v>
      </c>
      <c r="X520" s="212">
        <f>_xlfn.IFNA(IF(X$7="Fixed",1,IF(AND($D520="yes",X$7="Block"),INDEX($O820:$Q820,1,MATCH(X$5,$I65:$K65,0)),IF(OR(X$7="Anytime",X$7="Peak",X$7="Off-peak",X$7="Shoulder",X$7="Block"),INDEX('Stakeholder report data'!$G820:$M820,1,MATCH(IF(X$7="Block","Anytime",X$7),'Stakeholder report data'!$G$799:$M$799,0)),INDEX($W820:$AD820,1,MATCH(X$5,$W$799:$AD$799,0)))))
*X1120*X$8,0)</f>
        <v>0</v>
      </c>
      <c r="Y520" s="212">
        <f>_xlfn.IFNA(IF(Y$7="Fixed",1,IF(AND($D520="yes",Y$7="Block"),INDEX($O820:$Q820,1,MATCH(Y$5,$I65:$K65,0)),IF(OR(Y$7="Anytime",Y$7="Peak",Y$7="Off-peak",Y$7="Shoulder",Y$7="Block"),INDEX('Stakeholder report data'!$G820:$M820,1,MATCH(IF(Y$7="Block","Anytime",Y$7),'Stakeholder report data'!$G$799:$M$799,0)),INDEX($W820:$AD820,1,MATCH(Y$5,$W$799:$AD$799,0)))))
*Y1120*Y$8,0)</f>
        <v>0</v>
      </c>
      <c r="Z520" s="212">
        <f>_xlfn.IFNA(IF(Z$7="Fixed",1,IF(AND($D520="yes",Z$7="Block"),INDEX($O820:$Q820,1,MATCH(Z$5,$I65:$K65,0)),IF(OR(Z$7="Anytime",Z$7="Peak",Z$7="Off-peak",Z$7="Shoulder",Z$7="Block"),INDEX('Stakeholder report data'!$G820:$M820,1,MATCH(IF(Z$7="Block","Anytime",Z$7),'Stakeholder report data'!$G$799:$M$799,0)),INDEX($W820:$AD820,1,MATCH(Z$5,$W$799:$AD$799,0)))))
*Z1120*Z$8,0)</f>
        <v>0</v>
      </c>
      <c r="AA520" s="212">
        <f>_xlfn.IFNA(IF(AA$7="Fixed",1,IF(AND($D520="yes",AA$7="Block"),INDEX($O820:$Q820,1,MATCH(AA$5,$I65:$K65,0)),IF(OR(AA$7="Anytime",AA$7="Peak",AA$7="Off-peak",AA$7="Shoulder",AA$7="Block"),INDEX('Stakeholder report data'!$G820:$M820,1,MATCH(IF(AA$7="Block","Anytime",AA$7),'Stakeholder report data'!$G$799:$M$799,0)),INDEX($W820:$AD820,1,MATCH(AA$5,$W$799:$AD$799,0)))))
*AA1120*AA$8,0)</f>
        <v>0</v>
      </c>
      <c r="AB520" s="212">
        <f>_xlfn.IFNA(IF(AB$7="Fixed",1,IF(AND($D520="yes",AB$7="Block"),INDEX($O820:$Q820,1,MATCH(AB$5,$I65:$K65,0)),IF(OR(AB$7="Anytime",AB$7="Peak",AB$7="Off-peak",AB$7="Shoulder",AB$7="Block"),INDEX('Stakeholder report data'!$G820:$M820,1,MATCH(IF(AB$7="Block","Anytime",AB$7),'Stakeholder report data'!$G$799:$M$799,0)),INDEX($W820:$AD820,1,MATCH(AB$5,$W$799:$AD$799,0)))))
*AB1120*AB$8,0)</f>
        <v>0</v>
      </c>
      <c r="AC520" s="212">
        <f>_xlfn.IFNA(IF(AC$7="Fixed",1,IF(AND($D520="yes",AC$7="Block"),INDEX($O820:$Q820,1,MATCH(AC$5,$I65:$K65,0)),IF(OR(AC$7="Anytime",AC$7="Peak",AC$7="Off-peak",AC$7="Shoulder",AC$7="Block"),INDEX('Stakeholder report data'!$G820:$M820,1,MATCH(IF(AC$7="Block","Anytime",AC$7),'Stakeholder report data'!$G$799:$M$799,0)),INDEX($W820:$AD820,1,MATCH(AC$5,$W$799:$AD$799,0)))))
*AC1120*AC$8,0)</f>
        <v>0</v>
      </c>
      <c r="AD520" s="212">
        <f>_xlfn.IFNA(IF(AD$7="Fixed",1,IF(AND($D520="yes",AD$7="Block"),INDEX($O820:$Q820,1,MATCH(AD$5,$I65:$K65,0)),IF(OR(AD$7="Anytime",AD$7="Peak",AD$7="Off-peak",AD$7="Shoulder",AD$7="Block"),INDEX('Stakeholder report data'!$G820:$M820,1,MATCH(IF(AD$7="Block","Anytime",AD$7),'Stakeholder report data'!$G$799:$M$799,0)),INDEX($W820:$AD820,1,MATCH(AD$5,$W$799:$AD$799,0)))))
*AD1120*AD$8,0)</f>
        <v>0</v>
      </c>
      <c r="AE520" s="55"/>
      <c r="AF520" s="34"/>
      <c r="AG520" s="34"/>
      <c r="AH520" s="34"/>
    </row>
    <row r="521" spans="1:34" ht="11.25" hidden="1" outlineLevel="3" x14ac:dyDescent="0.2">
      <c r="A521" s="34"/>
      <c r="B521" s="251">
        <v>20</v>
      </c>
      <c r="C521" s="48">
        <v>0</v>
      </c>
      <c r="D521" s="49">
        <f t="shared" si="53"/>
        <v>0</v>
      </c>
      <c r="E521" s="49">
        <f t="shared" si="53"/>
        <v>0</v>
      </c>
      <c r="F521" s="56"/>
      <c r="G521" s="262">
        <f t="shared" si="52"/>
        <v>0</v>
      </c>
      <c r="H521" s="56"/>
      <c r="I521" s="212">
        <f>_xlfn.IFNA(IF(I$7="Fixed",1,IF(AND($D521="yes",I$7="Block"),INDEX($O821:$Q821,1,MATCH(I$5,$I66:$K66,0)),IF(OR(I$7="Anytime",I$7="Peak",I$7="Off-peak",I$7="Shoulder",I$7="Block"),INDEX('Stakeholder report data'!$G821:$M821,1,MATCH(IF(I$7="Block","Anytime",I$7),'Stakeholder report data'!$G$799:$M$799,0)),INDEX($W821:$AD821,1,MATCH(I$5,$W$799:$AD$799,0)))))
*I1121*I$8,0)</f>
        <v>0</v>
      </c>
      <c r="J521" s="212">
        <f>_xlfn.IFNA(IF(J$7="Fixed",1,IF(AND($D521="yes",J$7="Block"),INDEX($O821:$Q821,1,MATCH(J$5,$I66:$K66,0)),IF(OR(J$7="Anytime",J$7="Peak",J$7="Off-peak",J$7="Shoulder",J$7="Block"),INDEX('Stakeholder report data'!$G821:$M821,1,MATCH(IF(J$7="Block","Anytime",J$7),'Stakeholder report data'!$G$799:$M$799,0)),INDEX($W821:$AD821,1,MATCH(J$5,$W$799:$AD$799,0)))))
*J1121*J$8,0)</f>
        <v>0</v>
      </c>
      <c r="K521" s="212">
        <f>_xlfn.IFNA(IF(K$7="Fixed",1,IF(AND($D521="yes",K$7="Block"),INDEX($O821:$Q821,1,MATCH(K$5,$I66:$K66,0)),IF(OR(K$7="Anytime",K$7="Peak",K$7="Off-peak",K$7="Shoulder",K$7="Block"),INDEX('Stakeholder report data'!$G821:$M821,1,MATCH(IF(K$7="Block","Anytime",K$7),'Stakeholder report data'!$G$799:$M$799,0)),INDEX($W821:$AD821,1,MATCH(K$5,$W$799:$AD$799,0)))))
*K1121*K$8,0)</f>
        <v>0</v>
      </c>
      <c r="L521" s="212">
        <f>_xlfn.IFNA(IF(L$7="Fixed",1,IF(AND($D521="yes",L$7="Block"),INDEX($O821:$Q821,1,MATCH(L$5,$I66:$K66,0)),IF(OR(L$7="Anytime",L$7="Peak",L$7="Off-peak",L$7="Shoulder",L$7="Block"),INDEX('Stakeholder report data'!$G821:$M821,1,MATCH(IF(L$7="Block","Anytime",L$7),'Stakeholder report data'!$G$799:$M$799,0)),INDEX($W821:$AD821,1,MATCH(L$5,$W$799:$AD$799,0)))))
*L1121*L$8,0)</f>
        <v>0</v>
      </c>
      <c r="M521" s="212">
        <f>_xlfn.IFNA(IF(M$7="Fixed",1,IF(AND($D521="yes",M$7="Block"),INDEX($O821:$Q821,1,MATCH(M$5,$I66:$K66,0)),IF(OR(M$7="Anytime",M$7="Peak",M$7="Off-peak",M$7="Shoulder",M$7="Block"),INDEX('Stakeholder report data'!$G821:$M821,1,MATCH(IF(M$7="Block","Anytime",M$7),'Stakeholder report data'!$G$799:$M$799,0)),INDEX($W821:$AD821,1,MATCH(M$5,$W$799:$AD$799,0)))))
*M1121*M$8,0)</f>
        <v>0</v>
      </c>
      <c r="N521" s="212">
        <f>_xlfn.IFNA(IF(N$7="Fixed",1,IF(AND($D521="yes",N$7="Block"),INDEX($O821:$Q821,1,MATCH(N$5,$I66:$K66,0)),IF(OR(N$7="Anytime",N$7="Peak",N$7="Off-peak",N$7="Shoulder",N$7="Block"),INDEX('Stakeholder report data'!$G821:$M821,1,MATCH(IF(N$7="Block","Anytime",N$7),'Stakeholder report data'!$G$799:$M$799,0)),INDEX($W821:$AD821,1,MATCH(N$5,$W$799:$AD$799,0)))))
*N1121*N$8,0)</f>
        <v>0</v>
      </c>
      <c r="O521" s="212">
        <f>_xlfn.IFNA(IF(O$7="Fixed",1,IF(AND($D521="yes",O$7="Block"),INDEX($O821:$Q821,1,MATCH(O$5,$I66:$K66,0)),IF(OR(O$7="Anytime",O$7="Peak",O$7="Off-peak",O$7="Shoulder",O$7="Block"),INDEX('Stakeholder report data'!$G821:$M821,1,MATCH(IF(O$7="Block","Anytime",O$7),'Stakeholder report data'!$G$799:$M$799,0)),INDEX($W821:$AD821,1,MATCH(O$5,$W$799:$AD$799,0)))))
*O1121*O$8,0)</f>
        <v>0</v>
      </c>
      <c r="P521" s="212">
        <f>_xlfn.IFNA(IF(P$7="Fixed",1,IF(AND($D521="yes",P$7="Block"),INDEX($O821:$Q821,1,MATCH(P$5,$I66:$K66,0)),IF(OR(P$7="Anytime",P$7="Peak",P$7="Off-peak",P$7="Shoulder",P$7="Block"),INDEX('Stakeholder report data'!$G821:$M821,1,MATCH(IF(P$7="Block","Anytime",P$7),'Stakeholder report data'!$G$799:$M$799,0)),INDEX($W821:$AD821,1,MATCH(P$5,$W$799:$AD$799,0)))))
*P1121*P$8,0)</f>
        <v>0</v>
      </c>
      <c r="Q521" s="212">
        <f>_xlfn.IFNA(IF(Q$7="Fixed",1,IF(AND($D521="yes",Q$7="Block"),INDEX($O821:$Q821,1,MATCH(Q$5,$I66:$K66,0)),IF(OR(Q$7="Anytime",Q$7="Peak",Q$7="Off-peak",Q$7="Shoulder",Q$7="Block"),INDEX('Stakeholder report data'!$G821:$M821,1,MATCH(IF(Q$7="Block","Anytime",Q$7),'Stakeholder report data'!$G$799:$M$799,0)),INDEX($W821:$AD821,1,MATCH(Q$5,$W$799:$AD$799,0)))))
*Q1121*Q$8,0)</f>
        <v>0</v>
      </c>
      <c r="R521" s="212">
        <f>_xlfn.IFNA(IF(R$7="Fixed",1,IF(AND($D521="yes",R$7="Block"),INDEX($O821:$Q821,1,MATCH(R$5,$I66:$K66,0)),IF(OR(R$7="Anytime",R$7="Peak",R$7="Off-peak",R$7="Shoulder",R$7="Block"),INDEX('Stakeholder report data'!$G821:$M821,1,MATCH(IF(R$7="Block","Anytime",R$7),'Stakeholder report data'!$G$799:$M$799,0)),INDEX($W821:$AD821,1,MATCH(R$5,$W$799:$AD$799,0)))))
*R1121*R$8,0)</f>
        <v>0</v>
      </c>
      <c r="S521" s="212">
        <f>_xlfn.IFNA(IF(S$7="Fixed",1,IF(AND($D521="yes",S$7="Block"),INDEX($O821:$Q821,1,MATCH(S$5,$I66:$K66,0)),IF(OR(S$7="Anytime",S$7="Peak",S$7="Off-peak",S$7="Shoulder",S$7="Block"),INDEX('Stakeholder report data'!$G821:$M821,1,MATCH(IF(S$7="Block","Anytime",S$7),'Stakeholder report data'!$G$799:$M$799,0)),INDEX($W821:$AD821,1,MATCH(S$5,$W$799:$AD$799,0)))))
*S1121*S$8,0)</f>
        <v>0</v>
      </c>
      <c r="T521" s="212">
        <f>_xlfn.IFNA(IF(T$7="Fixed",1,IF(AND($D521="yes",T$7="Block"),INDEX($O821:$Q821,1,MATCH(T$5,$I66:$K66,0)),IF(OR(T$7="Anytime",T$7="Peak",T$7="Off-peak",T$7="Shoulder",T$7="Block"),INDEX('Stakeholder report data'!$G821:$M821,1,MATCH(IF(T$7="Block","Anytime",T$7),'Stakeholder report data'!$G$799:$M$799,0)),INDEX($W821:$AD821,1,MATCH(T$5,$W$799:$AD$799,0)))))
*T1121*T$8,0)</f>
        <v>0</v>
      </c>
      <c r="U521" s="212">
        <f>_xlfn.IFNA(IF(U$7="Fixed",1,IF(AND($D521="yes",U$7="Block"),INDEX($O821:$Q821,1,MATCH(U$5,$I66:$K66,0)),IF(OR(U$7="Anytime",U$7="Peak",U$7="Off-peak",U$7="Shoulder",U$7="Block"),INDEX('Stakeholder report data'!$G821:$M821,1,MATCH(IF(U$7="Block","Anytime",U$7),'Stakeholder report data'!$G$799:$M$799,0)),INDEX($W821:$AD821,1,MATCH(U$5,$W$799:$AD$799,0)))))
*U1121*U$8,0)</f>
        <v>0</v>
      </c>
      <c r="V521" s="212">
        <f>_xlfn.IFNA(IF(V$7="Fixed",1,IF(AND($D521="yes",V$7="Block"),INDEX($O821:$Q821,1,MATCH(V$5,$I66:$K66,0)),IF(OR(V$7="Anytime",V$7="Peak",V$7="Off-peak",V$7="Shoulder",V$7="Block"),INDEX('Stakeholder report data'!$G821:$M821,1,MATCH(IF(V$7="Block","Anytime",V$7),'Stakeholder report data'!$G$799:$M$799,0)),INDEX($W821:$AD821,1,MATCH(V$5,$W$799:$AD$799,0)))))
*V1121*V$8,0)</f>
        <v>0</v>
      </c>
      <c r="W521" s="212">
        <f>_xlfn.IFNA(IF(W$7="Fixed",1,IF(AND($D521="yes",W$7="Block"),INDEX($O821:$Q821,1,MATCH(W$5,$I66:$K66,0)),IF(OR(W$7="Anytime",W$7="Peak",W$7="Off-peak",W$7="Shoulder",W$7="Block"),INDEX('Stakeholder report data'!$G821:$M821,1,MATCH(IF(W$7="Block","Anytime",W$7),'Stakeholder report data'!$G$799:$M$799,0)),INDEX($W821:$AD821,1,MATCH(W$5,$W$799:$AD$799,0)))))
*W1121*W$8,0)</f>
        <v>0</v>
      </c>
      <c r="X521" s="212">
        <f>_xlfn.IFNA(IF(X$7="Fixed",1,IF(AND($D521="yes",X$7="Block"),INDEX($O821:$Q821,1,MATCH(X$5,$I66:$K66,0)),IF(OR(X$7="Anytime",X$7="Peak",X$7="Off-peak",X$7="Shoulder",X$7="Block"),INDEX('Stakeholder report data'!$G821:$M821,1,MATCH(IF(X$7="Block","Anytime",X$7),'Stakeholder report data'!$G$799:$M$799,0)),INDEX($W821:$AD821,1,MATCH(X$5,$W$799:$AD$799,0)))))
*X1121*X$8,0)</f>
        <v>0</v>
      </c>
      <c r="Y521" s="212">
        <f>_xlfn.IFNA(IF(Y$7="Fixed",1,IF(AND($D521="yes",Y$7="Block"),INDEX($O821:$Q821,1,MATCH(Y$5,$I66:$K66,0)),IF(OR(Y$7="Anytime",Y$7="Peak",Y$7="Off-peak",Y$7="Shoulder",Y$7="Block"),INDEX('Stakeholder report data'!$G821:$M821,1,MATCH(IF(Y$7="Block","Anytime",Y$7),'Stakeholder report data'!$G$799:$M$799,0)),INDEX($W821:$AD821,1,MATCH(Y$5,$W$799:$AD$799,0)))))
*Y1121*Y$8,0)</f>
        <v>0</v>
      </c>
      <c r="Z521" s="212">
        <f>_xlfn.IFNA(IF(Z$7="Fixed",1,IF(AND($D521="yes",Z$7="Block"),INDEX($O821:$Q821,1,MATCH(Z$5,$I66:$K66,0)),IF(OR(Z$7="Anytime",Z$7="Peak",Z$7="Off-peak",Z$7="Shoulder",Z$7="Block"),INDEX('Stakeholder report data'!$G821:$M821,1,MATCH(IF(Z$7="Block","Anytime",Z$7),'Stakeholder report data'!$G$799:$M$799,0)),INDEX($W821:$AD821,1,MATCH(Z$5,$W$799:$AD$799,0)))))
*Z1121*Z$8,0)</f>
        <v>0</v>
      </c>
      <c r="AA521" s="212">
        <f>_xlfn.IFNA(IF(AA$7="Fixed",1,IF(AND($D521="yes",AA$7="Block"),INDEX($O821:$Q821,1,MATCH(AA$5,$I66:$K66,0)),IF(OR(AA$7="Anytime",AA$7="Peak",AA$7="Off-peak",AA$7="Shoulder",AA$7="Block"),INDEX('Stakeholder report data'!$G821:$M821,1,MATCH(IF(AA$7="Block","Anytime",AA$7),'Stakeholder report data'!$G$799:$M$799,0)),INDEX($W821:$AD821,1,MATCH(AA$5,$W$799:$AD$799,0)))))
*AA1121*AA$8,0)</f>
        <v>0</v>
      </c>
      <c r="AB521" s="212">
        <f>_xlfn.IFNA(IF(AB$7="Fixed",1,IF(AND($D521="yes",AB$7="Block"),INDEX($O821:$Q821,1,MATCH(AB$5,$I66:$K66,0)),IF(OR(AB$7="Anytime",AB$7="Peak",AB$7="Off-peak",AB$7="Shoulder",AB$7="Block"),INDEX('Stakeholder report data'!$G821:$M821,1,MATCH(IF(AB$7="Block","Anytime",AB$7),'Stakeholder report data'!$G$799:$M$799,0)),INDEX($W821:$AD821,1,MATCH(AB$5,$W$799:$AD$799,0)))))
*AB1121*AB$8,0)</f>
        <v>0</v>
      </c>
      <c r="AC521" s="212">
        <f>_xlfn.IFNA(IF(AC$7="Fixed",1,IF(AND($D521="yes",AC$7="Block"),INDEX($O821:$Q821,1,MATCH(AC$5,$I66:$K66,0)),IF(OR(AC$7="Anytime",AC$7="Peak",AC$7="Off-peak",AC$7="Shoulder",AC$7="Block"),INDEX('Stakeholder report data'!$G821:$M821,1,MATCH(IF(AC$7="Block","Anytime",AC$7),'Stakeholder report data'!$G$799:$M$799,0)),INDEX($W821:$AD821,1,MATCH(AC$5,$W$799:$AD$799,0)))))
*AC1121*AC$8,0)</f>
        <v>0</v>
      </c>
      <c r="AD521" s="212">
        <f>_xlfn.IFNA(IF(AD$7="Fixed",1,IF(AND($D521="yes",AD$7="Block"),INDEX($O821:$Q821,1,MATCH(AD$5,$I66:$K66,0)),IF(OR(AD$7="Anytime",AD$7="Peak",AD$7="Off-peak",AD$7="Shoulder",AD$7="Block"),INDEX('Stakeholder report data'!$G821:$M821,1,MATCH(IF(AD$7="Block","Anytime",AD$7),'Stakeholder report data'!$G$799:$M$799,0)),INDEX($W821:$AD821,1,MATCH(AD$5,$W$799:$AD$799,0)))))
*AD1121*AD$8,0)</f>
        <v>0</v>
      </c>
      <c r="AE521" s="55"/>
      <c r="AF521" s="34"/>
      <c r="AG521" s="34"/>
      <c r="AH521" s="34"/>
    </row>
    <row r="522" spans="1:34" ht="11.25" hidden="1" outlineLevel="3" x14ac:dyDescent="0.2">
      <c r="A522" s="34"/>
      <c r="B522" s="251">
        <v>21</v>
      </c>
      <c r="C522" s="48">
        <v>0</v>
      </c>
      <c r="D522" s="49">
        <f t="shared" si="53"/>
        <v>0</v>
      </c>
      <c r="E522" s="49">
        <f t="shared" si="53"/>
        <v>0</v>
      </c>
      <c r="F522" s="56"/>
      <c r="G522" s="262">
        <f t="shared" si="52"/>
        <v>0</v>
      </c>
      <c r="H522" s="56"/>
      <c r="I522" s="212">
        <f>_xlfn.IFNA(IF(I$7="Fixed",1,IF(AND($D522="yes",I$7="Block"),INDEX($O822:$Q822,1,MATCH(I$5,$I67:$K67,0)),IF(OR(I$7="Anytime",I$7="Peak",I$7="Off-peak",I$7="Shoulder",I$7="Block"),INDEX('Stakeholder report data'!$G822:$M822,1,MATCH(IF(I$7="Block","Anytime",I$7),'Stakeholder report data'!$G$799:$M$799,0)),INDEX($W822:$AD822,1,MATCH(I$5,$W$799:$AD$799,0)))))
*I1122*I$8,0)</f>
        <v>0</v>
      </c>
      <c r="J522" s="212">
        <f>_xlfn.IFNA(IF(J$7="Fixed",1,IF(AND($D522="yes",J$7="Block"),INDEX($O822:$Q822,1,MATCH(J$5,$I67:$K67,0)),IF(OR(J$7="Anytime",J$7="Peak",J$7="Off-peak",J$7="Shoulder",J$7="Block"),INDEX('Stakeholder report data'!$G822:$M822,1,MATCH(IF(J$7="Block","Anytime",J$7),'Stakeholder report data'!$G$799:$M$799,0)),INDEX($W822:$AD822,1,MATCH(J$5,$W$799:$AD$799,0)))))
*J1122*J$8,0)</f>
        <v>0</v>
      </c>
      <c r="K522" s="212">
        <f>_xlfn.IFNA(IF(K$7="Fixed",1,IF(AND($D522="yes",K$7="Block"),INDEX($O822:$Q822,1,MATCH(K$5,$I67:$K67,0)),IF(OR(K$7="Anytime",K$7="Peak",K$7="Off-peak",K$7="Shoulder",K$7="Block"),INDEX('Stakeholder report data'!$G822:$M822,1,MATCH(IF(K$7="Block","Anytime",K$7),'Stakeholder report data'!$G$799:$M$799,0)),INDEX($W822:$AD822,1,MATCH(K$5,$W$799:$AD$799,0)))))
*K1122*K$8,0)</f>
        <v>0</v>
      </c>
      <c r="L522" s="212">
        <f>_xlfn.IFNA(IF(L$7="Fixed",1,IF(AND($D522="yes",L$7="Block"),INDEX($O822:$Q822,1,MATCH(L$5,$I67:$K67,0)),IF(OR(L$7="Anytime",L$7="Peak",L$7="Off-peak",L$7="Shoulder",L$7="Block"),INDEX('Stakeholder report data'!$G822:$M822,1,MATCH(IF(L$7="Block","Anytime",L$7),'Stakeholder report data'!$G$799:$M$799,0)),INDEX($W822:$AD822,1,MATCH(L$5,$W$799:$AD$799,0)))))
*L1122*L$8,0)</f>
        <v>0</v>
      </c>
      <c r="M522" s="212">
        <f>_xlfn.IFNA(IF(M$7="Fixed",1,IF(AND($D522="yes",M$7="Block"),INDEX($O822:$Q822,1,MATCH(M$5,$I67:$K67,0)),IF(OR(M$7="Anytime",M$7="Peak",M$7="Off-peak",M$7="Shoulder",M$7="Block"),INDEX('Stakeholder report data'!$G822:$M822,1,MATCH(IF(M$7="Block","Anytime",M$7),'Stakeholder report data'!$G$799:$M$799,0)),INDEX($W822:$AD822,1,MATCH(M$5,$W$799:$AD$799,0)))))
*M1122*M$8,0)</f>
        <v>0</v>
      </c>
      <c r="N522" s="212">
        <f>_xlfn.IFNA(IF(N$7="Fixed",1,IF(AND($D522="yes",N$7="Block"),INDEX($O822:$Q822,1,MATCH(N$5,$I67:$K67,0)),IF(OR(N$7="Anytime",N$7="Peak",N$7="Off-peak",N$7="Shoulder",N$7="Block"),INDEX('Stakeholder report data'!$G822:$M822,1,MATCH(IF(N$7="Block","Anytime",N$7),'Stakeholder report data'!$G$799:$M$799,0)),INDEX($W822:$AD822,1,MATCH(N$5,$W$799:$AD$799,0)))))
*N1122*N$8,0)</f>
        <v>0</v>
      </c>
      <c r="O522" s="212">
        <f>_xlfn.IFNA(IF(O$7="Fixed",1,IF(AND($D522="yes",O$7="Block"),INDEX($O822:$Q822,1,MATCH(O$5,$I67:$K67,0)),IF(OR(O$7="Anytime",O$7="Peak",O$7="Off-peak",O$7="Shoulder",O$7="Block"),INDEX('Stakeholder report data'!$G822:$M822,1,MATCH(IF(O$7="Block","Anytime",O$7),'Stakeholder report data'!$G$799:$M$799,0)),INDEX($W822:$AD822,1,MATCH(O$5,$W$799:$AD$799,0)))))
*O1122*O$8,0)</f>
        <v>0</v>
      </c>
      <c r="P522" s="212">
        <f>_xlfn.IFNA(IF(P$7="Fixed",1,IF(AND($D522="yes",P$7="Block"),INDEX($O822:$Q822,1,MATCH(P$5,$I67:$K67,0)),IF(OR(P$7="Anytime",P$7="Peak",P$7="Off-peak",P$7="Shoulder",P$7="Block"),INDEX('Stakeholder report data'!$G822:$M822,1,MATCH(IF(P$7="Block","Anytime",P$7),'Stakeholder report data'!$G$799:$M$799,0)),INDEX($W822:$AD822,1,MATCH(P$5,$W$799:$AD$799,0)))))
*P1122*P$8,0)</f>
        <v>0</v>
      </c>
      <c r="Q522" s="212">
        <f>_xlfn.IFNA(IF(Q$7="Fixed",1,IF(AND($D522="yes",Q$7="Block"),INDEX($O822:$Q822,1,MATCH(Q$5,$I67:$K67,0)),IF(OR(Q$7="Anytime",Q$7="Peak",Q$7="Off-peak",Q$7="Shoulder",Q$7="Block"),INDEX('Stakeholder report data'!$G822:$M822,1,MATCH(IF(Q$7="Block","Anytime",Q$7),'Stakeholder report data'!$G$799:$M$799,0)),INDEX($W822:$AD822,1,MATCH(Q$5,$W$799:$AD$799,0)))))
*Q1122*Q$8,0)</f>
        <v>0</v>
      </c>
      <c r="R522" s="212">
        <f>_xlfn.IFNA(IF(R$7="Fixed",1,IF(AND($D522="yes",R$7="Block"),INDEX($O822:$Q822,1,MATCH(R$5,$I67:$K67,0)),IF(OR(R$7="Anytime",R$7="Peak",R$7="Off-peak",R$7="Shoulder",R$7="Block"),INDEX('Stakeholder report data'!$G822:$M822,1,MATCH(IF(R$7="Block","Anytime",R$7),'Stakeholder report data'!$G$799:$M$799,0)),INDEX($W822:$AD822,1,MATCH(R$5,$W$799:$AD$799,0)))))
*R1122*R$8,0)</f>
        <v>0</v>
      </c>
      <c r="S522" s="212">
        <f>_xlfn.IFNA(IF(S$7="Fixed",1,IF(AND($D522="yes",S$7="Block"),INDEX($O822:$Q822,1,MATCH(S$5,$I67:$K67,0)),IF(OR(S$7="Anytime",S$7="Peak",S$7="Off-peak",S$7="Shoulder",S$7="Block"),INDEX('Stakeholder report data'!$G822:$M822,1,MATCH(IF(S$7="Block","Anytime",S$7),'Stakeholder report data'!$G$799:$M$799,0)),INDEX($W822:$AD822,1,MATCH(S$5,$W$799:$AD$799,0)))))
*S1122*S$8,0)</f>
        <v>0</v>
      </c>
      <c r="T522" s="212">
        <f>_xlfn.IFNA(IF(T$7="Fixed",1,IF(AND($D522="yes",T$7="Block"),INDEX($O822:$Q822,1,MATCH(T$5,$I67:$K67,0)),IF(OR(T$7="Anytime",T$7="Peak",T$7="Off-peak",T$7="Shoulder",T$7="Block"),INDEX('Stakeholder report data'!$G822:$M822,1,MATCH(IF(T$7="Block","Anytime",T$7),'Stakeholder report data'!$G$799:$M$799,0)),INDEX($W822:$AD822,1,MATCH(T$5,$W$799:$AD$799,0)))))
*T1122*T$8,0)</f>
        <v>0</v>
      </c>
      <c r="U522" s="212">
        <f>_xlfn.IFNA(IF(U$7="Fixed",1,IF(AND($D522="yes",U$7="Block"),INDEX($O822:$Q822,1,MATCH(U$5,$I67:$K67,0)),IF(OR(U$7="Anytime",U$7="Peak",U$7="Off-peak",U$7="Shoulder",U$7="Block"),INDEX('Stakeholder report data'!$G822:$M822,1,MATCH(IF(U$7="Block","Anytime",U$7),'Stakeholder report data'!$G$799:$M$799,0)),INDEX($W822:$AD822,1,MATCH(U$5,$W$799:$AD$799,0)))))
*U1122*U$8,0)</f>
        <v>0</v>
      </c>
      <c r="V522" s="212">
        <f>_xlfn.IFNA(IF(V$7="Fixed",1,IF(AND($D522="yes",V$7="Block"),INDEX($O822:$Q822,1,MATCH(V$5,$I67:$K67,0)),IF(OR(V$7="Anytime",V$7="Peak",V$7="Off-peak",V$7="Shoulder",V$7="Block"),INDEX('Stakeholder report data'!$G822:$M822,1,MATCH(IF(V$7="Block","Anytime",V$7),'Stakeholder report data'!$G$799:$M$799,0)),INDEX($W822:$AD822,1,MATCH(V$5,$W$799:$AD$799,0)))))
*V1122*V$8,0)</f>
        <v>0</v>
      </c>
      <c r="W522" s="212">
        <f>_xlfn.IFNA(IF(W$7="Fixed",1,IF(AND($D522="yes",W$7="Block"),INDEX($O822:$Q822,1,MATCH(W$5,$I67:$K67,0)),IF(OR(W$7="Anytime",W$7="Peak",W$7="Off-peak",W$7="Shoulder",W$7="Block"),INDEX('Stakeholder report data'!$G822:$M822,1,MATCH(IF(W$7="Block","Anytime",W$7),'Stakeholder report data'!$G$799:$M$799,0)),INDEX($W822:$AD822,1,MATCH(W$5,$W$799:$AD$799,0)))))
*W1122*W$8,0)</f>
        <v>0</v>
      </c>
      <c r="X522" s="212">
        <f>_xlfn.IFNA(IF(X$7="Fixed",1,IF(AND($D522="yes",X$7="Block"),INDEX($O822:$Q822,1,MATCH(X$5,$I67:$K67,0)),IF(OR(X$7="Anytime",X$7="Peak",X$7="Off-peak",X$7="Shoulder",X$7="Block"),INDEX('Stakeholder report data'!$G822:$M822,1,MATCH(IF(X$7="Block","Anytime",X$7),'Stakeholder report data'!$G$799:$M$799,0)),INDEX($W822:$AD822,1,MATCH(X$5,$W$799:$AD$799,0)))))
*X1122*X$8,0)</f>
        <v>0</v>
      </c>
      <c r="Y522" s="212">
        <f>_xlfn.IFNA(IF(Y$7="Fixed",1,IF(AND($D522="yes",Y$7="Block"),INDEX($O822:$Q822,1,MATCH(Y$5,$I67:$K67,0)),IF(OR(Y$7="Anytime",Y$7="Peak",Y$7="Off-peak",Y$7="Shoulder",Y$7="Block"),INDEX('Stakeholder report data'!$G822:$M822,1,MATCH(IF(Y$7="Block","Anytime",Y$7),'Stakeholder report data'!$G$799:$M$799,0)),INDEX($W822:$AD822,1,MATCH(Y$5,$W$799:$AD$799,0)))))
*Y1122*Y$8,0)</f>
        <v>0</v>
      </c>
      <c r="Z522" s="212">
        <f>_xlfn.IFNA(IF(Z$7="Fixed",1,IF(AND($D522="yes",Z$7="Block"),INDEX($O822:$Q822,1,MATCH(Z$5,$I67:$K67,0)),IF(OR(Z$7="Anytime",Z$7="Peak",Z$7="Off-peak",Z$7="Shoulder",Z$7="Block"),INDEX('Stakeholder report data'!$G822:$M822,1,MATCH(IF(Z$7="Block","Anytime",Z$7),'Stakeholder report data'!$G$799:$M$799,0)),INDEX($W822:$AD822,1,MATCH(Z$5,$W$799:$AD$799,0)))))
*Z1122*Z$8,0)</f>
        <v>0</v>
      </c>
      <c r="AA522" s="212">
        <f>_xlfn.IFNA(IF(AA$7="Fixed",1,IF(AND($D522="yes",AA$7="Block"),INDEX($O822:$Q822,1,MATCH(AA$5,$I67:$K67,0)),IF(OR(AA$7="Anytime",AA$7="Peak",AA$7="Off-peak",AA$7="Shoulder",AA$7="Block"),INDEX('Stakeholder report data'!$G822:$M822,1,MATCH(IF(AA$7="Block","Anytime",AA$7),'Stakeholder report data'!$G$799:$M$799,0)),INDEX($W822:$AD822,1,MATCH(AA$5,$W$799:$AD$799,0)))))
*AA1122*AA$8,0)</f>
        <v>0</v>
      </c>
      <c r="AB522" s="212">
        <f>_xlfn.IFNA(IF(AB$7="Fixed",1,IF(AND($D522="yes",AB$7="Block"),INDEX($O822:$Q822,1,MATCH(AB$5,$I67:$K67,0)),IF(OR(AB$7="Anytime",AB$7="Peak",AB$7="Off-peak",AB$7="Shoulder",AB$7="Block"),INDEX('Stakeholder report data'!$G822:$M822,1,MATCH(IF(AB$7="Block","Anytime",AB$7),'Stakeholder report data'!$G$799:$M$799,0)),INDEX($W822:$AD822,1,MATCH(AB$5,$W$799:$AD$799,0)))))
*AB1122*AB$8,0)</f>
        <v>0</v>
      </c>
      <c r="AC522" s="212">
        <f>_xlfn.IFNA(IF(AC$7="Fixed",1,IF(AND($D522="yes",AC$7="Block"),INDEX($O822:$Q822,1,MATCH(AC$5,$I67:$K67,0)),IF(OR(AC$7="Anytime",AC$7="Peak",AC$7="Off-peak",AC$7="Shoulder",AC$7="Block"),INDEX('Stakeholder report data'!$G822:$M822,1,MATCH(IF(AC$7="Block","Anytime",AC$7),'Stakeholder report data'!$G$799:$M$799,0)),INDEX($W822:$AD822,1,MATCH(AC$5,$W$799:$AD$799,0)))))
*AC1122*AC$8,0)</f>
        <v>0</v>
      </c>
      <c r="AD522" s="212">
        <f>_xlfn.IFNA(IF(AD$7="Fixed",1,IF(AND($D522="yes",AD$7="Block"),INDEX($O822:$Q822,1,MATCH(AD$5,$I67:$K67,0)),IF(OR(AD$7="Anytime",AD$7="Peak",AD$7="Off-peak",AD$7="Shoulder",AD$7="Block"),INDEX('Stakeholder report data'!$G822:$M822,1,MATCH(IF(AD$7="Block","Anytime",AD$7),'Stakeholder report data'!$G$799:$M$799,0)),INDEX($W822:$AD822,1,MATCH(AD$5,$W$799:$AD$799,0)))))
*AD1122*AD$8,0)</f>
        <v>0</v>
      </c>
      <c r="AE522" s="55"/>
      <c r="AF522" s="34"/>
      <c r="AG522" s="34"/>
      <c r="AH522" s="34"/>
    </row>
    <row r="523" spans="1:34" ht="11.25" hidden="1" outlineLevel="3" x14ac:dyDescent="0.2">
      <c r="A523" s="34"/>
      <c r="B523" s="251">
        <v>22</v>
      </c>
      <c r="C523" s="48">
        <v>0</v>
      </c>
      <c r="D523" s="49">
        <f t="shared" si="53"/>
        <v>0</v>
      </c>
      <c r="E523" s="49">
        <f t="shared" si="53"/>
        <v>0</v>
      </c>
      <c r="F523" s="56"/>
      <c r="G523" s="262">
        <f t="shared" si="52"/>
        <v>0</v>
      </c>
      <c r="H523" s="56"/>
      <c r="I523" s="212">
        <f>_xlfn.IFNA(IF(I$7="Fixed",1,IF(AND($D523="yes",I$7="Block"),INDEX($O823:$Q823,1,MATCH(I$5,$I68:$K68,0)),IF(OR(I$7="Anytime",I$7="Peak",I$7="Off-peak",I$7="Shoulder",I$7="Block"),INDEX('Stakeholder report data'!$G823:$M823,1,MATCH(IF(I$7="Block","Anytime",I$7),'Stakeholder report data'!$G$799:$M$799,0)),INDEX($W823:$AD823,1,MATCH(I$5,$W$799:$AD$799,0)))))
*I1123*I$8,0)</f>
        <v>0</v>
      </c>
      <c r="J523" s="212">
        <f>_xlfn.IFNA(IF(J$7="Fixed",1,IF(AND($D523="yes",J$7="Block"),INDEX($O823:$Q823,1,MATCH(J$5,$I68:$K68,0)),IF(OR(J$7="Anytime",J$7="Peak",J$7="Off-peak",J$7="Shoulder",J$7="Block"),INDEX('Stakeholder report data'!$G823:$M823,1,MATCH(IF(J$7="Block","Anytime",J$7),'Stakeholder report data'!$G$799:$M$799,0)),INDEX($W823:$AD823,1,MATCH(J$5,$W$799:$AD$799,0)))))
*J1123*J$8,0)</f>
        <v>0</v>
      </c>
      <c r="K523" s="212">
        <f>_xlfn.IFNA(IF(K$7="Fixed",1,IF(AND($D523="yes",K$7="Block"),INDEX($O823:$Q823,1,MATCH(K$5,$I68:$K68,0)),IF(OR(K$7="Anytime",K$7="Peak",K$7="Off-peak",K$7="Shoulder",K$7="Block"),INDEX('Stakeholder report data'!$G823:$M823,1,MATCH(IF(K$7="Block","Anytime",K$7),'Stakeholder report data'!$G$799:$M$799,0)),INDEX($W823:$AD823,1,MATCH(K$5,$W$799:$AD$799,0)))))
*K1123*K$8,0)</f>
        <v>0</v>
      </c>
      <c r="L523" s="212">
        <f>_xlfn.IFNA(IF(L$7="Fixed",1,IF(AND($D523="yes",L$7="Block"),INDEX($O823:$Q823,1,MATCH(L$5,$I68:$K68,0)),IF(OR(L$7="Anytime",L$7="Peak",L$7="Off-peak",L$7="Shoulder",L$7="Block"),INDEX('Stakeholder report data'!$G823:$M823,1,MATCH(IF(L$7="Block","Anytime",L$7),'Stakeholder report data'!$G$799:$M$799,0)),INDEX($W823:$AD823,1,MATCH(L$5,$W$799:$AD$799,0)))))
*L1123*L$8,0)</f>
        <v>0</v>
      </c>
      <c r="M523" s="212">
        <f>_xlfn.IFNA(IF(M$7="Fixed",1,IF(AND($D523="yes",M$7="Block"),INDEX($O823:$Q823,1,MATCH(M$5,$I68:$K68,0)),IF(OR(M$7="Anytime",M$7="Peak",M$7="Off-peak",M$7="Shoulder",M$7="Block"),INDEX('Stakeholder report data'!$G823:$M823,1,MATCH(IF(M$7="Block","Anytime",M$7),'Stakeholder report data'!$G$799:$M$799,0)),INDEX($W823:$AD823,1,MATCH(M$5,$W$799:$AD$799,0)))))
*M1123*M$8,0)</f>
        <v>0</v>
      </c>
      <c r="N523" s="212">
        <f>_xlfn.IFNA(IF(N$7="Fixed",1,IF(AND($D523="yes",N$7="Block"),INDEX($O823:$Q823,1,MATCH(N$5,$I68:$K68,0)),IF(OR(N$7="Anytime",N$7="Peak",N$7="Off-peak",N$7="Shoulder",N$7="Block"),INDEX('Stakeholder report data'!$G823:$M823,1,MATCH(IF(N$7="Block","Anytime",N$7),'Stakeholder report data'!$G$799:$M$799,0)),INDEX($W823:$AD823,1,MATCH(N$5,$W$799:$AD$799,0)))))
*N1123*N$8,0)</f>
        <v>0</v>
      </c>
      <c r="O523" s="212">
        <f>_xlfn.IFNA(IF(O$7="Fixed",1,IF(AND($D523="yes",O$7="Block"),INDEX($O823:$Q823,1,MATCH(O$5,$I68:$K68,0)),IF(OR(O$7="Anytime",O$7="Peak",O$7="Off-peak",O$7="Shoulder",O$7="Block"),INDEX('Stakeholder report data'!$G823:$M823,1,MATCH(IF(O$7="Block","Anytime",O$7),'Stakeholder report data'!$G$799:$M$799,0)),INDEX($W823:$AD823,1,MATCH(O$5,$W$799:$AD$799,0)))))
*O1123*O$8,0)</f>
        <v>0</v>
      </c>
      <c r="P523" s="212">
        <f>_xlfn.IFNA(IF(P$7="Fixed",1,IF(AND($D523="yes",P$7="Block"),INDEX($O823:$Q823,1,MATCH(P$5,$I68:$K68,0)),IF(OR(P$7="Anytime",P$7="Peak",P$7="Off-peak",P$7="Shoulder",P$7="Block"),INDEX('Stakeholder report data'!$G823:$M823,1,MATCH(IF(P$7="Block","Anytime",P$7),'Stakeholder report data'!$G$799:$M$799,0)),INDEX($W823:$AD823,1,MATCH(P$5,$W$799:$AD$799,0)))))
*P1123*P$8,0)</f>
        <v>0</v>
      </c>
      <c r="Q523" s="212">
        <f>_xlfn.IFNA(IF(Q$7="Fixed",1,IF(AND($D523="yes",Q$7="Block"),INDEX($O823:$Q823,1,MATCH(Q$5,$I68:$K68,0)),IF(OR(Q$7="Anytime",Q$7="Peak",Q$7="Off-peak",Q$7="Shoulder",Q$7="Block"),INDEX('Stakeholder report data'!$G823:$M823,1,MATCH(IF(Q$7="Block","Anytime",Q$7),'Stakeholder report data'!$G$799:$M$799,0)),INDEX($W823:$AD823,1,MATCH(Q$5,$W$799:$AD$799,0)))))
*Q1123*Q$8,0)</f>
        <v>0</v>
      </c>
      <c r="R523" s="212">
        <f>_xlfn.IFNA(IF(R$7="Fixed",1,IF(AND($D523="yes",R$7="Block"),INDEX($O823:$Q823,1,MATCH(R$5,$I68:$K68,0)),IF(OR(R$7="Anytime",R$7="Peak",R$7="Off-peak",R$7="Shoulder",R$7="Block"),INDEX('Stakeholder report data'!$G823:$M823,1,MATCH(IF(R$7="Block","Anytime",R$7),'Stakeholder report data'!$G$799:$M$799,0)),INDEX($W823:$AD823,1,MATCH(R$5,$W$799:$AD$799,0)))))
*R1123*R$8,0)</f>
        <v>0</v>
      </c>
      <c r="S523" s="212">
        <f>_xlfn.IFNA(IF(S$7="Fixed",1,IF(AND($D523="yes",S$7="Block"),INDEX($O823:$Q823,1,MATCH(S$5,$I68:$K68,0)),IF(OR(S$7="Anytime",S$7="Peak",S$7="Off-peak",S$7="Shoulder",S$7="Block"),INDEX('Stakeholder report data'!$G823:$M823,1,MATCH(IF(S$7="Block","Anytime",S$7),'Stakeholder report data'!$G$799:$M$799,0)),INDEX($W823:$AD823,1,MATCH(S$5,$W$799:$AD$799,0)))))
*S1123*S$8,0)</f>
        <v>0</v>
      </c>
      <c r="T523" s="212">
        <f>_xlfn.IFNA(IF(T$7="Fixed",1,IF(AND($D523="yes",T$7="Block"),INDEX($O823:$Q823,1,MATCH(T$5,$I68:$K68,0)),IF(OR(T$7="Anytime",T$7="Peak",T$7="Off-peak",T$7="Shoulder",T$7="Block"),INDEX('Stakeholder report data'!$G823:$M823,1,MATCH(IF(T$7="Block","Anytime",T$7),'Stakeholder report data'!$G$799:$M$799,0)),INDEX($W823:$AD823,1,MATCH(T$5,$W$799:$AD$799,0)))))
*T1123*T$8,0)</f>
        <v>0</v>
      </c>
      <c r="U523" s="212">
        <f>_xlfn.IFNA(IF(U$7="Fixed",1,IF(AND($D523="yes",U$7="Block"),INDEX($O823:$Q823,1,MATCH(U$5,$I68:$K68,0)),IF(OR(U$7="Anytime",U$7="Peak",U$7="Off-peak",U$7="Shoulder",U$7="Block"),INDEX('Stakeholder report data'!$G823:$M823,1,MATCH(IF(U$7="Block","Anytime",U$7),'Stakeholder report data'!$G$799:$M$799,0)),INDEX($W823:$AD823,1,MATCH(U$5,$W$799:$AD$799,0)))))
*U1123*U$8,0)</f>
        <v>0</v>
      </c>
      <c r="V523" s="212">
        <f>_xlfn.IFNA(IF(V$7="Fixed",1,IF(AND($D523="yes",V$7="Block"),INDEX($O823:$Q823,1,MATCH(V$5,$I68:$K68,0)),IF(OR(V$7="Anytime",V$7="Peak",V$7="Off-peak",V$7="Shoulder",V$7="Block"),INDEX('Stakeholder report data'!$G823:$M823,1,MATCH(IF(V$7="Block","Anytime",V$7),'Stakeholder report data'!$G$799:$M$799,0)),INDEX($W823:$AD823,1,MATCH(V$5,$W$799:$AD$799,0)))))
*V1123*V$8,0)</f>
        <v>0</v>
      </c>
      <c r="W523" s="212">
        <f>_xlfn.IFNA(IF(W$7="Fixed",1,IF(AND($D523="yes",W$7="Block"),INDEX($O823:$Q823,1,MATCH(W$5,$I68:$K68,0)),IF(OR(W$7="Anytime",W$7="Peak",W$7="Off-peak",W$7="Shoulder",W$7="Block"),INDEX('Stakeholder report data'!$G823:$M823,1,MATCH(IF(W$7="Block","Anytime",W$7),'Stakeholder report data'!$G$799:$M$799,0)),INDEX($W823:$AD823,1,MATCH(W$5,$W$799:$AD$799,0)))))
*W1123*W$8,0)</f>
        <v>0</v>
      </c>
      <c r="X523" s="212">
        <f>_xlfn.IFNA(IF(X$7="Fixed",1,IF(AND($D523="yes",X$7="Block"),INDEX($O823:$Q823,1,MATCH(X$5,$I68:$K68,0)),IF(OR(X$7="Anytime",X$7="Peak",X$7="Off-peak",X$7="Shoulder",X$7="Block"),INDEX('Stakeholder report data'!$G823:$M823,1,MATCH(IF(X$7="Block","Anytime",X$7),'Stakeholder report data'!$G$799:$M$799,0)),INDEX($W823:$AD823,1,MATCH(X$5,$W$799:$AD$799,0)))))
*X1123*X$8,0)</f>
        <v>0</v>
      </c>
      <c r="Y523" s="212">
        <f>_xlfn.IFNA(IF(Y$7="Fixed",1,IF(AND($D523="yes",Y$7="Block"),INDEX($O823:$Q823,1,MATCH(Y$5,$I68:$K68,0)),IF(OR(Y$7="Anytime",Y$7="Peak",Y$7="Off-peak",Y$7="Shoulder",Y$7="Block"),INDEX('Stakeholder report data'!$G823:$M823,1,MATCH(IF(Y$7="Block","Anytime",Y$7),'Stakeholder report data'!$G$799:$M$799,0)),INDEX($W823:$AD823,1,MATCH(Y$5,$W$799:$AD$799,0)))))
*Y1123*Y$8,0)</f>
        <v>0</v>
      </c>
      <c r="Z523" s="212">
        <f>_xlfn.IFNA(IF(Z$7="Fixed",1,IF(AND($D523="yes",Z$7="Block"),INDEX($O823:$Q823,1,MATCH(Z$5,$I68:$K68,0)),IF(OR(Z$7="Anytime",Z$7="Peak",Z$7="Off-peak",Z$7="Shoulder",Z$7="Block"),INDEX('Stakeholder report data'!$G823:$M823,1,MATCH(IF(Z$7="Block","Anytime",Z$7),'Stakeholder report data'!$G$799:$M$799,0)),INDEX($W823:$AD823,1,MATCH(Z$5,$W$799:$AD$799,0)))))
*Z1123*Z$8,0)</f>
        <v>0</v>
      </c>
      <c r="AA523" s="212">
        <f>_xlfn.IFNA(IF(AA$7="Fixed",1,IF(AND($D523="yes",AA$7="Block"),INDEX($O823:$Q823,1,MATCH(AA$5,$I68:$K68,0)),IF(OR(AA$7="Anytime",AA$7="Peak",AA$7="Off-peak",AA$7="Shoulder",AA$7="Block"),INDEX('Stakeholder report data'!$G823:$M823,1,MATCH(IF(AA$7="Block","Anytime",AA$7),'Stakeholder report data'!$G$799:$M$799,0)),INDEX($W823:$AD823,1,MATCH(AA$5,$W$799:$AD$799,0)))))
*AA1123*AA$8,0)</f>
        <v>0</v>
      </c>
      <c r="AB523" s="212">
        <f>_xlfn.IFNA(IF(AB$7="Fixed",1,IF(AND($D523="yes",AB$7="Block"),INDEX($O823:$Q823,1,MATCH(AB$5,$I68:$K68,0)),IF(OR(AB$7="Anytime",AB$7="Peak",AB$7="Off-peak",AB$7="Shoulder",AB$7="Block"),INDEX('Stakeholder report data'!$G823:$M823,1,MATCH(IF(AB$7="Block","Anytime",AB$7),'Stakeholder report data'!$G$799:$M$799,0)),INDEX($W823:$AD823,1,MATCH(AB$5,$W$799:$AD$799,0)))))
*AB1123*AB$8,0)</f>
        <v>0</v>
      </c>
      <c r="AC523" s="212">
        <f>_xlfn.IFNA(IF(AC$7="Fixed",1,IF(AND($D523="yes",AC$7="Block"),INDEX($O823:$Q823,1,MATCH(AC$5,$I68:$K68,0)),IF(OR(AC$7="Anytime",AC$7="Peak",AC$7="Off-peak",AC$7="Shoulder",AC$7="Block"),INDEX('Stakeholder report data'!$G823:$M823,1,MATCH(IF(AC$7="Block","Anytime",AC$7),'Stakeholder report data'!$G$799:$M$799,0)),INDEX($W823:$AD823,1,MATCH(AC$5,$W$799:$AD$799,0)))))
*AC1123*AC$8,0)</f>
        <v>0</v>
      </c>
      <c r="AD523" s="212">
        <f>_xlfn.IFNA(IF(AD$7="Fixed",1,IF(AND($D523="yes",AD$7="Block"),INDEX($O823:$Q823,1,MATCH(AD$5,$I68:$K68,0)),IF(OR(AD$7="Anytime",AD$7="Peak",AD$7="Off-peak",AD$7="Shoulder",AD$7="Block"),INDEX('Stakeholder report data'!$G823:$M823,1,MATCH(IF(AD$7="Block","Anytime",AD$7),'Stakeholder report data'!$G$799:$M$799,0)),INDEX($W823:$AD823,1,MATCH(AD$5,$W$799:$AD$799,0)))))
*AD1123*AD$8,0)</f>
        <v>0</v>
      </c>
      <c r="AE523" s="55"/>
      <c r="AF523" s="34"/>
      <c r="AG523" s="34"/>
      <c r="AH523" s="34"/>
    </row>
    <row r="524" spans="1:34" ht="11.25" hidden="1" outlineLevel="3" x14ac:dyDescent="0.2">
      <c r="A524" s="34"/>
      <c r="B524" s="258">
        <v>23</v>
      </c>
      <c r="C524" s="48">
        <v>0</v>
      </c>
      <c r="D524" s="49">
        <f t="shared" si="53"/>
        <v>0</v>
      </c>
      <c r="E524" s="49">
        <f t="shared" si="53"/>
        <v>0</v>
      </c>
      <c r="F524" s="56"/>
      <c r="G524" s="262">
        <f t="shared" si="52"/>
        <v>0</v>
      </c>
      <c r="H524" s="56"/>
      <c r="I524" s="212">
        <f>_xlfn.IFNA(IF(I$7="Fixed",1,IF(AND($D524="yes",I$7="Block"),INDEX($O824:$Q824,1,MATCH(I$5,$I69:$K69,0)),IF(OR(I$7="Anytime",I$7="Peak",I$7="Off-peak",I$7="Shoulder",I$7="Block"),INDEX('Stakeholder report data'!$G824:$M824,1,MATCH(IF(I$7="Block","Anytime",I$7),'Stakeholder report data'!$G$799:$M$799,0)),INDEX($W824:$AD824,1,MATCH(I$5,$W$799:$AD$799,0)))))
*I1124*I$8,0)</f>
        <v>0</v>
      </c>
      <c r="J524" s="212">
        <f>_xlfn.IFNA(IF(J$7="Fixed",1,IF(AND($D524="yes",J$7="Block"),INDEX($O824:$Q824,1,MATCH(J$5,$I69:$K69,0)),IF(OR(J$7="Anytime",J$7="Peak",J$7="Off-peak",J$7="Shoulder",J$7="Block"),INDEX('Stakeholder report data'!$G824:$M824,1,MATCH(IF(J$7="Block","Anytime",J$7),'Stakeholder report data'!$G$799:$M$799,0)),INDEX($W824:$AD824,1,MATCH(J$5,$W$799:$AD$799,0)))))
*J1124*J$8,0)</f>
        <v>0</v>
      </c>
      <c r="K524" s="212">
        <f>_xlfn.IFNA(IF(K$7="Fixed",1,IF(AND($D524="yes",K$7="Block"),INDEX($O824:$Q824,1,MATCH(K$5,$I69:$K69,0)),IF(OR(K$7="Anytime",K$7="Peak",K$7="Off-peak",K$7="Shoulder",K$7="Block"),INDEX('Stakeholder report data'!$G824:$M824,1,MATCH(IF(K$7="Block","Anytime",K$7),'Stakeholder report data'!$G$799:$M$799,0)),INDEX($W824:$AD824,1,MATCH(K$5,$W$799:$AD$799,0)))))
*K1124*K$8,0)</f>
        <v>0</v>
      </c>
      <c r="L524" s="212">
        <f>_xlfn.IFNA(IF(L$7="Fixed",1,IF(AND($D524="yes",L$7="Block"),INDEX($O824:$Q824,1,MATCH(L$5,$I69:$K69,0)),IF(OR(L$7="Anytime",L$7="Peak",L$7="Off-peak",L$7="Shoulder",L$7="Block"),INDEX('Stakeholder report data'!$G824:$M824,1,MATCH(IF(L$7="Block","Anytime",L$7),'Stakeholder report data'!$G$799:$M$799,0)),INDEX($W824:$AD824,1,MATCH(L$5,$W$799:$AD$799,0)))))
*L1124*L$8,0)</f>
        <v>0</v>
      </c>
      <c r="M524" s="212">
        <f>_xlfn.IFNA(IF(M$7="Fixed",1,IF(AND($D524="yes",M$7="Block"),INDEX($O824:$Q824,1,MATCH(M$5,$I69:$K69,0)),IF(OR(M$7="Anytime",M$7="Peak",M$7="Off-peak",M$7="Shoulder",M$7="Block"),INDEX('Stakeholder report data'!$G824:$M824,1,MATCH(IF(M$7="Block","Anytime",M$7),'Stakeholder report data'!$G$799:$M$799,0)),INDEX($W824:$AD824,1,MATCH(M$5,$W$799:$AD$799,0)))))
*M1124*M$8,0)</f>
        <v>0</v>
      </c>
      <c r="N524" s="212">
        <f>_xlfn.IFNA(IF(N$7="Fixed",1,IF(AND($D524="yes",N$7="Block"),INDEX($O824:$Q824,1,MATCH(N$5,$I69:$K69,0)),IF(OR(N$7="Anytime",N$7="Peak",N$7="Off-peak",N$7="Shoulder",N$7="Block"),INDEX('Stakeholder report data'!$G824:$M824,1,MATCH(IF(N$7="Block","Anytime",N$7),'Stakeholder report data'!$G$799:$M$799,0)),INDEX($W824:$AD824,1,MATCH(N$5,$W$799:$AD$799,0)))))
*N1124*N$8,0)</f>
        <v>0</v>
      </c>
      <c r="O524" s="212">
        <f>_xlfn.IFNA(IF(O$7="Fixed",1,IF(AND($D524="yes",O$7="Block"),INDEX($O824:$Q824,1,MATCH(O$5,$I69:$K69,0)),IF(OR(O$7="Anytime",O$7="Peak",O$7="Off-peak",O$7="Shoulder",O$7="Block"),INDEX('Stakeholder report data'!$G824:$M824,1,MATCH(IF(O$7="Block","Anytime",O$7),'Stakeholder report data'!$G$799:$M$799,0)),INDEX($W824:$AD824,1,MATCH(O$5,$W$799:$AD$799,0)))))
*O1124*O$8,0)</f>
        <v>0</v>
      </c>
      <c r="P524" s="212">
        <f>_xlfn.IFNA(IF(P$7="Fixed",1,IF(AND($D524="yes",P$7="Block"),INDEX($O824:$Q824,1,MATCH(P$5,$I69:$K69,0)),IF(OR(P$7="Anytime",P$7="Peak",P$7="Off-peak",P$7="Shoulder",P$7="Block"),INDEX('Stakeholder report data'!$G824:$M824,1,MATCH(IF(P$7="Block","Anytime",P$7),'Stakeholder report data'!$G$799:$M$799,0)),INDEX($W824:$AD824,1,MATCH(P$5,$W$799:$AD$799,0)))))
*P1124*P$8,0)</f>
        <v>0</v>
      </c>
      <c r="Q524" s="212">
        <f>_xlfn.IFNA(IF(Q$7="Fixed",1,IF(AND($D524="yes",Q$7="Block"),INDEX($O824:$Q824,1,MATCH(Q$5,$I69:$K69,0)),IF(OR(Q$7="Anytime",Q$7="Peak",Q$7="Off-peak",Q$7="Shoulder",Q$7="Block"),INDEX('Stakeholder report data'!$G824:$M824,1,MATCH(IF(Q$7="Block","Anytime",Q$7),'Stakeholder report data'!$G$799:$M$799,0)),INDEX($W824:$AD824,1,MATCH(Q$5,$W$799:$AD$799,0)))))
*Q1124*Q$8,0)</f>
        <v>0</v>
      </c>
      <c r="R524" s="212">
        <f>_xlfn.IFNA(IF(R$7="Fixed",1,IF(AND($D524="yes",R$7="Block"),INDEX($O824:$Q824,1,MATCH(R$5,$I69:$K69,0)),IF(OR(R$7="Anytime",R$7="Peak",R$7="Off-peak",R$7="Shoulder",R$7="Block"),INDEX('Stakeholder report data'!$G824:$M824,1,MATCH(IF(R$7="Block","Anytime",R$7),'Stakeholder report data'!$G$799:$M$799,0)),INDEX($W824:$AD824,1,MATCH(R$5,$W$799:$AD$799,0)))))
*R1124*R$8,0)</f>
        <v>0</v>
      </c>
      <c r="S524" s="212">
        <f>_xlfn.IFNA(IF(S$7="Fixed",1,IF(AND($D524="yes",S$7="Block"),INDEX($O824:$Q824,1,MATCH(S$5,$I69:$K69,0)),IF(OR(S$7="Anytime",S$7="Peak",S$7="Off-peak",S$7="Shoulder",S$7="Block"),INDEX('Stakeholder report data'!$G824:$M824,1,MATCH(IF(S$7="Block","Anytime",S$7),'Stakeholder report data'!$G$799:$M$799,0)),INDEX($W824:$AD824,1,MATCH(S$5,$W$799:$AD$799,0)))))
*S1124*S$8,0)</f>
        <v>0</v>
      </c>
      <c r="T524" s="212">
        <f>_xlfn.IFNA(IF(T$7="Fixed",1,IF(AND($D524="yes",T$7="Block"),INDEX($O824:$Q824,1,MATCH(T$5,$I69:$K69,0)),IF(OR(T$7="Anytime",T$7="Peak",T$7="Off-peak",T$7="Shoulder",T$7="Block"),INDEX('Stakeholder report data'!$G824:$M824,1,MATCH(IF(T$7="Block","Anytime",T$7),'Stakeholder report data'!$G$799:$M$799,0)),INDEX($W824:$AD824,1,MATCH(T$5,$W$799:$AD$799,0)))))
*T1124*T$8,0)</f>
        <v>0</v>
      </c>
      <c r="U524" s="212">
        <f>_xlfn.IFNA(IF(U$7="Fixed",1,IF(AND($D524="yes",U$7="Block"),INDEX($O824:$Q824,1,MATCH(U$5,$I69:$K69,0)),IF(OR(U$7="Anytime",U$7="Peak",U$7="Off-peak",U$7="Shoulder",U$7="Block"),INDEX('Stakeholder report data'!$G824:$M824,1,MATCH(IF(U$7="Block","Anytime",U$7),'Stakeholder report data'!$G$799:$M$799,0)),INDEX($W824:$AD824,1,MATCH(U$5,$W$799:$AD$799,0)))))
*U1124*U$8,0)</f>
        <v>0</v>
      </c>
      <c r="V524" s="212">
        <f>_xlfn.IFNA(IF(V$7="Fixed",1,IF(AND($D524="yes",V$7="Block"),INDEX($O824:$Q824,1,MATCH(V$5,$I69:$K69,0)),IF(OR(V$7="Anytime",V$7="Peak",V$7="Off-peak",V$7="Shoulder",V$7="Block"),INDEX('Stakeholder report data'!$G824:$M824,1,MATCH(IF(V$7="Block","Anytime",V$7),'Stakeholder report data'!$G$799:$M$799,0)),INDEX($W824:$AD824,1,MATCH(V$5,$W$799:$AD$799,0)))))
*V1124*V$8,0)</f>
        <v>0</v>
      </c>
      <c r="W524" s="212">
        <f>_xlfn.IFNA(IF(W$7="Fixed",1,IF(AND($D524="yes",W$7="Block"),INDEX($O824:$Q824,1,MATCH(W$5,$I69:$K69,0)),IF(OR(W$7="Anytime",W$7="Peak",W$7="Off-peak",W$7="Shoulder",W$7="Block"),INDEX('Stakeholder report data'!$G824:$M824,1,MATCH(IF(W$7="Block","Anytime",W$7),'Stakeholder report data'!$G$799:$M$799,0)),INDEX($W824:$AD824,1,MATCH(W$5,$W$799:$AD$799,0)))))
*W1124*W$8,0)</f>
        <v>0</v>
      </c>
      <c r="X524" s="212">
        <f>_xlfn.IFNA(IF(X$7="Fixed",1,IF(AND($D524="yes",X$7="Block"),INDEX($O824:$Q824,1,MATCH(X$5,$I69:$K69,0)),IF(OR(X$7="Anytime",X$7="Peak",X$7="Off-peak",X$7="Shoulder",X$7="Block"),INDEX('Stakeholder report data'!$G824:$M824,1,MATCH(IF(X$7="Block","Anytime",X$7),'Stakeholder report data'!$G$799:$M$799,0)),INDEX($W824:$AD824,1,MATCH(X$5,$W$799:$AD$799,0)))))
*X1124*X$8,0)</f>
        <v>0</v>
      </c>
      <c r="Y524" s="212">
        <f>_xlfn.IFNA(IF(Y$7="Fixed",1,IF(AND($D524="yes",Y$7="Block"),INDEX($O824:$Q824,1,MATCH(Y$5,$I69:$K69,0)),IF(OR(Y$7="Anytime",Y$7="Peak",Y$7="Off-peak",Y$7="Shoulder",Y$7="Block"),INDEX('Stakeholder report data'!$G824:$M824,1,MATCH(IF(Y$7="Block","Anytime",Y$7),'Stakeholder report data'!$G$799:$M$799,0)),INDEX($W824:$AD824,1,MATCH(Y$5,$W$799:$AD$799,0)))))
*Y1124*Y$8,0)</f>
        <v>0</v>
      </c>
      <c r="Z524" s="212">
        <f>_xlfn.IFNA(IF(Z$7="Fixed",1,IF(AND($D524="yes",Z$7="Block"),INDEX($O824:$Q824,1,MATCH(Z$5,$I69:$K69,0)),IF(OR(Z$7="Anytime",Z$7="Peak",Z$7="Off-peak",Z$7="Shoulder",Z$7="Block"),INDEX('Stakeholder report data'!$G824:$M824,1,MATCH(IF(Z$7="Block","Anytime",Z$7),'Stakeholder report data'!$G$799:$M$799,0)),INDEX($W824:$AD824,1,MATCH(Z$5,$W$799:$AD$799,0)))))
*Z1124*Z$8,0)</f>
        <v>0</v>
      </c>
      <c r="AA524" s="212">
        <f>_xlfn.IFNA(IF(AA$7="Fixed",1,IF(AND($D524="yes",AA$7="Block"),INDEX($O824:$Q824,1,MATCH(AA$5,$I69:$K69,0)),IF(OR(AA$7="Anytime",AA$7="Peak",AA$7="Off-peak",AA$7="Shoulder",AA$7="Block"),INDEX('Stakeholder report data'!$G824:$M824,1,MATCH(IF(AA$7="Block","Anytime",AA$7),'Stakeholder report data'!$G$799:$M$799,0)),INDEX($W824:$AD824,1,MATCH(AA$5,$W$799:$AD$799,0)))))
*AA1124*AA$8,0)</f>
        <v>0</v>
      </c>
      <c r="AB524" s="212">
        <f>_xlfn.IFNA(IF(AB$7="Fixed",1,IF(AND($D524="yes",AB$7="Block"),INDEX($O824:$Q824,1,MATCH(AB$5,$I69:$K69,0)),IF(OR(AB$7="Anytime",AB$7="Peak",AB$7="Off-peak",AB$7="Shoulder",AB$7="Block"),INDEX('Stakeholder report data'!$G824:$M824,1,MATCH(IF(AB$7="Block","Anytime",AB$7),'Stakeholder report data'!$G$799:$M$799,0)),INDEX($W824:$AD824,1,MATCH(AB$5,$W$799:$AD$799,0)))))
*AB1124*AB$8,0)</f>
        <v>0</v>
      </c>
      <c r="AC524" s="212">
        <f>_xlfn.IFNA(IF(AC$7="Fixed",1,IF(AND($D524="yes",AC$7="Block"),INDEX($O824:$Q824,1,MATCH(AC$5,$I69:$K69,0)),IF(OR(AC$7="Anytime",AC$7="Peak",AC$7="Off-peak",AC$7="Shoulder",AC$7="Block"),INDEX('Stakeholder report data'!$G824:$M824,1,MATCH(IF(AC$7="Block","Anytime",AC$7),'Stakeholder report data'!$G$799:$M$799,0)),INDEX($W824:$AD824,1,MATCH(AC$5,$W$799:$AD$799,0)))))
*AC1124*AC$8,0)</f>
        <v>0</v>
      </c>
      <c r="AD524" s="212">
        <f>_xlfn.IFNA(IF(AD$7="Fixed",1,IF(AND($D524="yes",AD$7="Block"),INDEX($O824:$Q824,1,MATCH(AD$5,$I69:$K69,0)),IF(OR(AD$7="Anytime",AD$7="Peak",AD$7="Off-peak",AD$7="Shoulder",AD$7="Block"),INDEX('Stakeholder report data'!$G824:$M824,1,MATCH(IF(AD$7="Block","Anytime",AD$7),'Stakeholder report data'!$G$799:$M$799,0)),INDEX($W824:$AD824,1,MATCH(AD$5,$W$799:$AD$799,0)))))
*AD1124*AD$8,0)</f>
        <v>0</v>
      </c>
      <c r="AE524" s="55"/>
      <c r="AF524" s="34"/>
      <c r="AG524" s="34"/>
      <c r="AH524" s="34"/>
    </row>
    <row r="525" spans="1:34" ht="11.25" hidden="1" outlineLevel="3" x14ac:dyDescent="0.2">
      <c r="A525" s="34"/>
      <c r="B525" s="251">
        <v>24</v>
      </c>
      <c r="C525" s="48">
        <v>0</v>
      </c>
      <c r="D525" s="49">
        <f t="shared" si="53"/>
        <v>0</v>
      </c>
      <c r="E525" s="49">
        <f t="shared" si="53"/>
        <v>0</v>
      </c>
      <c r="F525" s="56"/>
      <c r="G525" s="262">
        <f t="shared" si="52"/>
        <v>0</v>
      </c>
      <c r="H525" s="56"/>
      <c r="I525" s="212">
        <f>_xlfn.IFNA(IF(I$7="Fixed",1,IF(AND($D525="yes",I$7="Block"),INDEX($O825:$Q825,1,MATCH(I$5,$I70:$K70,0)),IF(OR(I$7="Anytime",I$7="Peak",I$7="Off-peak",I$7="Shoulder",I$7="Block"),INDEX('Stakeholder report data'!$G825:$M825,1,MATCH(IF(I$7="Block","Anytime",I$7),'Stakeholder report data'!$G$799:$M$799,0)),INDEX($W825:$AD825,1,MATCH(I$5,$W$799:$AD$799,0)))))
*I1125*I$8,0)</f>
        <v>0</v>
      </c>
      <c r="J525" s="212">
        <f>_xlfn.IFNA(IF(J$7="Fixed",1,IF(AND($D525="yes",J$7="Block"),INDEX($O825:$Q825,1,MATCH(J$5,$I70:$K70,0)),IF(OR(J$7="Anytime",J$7="Peak",J$7="Off-peak",J$7="Shoulder",J$7="Block"),INDEX('Stakeholder report data'!$G825:$M825,1,MATCH(IF(J$7="Block","Anytime",J$7),'Stakeholder report data'!$G$799:$M$799,0)),INDEX($W825:$AD825,1,MATCH(J$5,$W$799:$AD$799,0)))))
*J1125*J$8,0)</f>
        <v>0</v>
      </c>
      <c r="K525" s="212">
        <f>_xlfn.IFNA(IF(K$7="Fixed",1,IF(AND($D525="yes",K$7="Block"),INDEX($O825:$Q825,1,MATCH(K$5,$I70:$K70,0)),IF(OR(K$7="Anytime",K$7="Peak",K$7="Off-peak",K$7="Shoulder",K$7="Block"),INDEX('Stakeholder report data'!$G825:$M825,1,MATCH(IF(K$7="Block","Anytime",K$7),'Stakeholder report data'!$G$799:$M$799,0)),INDEX($W825:$AD825,1,MATCH(K$5,$W$799:$AD$799,0)))))
*K1125*K$8,0)</f>
        <v>0</v>
      </c>
      <c r="L525" s="212">
        <f>_xlfn.IFNA(IF(L$7="Fixed",1,IF(AND($D525="yes",L$7="Block"),INDEX($O825:$Q825,1,MATCH(L$5,$I70:$K70,0)),IF(OR(L$7="Anytime",L$7="Peak",L$7="Off-peak",L$7="Shoulder",L$7="Block"),INDEX('Stakeholder report data'!$G825:$M825,1,MATCH(IF(L$7="Block","Anytime",L$7),'Stakeholder report data'!$G$799:$M$799,0)),INDEX($W825:$AD825,1,MATCH(L$5,$W$799:$AD$799,0)))))
*L1125*L$8,0)</f>
        <v>0</v>
      </c>
      <c r="M525" s="212">
        <f>_xlfn.IFNA(IF(M$7="Fixed",1,IF(AND($D525="yes",M$7="Block"),INDEX($O825:$Q825,1,MATCH(M$5,$I70:$K70,0)),IF(OR(M$7="Anytime",M$7="Peak",M$7="Off-peak",M$7="Shoulder",M$7="Block"),INDEX('Stakeholder report data'!$G825:$M825,1,MATCH(IF(M$7="Block","Anytime",M$7),'Stakeholder report data'!$G$799:$M$799,0)),INDEX($W825:$AD825,1,MATCH(M$5,$W$799:$AD$799,0)))))
*M1125*M$8,0)</f>
        <v>0</v>
      </c>
      <c r="N525" s="212">
        <f>_xlfn.IFNA(IF(N$7="Fixed",1,IF(AND($D525="yes",N$7="Block"),INDEX($O825:$Q825,1,MATCH(N$5,$I70:$K70,0)),IF(OR(N$7="Anytime",N$7="Peak",N$7="Off-peak",N$7="Shoulder",N$7="Block"),INDEX('Stakeholder report data'!$G825:$M825,1,MATCH(IF(N$7="Block","Anytime",N$7),'Stakeholder report data'!$G$799:$M$799,0)),INDEX($W825:$AD825,1,MATCH(N$5,$W$799:$AD$799,0)))))
*N1125*N$8,0)</f>
        <v>0</v>
      </c>
      <c r="O525" s="212">
        <f>_xlfn.IFNA(IF(O$7="Fixed",1,IF(AND($D525="yes",O$7="Block"),INDEX($O825:$Q825,1,MATCH(O$5,$I70:$K70,0)),IF(OR(O$7="Anytime",O$7="Peak",O$7="Off-peak",O$7="Shoulder",O$7="Block"),INDEX('Stakeholder report data'!$G825:$M825,1,MATCH(IF(O$7="Block","Anytime",O$7),'Stakeholder report data'!$G$799:$M$799,0)),INDEX($W825:$AD825,1,MATCH(O$5,$W$799:$AD$799,0)))))
*O1125*O$8,0)</f>
        <v>0</v>
      </c>
      <c r="P525" s="212">
        <f>_xlfn.IFNA(IF(P$7="Fixed",1,IF(AND($D525="yes",P$7="Block"),INDEX($O825:$Q825,1,MATCH(P$5,$I70:$K70,0)),IF(OR(P$7="Anytime",P$7="Peak",P$7="Off-peak",P$7="Shoulder",P$7="Block"),INDEX('Stakeholder report data'!$G825:$M825,1,MATCH(IF(P$7="Block","Anytime",P$7),'Stakeholder report data'!$G$799:$M$799,0)),INDEX($W825:$AD825,1,MATCH(P$5,$W$799:$AD$799,0)))))
*P1125*P$8,0)</f>
        <v>0</v>
      </c>
      <c r="Q525" s="212">
        <f>_xlfn.IFNA(IF(Q$7="Fixed",1,IF(AND($D525="yes",Q$7="Block"),INDEX($O825:$Q825,1,MATCH(Q$5,$I70:$K70,0)),IF(OR(Q$7="Anytime",Q$7="Peak",Q$7="Off-peak",Q$7="Shoulder",Q$7="Block"),INDEX('Stakeholder report data'!$G825:$M825,1,MATCH(IF(Q$7="Block","Anytime",Q$7),'Stakeholder report data'!$G$799:$M$799,0)),INDEX($W825:$AD825,1,MATCH(Q$5,$W$799:$AD$799,0)))))
*Q1125*Q$8,0)</f>
        <v>0</v>
      </c>
      <c r="R525" s="212">
        <f>_xlfn.IFNA(IF(R$7="Fixed",1,IF(AND($D525="yes",R$7="Block"),INDEX($O825:$Q825,1,MATCH(R$5,$I70:$K70,0)),IF(OR(R$7="Anytime",R$7="Peak",R$7="Off-peak",R$7="Shoulder",R$7="Block"),INDEX('Stakeholder report data'!$G825:$M825,1,MATCH(IF(R$7="Block","Anytime",R$7),'Stakeholder report data'!$G$799:$M$799,0)),INDEX($W825:$AD825,1,MATCH(R$5,$W$799:$AD$799,0)))))
*R1125*R$8,0)</f>
        <v>0</v>
      </c>
      <c r="S525" s="212">
        <f>_xlfn.IFNA(IF(S$7="Fixed",1,IF(AND($D525="yes",S$7="Block"),INDEX($O825:$Q825,1,MATCH(S$5,$I70:$K70,0)),IF(OR(S$7="Anytime",S$7="Peak",S$7="Off-peak",S$7="Shoulder",S$7="Block"),INDEX('Stakeholder report data'!$G825:$M825,1,MATCH(IF(S$7="Block","Anytime",S$7),'Stakeholder report data'!$G$799:$M$799,0)),INDEX($W825:$AD825,1,MATCH(S$5,$W$799:$AD$799,0)))))
*S1125*S$8,0)</f>
        <v>0</v>
      </c>
      <c r="T525" s="212">
        <f>_xlfn.IFNA(IF(T$7="Fixed",1,IF(AND($D525="yes",T$7="Block"),INDEX($O825:$Q825,1,MATCH(T$5,$I70:$K70,0)),IF(OR(T$7="Anytime",T$7="Peak",T$7="Off-peak",T$7="Shoulder",T$7="Block"),INDEX('Stakeholder report data'!$G825:$M825,1,MATCH(IF(T$7="Block","Anytime",T$7),'Stakeholder report data'!$G$799:$M$799,0)),INDEX($W825:$AD825,1,MATCH(T$5,$W$799:$AD$799,0)))))
*T1125*T$8,0)</f>
        <v>0</v>
      </c>
      <c r="U525" s="212">
        <f>_xlfn.IFNA(IF(U$7="Fixed",1,IF(AND($D525="yes",U$7="Block"),INDEX($O825:$Q825,1,MATCH(U$5,$I70:$K70,0)),IF(OR(U$7="Anytime",U$7="Peak",U$7="Off-peak",U$7="Shoulder",U$7="Block"),INDEX('Stakeholder report data'!$G825:$M825,1,MATCH(IF(U$7="Block","Anytime",U$7),'Stakeholder report data'!$G$799:$M$799,0)),INDEX($W825:$AD825,1,MATCH(U$5,$W$799:$AD$799,0)))))
*U1125*U$8,0)</f>
        <v>0</v>
      </c>
      <c r="V525" s="212">
        <f>_xlfn.IFNA(IF(V$7="Fixed",1,IF(AND($D525="yes",V$7="Block"),INDEX($O825:$Q825,1,MATCH(V$5,$I70:$K70,0)),IF(OR(V$7="Anytime",V$7="Peak",V$7="Off-peak",V$7="Shoulder",V$7="Block"),INDEX('Stakeholder report data'!$G825:$M825,1,MATCH(IF(V$7="Block","Anytime",V$7),'Stakeholder report data'!$G$799:$M$799,0)),INDEX($W825:$AD825,1,MATCH(V$5,$W$799:$AD$799,0)))))
*V1125*V$8,0)</f>
        <v>0</v>
      </c>
      <c r="W525" s="212">
        <f>_xlfn.IFNA(IF(W$7="Fixed",1,IF(AND($D525="yes",W$7="Block"),INDEX($O825:$Q825,1,MATCH(W$5,$I70:$K70,0)),IF(OR(W$7="Anytime",W$7="Peak",W$7="Off-peak",W$7="Shoulder",W$7="Block"),INDEX('Stakeholder report data'!$G825:$M825,1,MATCH(IF(W$7="Block","Anytime",W$7),'Stakeholder report data'!$G$799:$M$799,0)),INDEX($W825:$AD825,1,MATCH(W$5,$W$799:$AD$799,0)))))
*W1125*W$8,0)</f>
        <v>0</v>
      </c>
      <c r="X525" s="212">
        <f>_xlfn.IFNA(IF(X$7="Fixed",1,IF(AND($D525="yes",X$7="Block"),INDEX($O825:$Q825,1,MATCH(X$5,$I70:$K70,0)),IF(OR(X$7="Anytime",X$7="Peak",X$7="Off-peak",X$7="Shoulder",X$7="Block"),INDEX('Stakeholder report data'!$G825:$M825,1,MATCH(IF(X$7="Block","Anytime",X$7),'Stakeholder report data'!$G$799:$M$799,0)),INDEX($W825:$AD825,1,MATCH(X$5,$W$799:$AD$799,0)))))
*X1125*X$8,0)</f>
        <v>0</v>
      </c>
      <c r="Y525" s="212">
        <f>_xlfn.IFNA(IF(Y$7="Fixed",1,IF(AND($D525="yes",Y$7="Block"),INDEX($O825:$Q825,1,MATCH(Y$5,$I70:$K70,0)),IF(OR(Y$7="Anytime",Y$7="Peak",Y$7="Off-peak",Y$7="Shoulder",Y$7="Block"),INDEX('Stakeholder report data'!$G825:$M825,1,MATCH(IF(Y$7="Block","Anytime",Y$7),'Stakeholder report data'!$G$799:$M$799,0)),INDEX($W825:$AD825,1,MATCH(Y$5,$W$799:$AD$799,0)))))
*Y1125*Y$8,0)</f>
        <v>0</v>
      </c>
      <c r="Z525" s="212">
        <f>_xlfn.IFNA(IF(Z$7="Fixed",1,IF(AND($D525="yes",Z$7="Block"),INDEX($O825:$Q825,1,MATCH(Z$5,$I70:$K70,0)),IF(OR(Z$7="Anytime",Z$7="Peak",Z$7="Off-peak",Z$7="Shoulder",Z$7="Block"),INDEX('Stakeholder report data'!$G825:$M825,1,MATCH(IF(Z$7="Block","Anytime",Z$7),'Stakeholder report data'!$G$799:$M$799,0)),INDEX($W825:$AD825,1,MATCH(Z$5,$W$799:$AD$799,0)))))
*Z1125*Z$8,0)</f>
        <v>0</v>
      </c>
      <c r="AA525" s="212">
        <f>_xlfn.IFNA(IF(AA$7="Fixed",1,IF(AND($D525="yes",AA$7="Block"),INDEX($O825:$Q825,1,MATCH(AA$5,$I70:$K70,0)),IF(OR(AA$7="Anytime",AA$7="Peak",AA$7="Off-peak",AA$7="Shoulder",AA$7="Block"),INDEX('Stakeholder report data'!$G825:$M825,1,MATCH(IF(AA$7="Block","Anytime",AA$7),'Stakeholder report data'!$G$799:$M$799,0)),INDEX($W825:$AD825,1,MATCH(AA$5,$W$799:$AD$799,0)))))
*AA1125*AA$8,0)</f>
        <v>0</v>
      </c>
      <c r="AB525" s="212">
        <f>_xlfn.IFNA(IF(AB$7="Fixed",1,IF(AND($D525="yes",AB$7="Block"),INDEX($O825:$Q825,1,MATCH(AB$5,$I70:$K70,0)),IF(OR(AB$7="Anytime",AB$7="Peak",AB$7="Off-peak",AB$7="Shoulder",AB$7="Block"),INDEX('Stakeholder report data'!$G825:$M825,1,MATCH(IF(AB$7="Block","Anytime",AB$7),'Stakeholder report data'!$G$799:$M$799,0)),INDEX($W825:$AD825,1,MATCH(AB$5,$W$799:$AD$799,0)))))
*AB1125*AB$8,0)</f>
        <v>0</v>
      </c>
      <c r="AC525" s="212">
        <f>_xlfn.IFNA(IF(AC$7="Fixed",1,IF(AND($D525="yes",AC$7="Block"),INDEX($O825:$Q825,1,MATCH(AC$5,$I70:$K70,0)),IF(OR(AC$7="Anytime",AC$7="Peak",AC$7="Off-peak",AC$7="Shoulder",AC$7="Block"),INDEX('Stakeholder report data'!$G825:$M825,1,MATCH(IF(AC$7="Block","Anytime",AC$7),'Stakeholder report data'!$G$799:$M$799,0)),INDEX($W825:$AD825,1,MATCH(AC$5,$W$799:$AD$799,0)))))
*AC1125*AC$8,0)</f>
        <v>0</v>
      </c>
      <c r="AD525" s="212">
        <f>_xlfn.IFNA(IF(AD$7="Fixed",1,IF(AND($D525="yes",AD$7="Block"),INDEX($O825:$Q825,1,MATCH(AD$5,$I70:$K70,0)),IF(OR(AD$7="Anytime",AD$7="Peak",AD$7="Off-peak",AD$7="Shoulder",AD$7="Block"),INDEX('Stakeholder report data'!$G825:$M825,1,MATCH(IF(AD$7="Block","Anytime",AD$7),'Stakeholder report data'!$G$799:$M$799,0)),INDEX($W825:$AD825,1,MATCH(AD$5,$W$799:$AD$799,0)))))
*AD1125*AD$8,0)</f>
        <v>0</v>
      </c>
      <c r="AE525" s="55"/>
      <c r="AF525" s="34"/>
      <c r="AG525" s="34"/>
      <c r="AH525" s="34"/>
    </row>
    <row r="526" spans="1:34" ht="11.25" hidden="1" outlineLevel="3" x14ac:dyDescent="0.2">
      <c r="A526" s="34"/>
      <c r="B526" s="251">
        <v>25</v>
      </c>
      <c r="C526" s="48">
        <v>0</v>
      </c>
      <c r="D526" s="49">
        <f t="shared" si="53"/>
        <v>0</v>
      </c>
      <c r="E526" s="49">
        <f t="shared" si="53"/>
        <v>0</v>
      </c>
      <c r="F526" s="56"/>
      <c r="G526" s="262">
        <f t="shared" si="52"/>
        <v>0</v>
      </c>
      <c r="H526" s="56"/>
      <c r="I526" s="212">
        <f>_xlfn.IFNA(IF(I$7="Fixed",1,IF(AND($D526="yes",I$7="Block"),INDEX($O826:$Q826,1,MATCH(I$5,$I71:$K71,0)),IF(OR(I$7="Anytime",I$7="Peak",I$7="Off-peak",I$7="Shoulder",I$7="Block"),INDEX('Stakeholder report data'!$G826:$M826,1,MATCH(IF(I$7="Block","Anytime",I$7),'Stakeholder report data'!$G$799:$M$799,0)),INDEX($W826:$AD826,1,MATCH(I$5,$W$799:$AD$799,0)))))
*I1126*I$8,0)</f>
        <v>0</v>
      </c>
      <c r="J526" s="212">
        <f>_xlfn.IFNA(IF(J$7="Fixed",1,IF(AND($D526="yes",J$7="Block"),INDEX($O826:$Q826,1,MATCH(J$5,$I71:$K71,0)),IF(OR(J$7="Anytime",J$7="Peak",J$7="Off-peak",J$7="Shoulder",J$7="Block"),INDEX('Stakeholder report data'!$G826:$M826,1,MATCH(IF(J$7="Block","Anytime",J$7),'Stakeholder report data'!$G$799:$M$799,0)),INDEX($W826:$AD826,1,MATCH(J$5,$W$799:$AD$799,0)))))
*J1126*J$8,0)</f>
        <v>0</v>
      </c>
      <c r="K526" s="212">
        <f>_xlfn.IFNA(IF(K$7="Fixed",1,IF(AND($D526="yes",K$7="Block"),INDEX($O826:$Q826,1,MATCH(K$5,$I71:$K71,0)),IF(OR(K$7="Anytime",K$7="Peak",K$7="Off-peak",K$7="Shoulder",K$7="Block"),INDEX('Stakeholder report data'!$G826:$M826,1,MATCH(IF(K$7="Block","Anytime",K$7),'Stakeholder report data'!$G$799:$M$799,0)),INDEX($W826:$AD826,1,MATCH(K$5,$W$799:$AD$799,0)))))
*K1126*K$8,0)</f>
        <v>0</v>
      </c>
      <c r="L526" s="212">
        <f>_xlfn.IFNA(IF(L$7="Fixed",1,IF(AND($D526="yes",L$7="Block"),INDEX($O826:$Q826,1,MATCH(L$5,$I71:$K71,0)),IF(OR(L$7="Anytime",L$7="Peak",L$7="Off-peak",L$7="Shoulder",L$7="Block"),INDEX('Stakeholder report data'!$G826:$M826,1,MATCH(IF(L$7="Block","Anytime",L$7),'Stakeholder report data'!$G$799:$M$799,0)),INDEX($W826:$AD826,1,MATCH(L$5,$W$799:$AD$799,0)))))
*L1126*L$8,0)</f>
        <v>0</v>
      </c>
      <c r="M526" s="212">
        <f>_xlfn.IFNA(IF(M$7="Fixed",1,IF(AND($D526="yes",M$7="Block"),INDEX($O826:$Q826,1,MATCH(M$5,$I71:$K71,0)),IF(OR(M$7="Anytime",M$7="Peak",M$7="Off-peak",M$7="Shoulder",M$7="Block"),INDEX('Stakeholder report data'!$G826:$M826,1,MATCH(IF(M$7="Block","Anytime",M$7),'Stakeholder report data'!$G$799:$M$799,0)),INDEX($W826:$AD826,1,MATCH(M$5,$W$799:$AD$799,0)))))
*M1126*M$8,0)</f>
        <v>0</v>
      </c>
      <c r="N526" s="212">
        <f>_xlfn.IFNA(IF(N$7="Fixed",1,IF(AND($D526="yes",N$7="Block"),INDEX($O826:$Q826,1,MATCH(N$5,$I71:$K71,0)),IF(OR(N$7="Anytime",N$7="Peak",N$7="Off-peak",N$7="Shoulder",N$7="Block"),INDEX('Stakeholder report data'!$G826:$M826,1,MATCH(IF(N$7="Block","Anytime",N$7),'Stakeholder report data'!$G$799:$M$799,0)),INDEX($W826:$AD826,1,MATCH(N$5,$W$799:$AD$799,0)))))
*N1126*N$8,0)</f>
        <v>0</v>
      </c>
      <c r="O526" s="212">
        <f>_xlfn.IFNA(IF(O$7="Fixed",1,IF(AND($D526="yes",O$7="Block"),INDEX($O826:$Q826,1,MATCH(O$5,$I71:$K71,0)),IF(OR(O$7="Anytime",O$7="Peak",O$7="Off-peak",O$7="Shoulder",O$7="Block"),INDEX('Stakeholder report data'!$G826:$M826,1,MATCH(IF(O$7="Block","Anytime",O$7),'Stakeholder report data'!$G$799:$M$799,0)),INDEX($W826:$AD826,1,MATCH(O$5,$W$799:$AD$799,0)))))
*O1126*O$8,0)</f>
        <v>0</v>
      </c>
      <c r="P526" s="212">
        <f>_xlfn.IFNA(IF(P$7="Fixed",1,IF(AND($D526="yes",P$7="Block"),INDEX($O826:$Q826,1,MATCH(P$5,$I71:$K71,0)),IF(OR(P$7="Anytime",P$7="Peak",P$7="Off-peak",P$7="Shoulder",P$7="Block"),INDEX('Stakeholder report data'!$G826:$M826,1,MATCH(IF(P$7="Block","Anytime",P$7),'Stakeholder report data'!$G$799:$M$799,0)),INDEX($W826:$AD826,1,MATCH(P$5,$W$799:$AD$799,0)))))
*P1126*P$8,0)</f>
        <v>0</v>
      </c>
      <c r="Q526" s="212">
        <f>_xlfn.IFNA(IF(Q$7="Fixed",1,IF(AND($D526="yes",Q$7="Block"),INDEX($O826:$Q826,1,MATCH(Q$5,$I71:$K71,0)),IF(OR(Q$7="Anytime",Q$7="Peak",Q$7="Off-peak",Q$7="Shoulder",Q$7="Block"),INDEX('Stakeholder report data'!$G826:$M826,1,MATCH(IF(Q$7="Block","Anytime",Q$7),'Stakeholder report data'!$G$799:$M$799,0)),INDEX($W826:$AD826,1,MATCH(Q$5,$W$799:$AD$799,0)))))
*Q1126*Q$8,0)</f>
        <v>0</v>
      </c>
      <c r="R526" s="212">
        <f>_xlfn.IFNA(IF(R$7="Fixed",1,IF(AND($D526="yes",R$7="Block"),INDEX($O826:$Q826,1,MATCH(R$5,$I71:$K71,0)),IF(OR(R$7="Anytime",R$7="Peak",R$7="Off-peak",R$7="Shoulder",R$7="Block"),INDEX('Stakeholder report data'!$G826:$M826,1,MATCH(IF(R$7="Block","Anytime",R$7),'Stakeholder report data'!$G$799:$M$799,0)),INDEX($W826:$AD826,1,MATCH(R$5,$W$799:$AD$799,0)))))
*R1126*R$8,0)</f>
        <v>0</v>
      </c>
      <c r="S526" s="212">
        <f>_xlfn.IFNA(IF(S$7="Fixed",1,IF(AND($D526="yes",S$7="Block"),INDEX($O826:$Q826,1,MATCH(S$5,$I71:$K71,0)),IF(OR(S$7="Anytime",S$7="Peak",S$7="Off-peak",S$7="Shoulder",S$7="Block"),INDEX('Stakeholder report data'!$G826:$M826,1,MATCH(IF(S$7="Block","Anytime",S$7),'Stakeholder report data'!$G$799:$M$799,0)),INDEX($W826:$AD826,1,MATCH(S$5,$W$799:$AD$799,0)))))
*S1126*S$8,0)</f>
        <v>0</v>
      </c>
      <c r="T526" s="212">
        <f>_xlfn.IFNA(IF(T$7="Fixed",1,IF(AND($D526="yes",T$7="Block"),INDEX($O826:$Q826,1,MATCH(T$5,$I71:$K71,0)),IF(OR(T$7="Anytime",T$7="Peak",T$7="Off-peak",T$7="Shoulder",T$7="Block"),INDEX('Stakeholder report data'!$G826:$M826,1,MATCH(IF(T$7="Block","Anytime",T$7),'Stakeholder report data'!$G$799:$M$799,0)),INDEX($W826:$AD826,1,MATCH(T$5,$W$799:$AD$799,0)))))
*T1126*T$8,0)</f>
        <v>0</v>
      </c>
      <c r="U526" s="212">
        <f>_xlfn.IFNA(IF(U$7="Fixed",1,IF(AND($D526="yes",U$7="Block"),INDEX($O826:$Q826,1,MATCH(U$5,$I71:$K71,0)),IF(OR(U$7="Anytime",U$7="Peak",U$7="Off-peak",U$7="Shoulder",U$7="Block"),INDEX('Stakeholder report data'!$G826:$M826,1,MATCH(IF(U$7="Block","Anytime",U$7),'Stakeholder report data'!$G$799:$M$799,0)),INDEX($W826:$AD826,1,MATCH(U$5,$W$799:$AD$799,0)))))
*U1126*U$8,0)</f>
        <v>0</v>
      </c>
      <c r="V526" s="212">
        <f>_xlfn.IFNA(IF(V$7="Fixed",1,IF(AND($D526="yes",V$7="Block"),INDEX($O826:$Q826,1,MATCH(V$5,$I71:$K71,0)),IF(OR(V$7="Anytime",V$7="Peak",V$7="Off-peak",V$7="Shoulder",V$7="Block"),INDEX('Stakeholder report data'!$G826:$M826,1,MATCH(IF(V$7="Block","Anytime",V$7),'Stakeholder report data'!$G$799:$M$799,0)),INDEX($W826:$AD826,1,MATCH(V$5,$W$799:$AD$799,0)))))
*V1126*V$8,0)</f>
        <v>0</v>
      </c>
      <c r="W526" s="212">
        <f>_xlfn.IFNA(IF(W$7="Fixed",1,IF(AND($D526="yes",W$7="Block"),INDEX($O826:$Q826,1,MATCH(W$5,$I71:$K71,0)),IF(OR(W$7="Anytime",W$7="Peak",W$7="Off-peak",W$7="Shoulder",W$7="Block"),INDEX('Stakeholder report data'!$G826:$M826,1,MATCH(IF(W$7="Block","Anytime",W$7),'Stakeholder report data'!$G$799:$M$799,0)),INDEX($W826:$AD826,1,MATCH(W$5,$W$799:$AD$799,0)))))
*W1126*W$8,0)</f>
        <v>0</v>
      </c>
      <c r="X526" s="212">
        <f>_xlfn.IFNA(IF(X$7="Fixed",1,IF(AND($D526="yes",X$7="Block"),INDEX($O826:$Q826,1,MATCH(X$5,$I71:$K71,0)),IF(OR(X$7="Anytime",X$7="Peak",X$7="Off-peak",X$7="Shoulder",X$7="Block"),INDEX('Stakeholder report data'!$G826:$M826,1,MATCH(IF(X$7="Block","Anytime",X$7),'Stakeholder report data'!$G$799:$M$799,0)),INDEX($W826:$AD826,1,MATCH(X$5,$W$799:$AD$799,0)))))
*X1126*X$8,0)</f>
        <v>0</v>
      </c>
      <c r="Y526" s="212">
        <f>_xlfn.IFNA(IF(Y$7="Fixed",1,IF(AND($D526="yes",Y$7="Block"),INDEX($O826:$Q826,1,MATCH(Y$5,$I71:$K71,0)),IF(OR(Y$7="Anytime",Y$7="Peak",Y$7="Off-peak",Y$7="Shoulder",Y$7="Block"),INDEX('Stakeholder report data'!$G826:$M826,1,MATCH(IF(Y$7="Block","Anytime",Y$7),'Stakeholder report data'!$G$799:$M$799,0)),INDEX($W826:$AD826,1,MATCH(Y$5,$W$799:$AD$799,0)))))
*Y1126*Y$8,0)</f>
        <v>0</v>
      </c>
      <c r="Z526" s="212">
        <f>_xlfn.IFNA(IF(Z$7="Fixed",1,IF(AND($D526="yes",Z$7="Block"),INDEX($O826:$Q826,1,MATCH(Z$5,$I71:$K71,0)),IF(OR(Z$7="Anytime",Z$7="Peak",Z$7="Off-peak",Z$7="Shoulder",Z$7="Block"),INDEX('Stakeholder report data'!$G826:$M826,1,MATCH(IF(Z$7="Block","Anytime",Z$7),'Stakeholder report data'!$G$799:$M$799,0)),INDEX($W826:$AD826,1,MATCH(Z$5,$W$799:$AD$799,0)))))
*Z1126*Z$8,0)</f>
        <v>0</v>
      </c>
      <c r="AA526" s="212">
        <f>_xlfn.IFNA(IF(AA$7="Fixed",1,IF(AND($D526="yes",AA$7="Block"),INDEX($O826:$Q826,1,MATCH(AA$5,$I71:$K71,0)),IF(OR(AA$7="Anytime",AA$7="Peak",AA$7="Off-peak",AA$7="Shoulder",AA$7="Block"),INDEX('Stakeholder report data'!$G826:$M826,1,MATCH(IF(AA$7="Block","Anytime",AA$7),'Stakeholder report data'!$G$799:$M$799,0)),INDEX($W826:$AD826,1,MATCH(AA$5,$W$799:$AD$799,0)))))
*AA1126*AA$8,0)</f>
        <v>0</v>
      </c>
      <c r="AB526" s="212">
        <f>_xlfn.IFNA(IF(AB$7="Fixed",1,IF(AND($D526="yes",AB$7="Block"),INDEX($O826:$Q826,1,MATCH(AB$5,$I71:$K71,0)),IF(OR(AB$7="Anytime",AB$7="Peak",AB$7="Off-peak",AB$7="Shoulder",AB$7="Block"),INDEX('Stakeholder report data'!$G826:$M826,1,MATCH(IF(AB$7="Block","Anytime",AB$7),'Stakeholder report data'!$G$799:$M$799,0)),INDEX($W826:$AD826,1,MATCH(AB$5,$W$799:$AD$799,0)))))
*AB1126*AB$8,0)</f>
        <v>0</v>
      </c>
      <c r="AC526" s="212">
        <f>_xlfn.IFNA(IF(AC$7="Fixed",1,IF(AND($D526="yes",AC$7="Block"),INDEX($O826:$Q826,1,MATCH(AC$5,$I71:$K71,0)),IF(OR(AC$7="Anytime",AC$7="Peak",AC$7="Off-peak",AC$7="Shoulder",AC$7="Block"),INDEX('Stakeholder report data'!$G826:$M826,1,MATCH(IF(AC$7="Block","Anytime",AC$7),'Stakeholder report data'!$G$799:$M$799,0)),INDEX($W826:$AD826,1,MATCH(AC$5,$W$799:$AD$799,0)))))
*AC1126*AC$8,0)</f>
        <v>0</v>
      </c>
      <c r="AD526" s="212">
        <f>_xlfn.IFNA(IF(AD$7="Fixed",1,IF(AND($D526="yes",AD$7="Block"),INDEX($O826:$Q826,1,MATCH(AD$5,$I71:$K71,0)),IF(OR(AD$7="Anytime",AD$7="Peak",AD$7="Off-peak",AD$7="Shoulder",AD$7="Block"),INDEX('Stakeholder report data'!$G826:$M826,1,MATCH(IF(AD$7="Block","Anytime",AD$7),'Stakeholder report data'!$G$799:$M$799,0)),INDEX($W826:$AD826,1,MATCH(AD$5,$W$799:$AD$799,0)))))
*AD1126*AD$8,0)</f>
        <v>0</v>
      </c>
      <c r="AE526" s="55"/>
      <c r="AF526" s="34"/>
      <c r="AG526" s="34"/>
      <c r="AH526" s="34"/>
    </row>
    <row r="527" spans="1:34" ht="11.25" hidden="1" outlineLevel="3" x14ac:dyDescent="0.2">
      <c r="A527" s="34"/>
      <c r="B527" s="251">
        <v>26</v>
      </c>
      <c r="C527" s="48">
        <v>0</v>
      </c>
      <c r="D527" s="49">
        <f t="shared" si="53"/>
        <v>0</v>
      </c>
      <c r="E527" s="49">
        <f t="shared" si="53"/>
        <v>0</v>
      </c>
      <c r="F527" s="56"/>
      <c r="G527" s="262">
        <f t="shared" si="52"/>
        <v>0</v>
      </c>
      <c r="H527" s="56"/>
      <c r="I527" s="212">
        <f>_xlfn.IFNA(IF(I$7="Fixed",1,IF(AND($D527="yes",I$7="Block"),INDEX($O827:$Q827,1,MATCH(I$5,$I72:$K72,0)),IF(OR(I$7="Anytime",I$7="Peak",I$7="Off-peak",I$7="Shoulder",I$7="Block"),INDEX('Stakeholder report data'!$G827:$M827,1,MATCH(IF(I$7="Block","Anytime",I$7),'Stakeholder report data'!$G$799:$M$799,0)),INDEX($W827:$AD827,1,MATCH(I$5,$W$799:$AD$799,0)))))
*I1127*I$8,0)</f>
        <v>0</v>
      </c>
      <c r="J527" s="212">
        <f>_xlfn.IFNA(IF(J$7="Fixed",1,IF(AND($D527="yes",J$7="Block"),INDEX($O827:$Q827,1,MATCH(J$5,$I72:$K72,0)),IF(OR(J$7="Anytime",J$7="Peak",J$7="Off-peak",J$7="Shoulder",J$7="Block"),INDEX('Stakeholder report data'!$G827:$M827,1,MATCH(IF(J$7="Block","Anytime",J$7),'Stakeholder report data'!$G$799:$M$799,0)),INDEX($W827:$AD827,1,MATCH(J$5,$W$799:$AD$799,0)))))
*J1127*J$8,0)</f>
        <v>0</v>
      </c>
      <c r="K527" s="212">
        <f>_xlfn.IFNA(IF(K$7="Fixed",1,IF(AND($D527="yes",K$7="Block"),INDEX($O827:$Q827,1,MATCH(K$5,$I72:$K72,0)),IF(OR(K$7="Anytime",K$7="Peak",K$7="Off-peak",K$7="Shoulder",K$7="Block"),INDEX('Stakeholder report data'!$G827:$M827,1,MATCH(IF(K$7="Block","Anytime",K$7),'Stakeholder report data'!$G$799:$M$799,0)),INDEX($W827:$AD827,1,MATCH(K$5,$W$799:$AD$799,0)))))
*K1127*K$8,0)</f>
        <v>0</v>
      </c>
      <c r="L527" s="212">
        <f>_xlfn.IFNA(IF(L$7="Fixed",1,IF(AND($D527="yes",L$7="Block"),INDEX($O827:$Q827,1,MATCH(L$5,$I72:$K72,0)),IF(OR(L$7="Anytime",L$7="Peak",L$7="Off-peak",L$7="Shoulder",L$7="Block"),INDEX('Stakeholder report data'!$G827:$M827,1,MATCH(IF(L$7="Block","Anytime",L$7),'Stakeholder report data'!$G$799:$M$799,0)),INDEX($W827:$AD827,1,MATCH(L$5,$W$799:$AD$799,0)))))
*L1127*L$8,0)</f>
        <v>0</v>
      </c>
      <c r="M527" s="212">
        <f>_xlfn.IFNA(IF(M$7="Fixed",1,IF(AND($D527="yes",M$7="Block"),INDEX($O827:$Q827,1,MATCH(M$5,$I72:$K72,0)),IF(OR(M$7="Anytime",M$7="Peak",M$7="Off-peak",M$7="Shoulder",M$7="Block"),INDEX('Stakeholder report data'!$G827:$M827,1,MATCH(IF(M$7="Block","Anytime",M$7),'Stakeholder report data'!$G$799:$M$799,0)),INDEX($W827:$AD827,1,MATCH(M$5,$W$799:$AD$799,0)))))
*M1127*M$8,0)</f>
        <v>0</v>
      </c>
      <c r="N527" s="212">
        <f>_xlfn.IFNA(IF(N$7="Fixed",1,IF(AND($D527="yes",N$7="Block"),INDEX($O827:$Q827,1,MATCH(N$5,$I72:$K72,0)),IF(OR(N$7="Anytime",N$7="Peak",N$7="Off-peak",N$7="Shoulder",N$7="Block"),INDEX('Stakeholder report data'!$G827:$M827,1,MATCH(IF(N$7="Block","Anytime",N$7),'Stakeholder report data'!$G$799:$M$799,0)),INDEX($W827:$AD827,1,MATCH(N$5,$W$799:$AD$799,0)))))
*N1127*N$8,0)</f>
        <v>0</v>
      </c>
      <c r="O527" s="212">
        <f>_xlfn.IFNA(IF(O$7="Fixed",1,IF(AND($D527="yes",O$7="Block"),INDEX($O827:$Q827,1,MATCH(O$5,$I72:$K72,0)),IF(OR(O$7="Anytime",O$7="Peak",O$7="Off-peak",O$7="Shoulder",O$7="Block"),INDEX('Stakeholder report data'!$G827:$M827,1,MATCH(IF(O$7="Block","Anytime",O$7),'Stakeholder report data'!$G$799:$M$799,0)),INDEX($W827:$AD827,1,MATCH(O$5,$W$799:$AD$799,0)))))
*O1127*O$8,0)</f>
        <v>0</v>
      </c>
      <c r="P527" s="212">
        <f>_xlfn.IFNA(IF(P$7="Fixed",1,IF(AND($D527="yes",P$7="Block"),INDEX($O827:$Q827,1,MATCH(P$5,$I72:$K72,0)),IF(OR(P$7="Anytime",P$7="Peak",P$7="Off-peak",P$7="Shoulder",P$7="Block"),INDEX('Stakeholder report data'!$G827:$M827,1,MATCH(IF(P$7="Block","Anytime",P$7),'Stakeholder report data'!$G$799:$M$799,0)),INDEX($W827:$AD827,1,MATCH(P$5,$W$799:$AD$799,0)))))
*P1127*P$8,0)</f>
        <v>0</v>
      </c>
      <c r="Q527" s="212">
        <f>_xlfn.IFNA(IF(Q$7="Fixed",1,IF(AND($D527="yes",Q$7="Block"),INDEX($O827:$Q827,1,MATCH(Q$5,$I72:$K72,0)),IF(OR(Q$7="Anytime",Q$7="Peak",Q$7="Off-peak",Q$7="Shoulder",Q$7="Block"),INDEX('Stakeholder report data'!$G827:$M827,1,MATCH(IF(Q$7="Block","Anytime",Q$7),'Stakeholder report data'!$G$799:$M$799,0)),INDEX($W827:$AD827,1,MATCH(Q$5,$W$799:$AD$799,0)))))
*Q1127*Q$8,0)</f>
        <v>0</v>
      </c>
      <c r="R527" s="212">
        <f>_xlfn.IFNA(IF(R$7="Fixed",1,IF(AND($D527="yes",R$7="Block"),INDEX($O827:$Q827,1,MATCH(R$5,$I72:$K72,0)),IF(OR(R$7="Anytime",R$7="Peak",R$7="Off-peak",R$7="Shoulder",R$7="Block"),INDEX('Stakeholder report data'!$G827:$M827,1,MATCH(IF(R$7="Block","Anytime",R$7),'Stakeholder report data'!$G$799:$M$799,0)),INDEX($W827:$AD827,1,MATCH(R$5,$W$799:$AD$799,0)))))
*R1127*R$8,0)</f>
        <v>0</v>
      </c>
      <c r="S527" s="212">
        <f>_xlfn.IFNA(IF(S$7="Fixed",1,IF(AND($D527="yes",S$7="Block"),INDEX($O827:$Q827,1,MATCH(S$5,$I72:$K72,0)),IF(OR(S$7="Anytime",S$7="Peak",S$7="Off-peak",S$7="Shoulder",S$7="Block"),INDEX('Stakeholder report data'!$G827:$M827,1,MATCH(IF(S$7="Block","Anytime",S$7),'Stakeholder report data'!$G$799:$M$799,0)),INDEX($W827:$AD827,1,MATCH(S$5,$W$799:$AD$799,0)))))
*S1127*S$8,0)</f>
        <v>0</v>
      </c>
      <c r="T527" s="212">
        <f>_xlfn.IFNA(IF(T$7="Fixed",1,IF(AND($D527="yes",T$7="Block"),INDEX($O827:$Q827,1,MATCH(T$5,$I72:$K72,0)),IF(OR(T$7="Anytime",T$7="Peak",T$7="Off-peak",T$7="Shoulder",T$7="Block"),INDEX('Stakeholder report data'!$G827:$M827,1,MATCH(IF(T$7="Block","Anytime",T$7),'Stakeholder report data'!$G$799:$M$799,0)),INDEX($W827:$AD827,1,MATCH(T$5,$W$799:$AD$799,0)))))
*T1127*T$8,0)</f>
        <v>0</v>
      </c>
      <c r="U527" s="212">
        <f>_xlfn.IFNA(IF(U$7="Fixed",1,IF(AND($D527="yes",U$7="Block"),INDEX($O827:$Q827,1,MATCH(U$5,$I72:$K72,0)),IF(OR(U$7="Anytime",U$7="Peak",U$7="Off-peak",U$7="Shoulder",U$7="Block"),INDEX('Stakeholder report data'!$G827:$M827,1,MATCH(IF(U$7="Block","Anytime",U$7),'Stakeholder report data'!$G$799:$M$799,0)),INDEX($W827:$AD827,1,MATCH(U$5,$W$799:$AD$799,0)))))
*U1127*U$8,0)</f>
        <v>0</v>
      </c>
      <c r="V527" s="212">
        <f>_xlfn.IFNA(IF(V$7="Fixed",1,IF(AND($D527="yes",V$7="Block"),INDEX($O827:$Q827,1,MATCH(V$5,$I72:$K72,0)),IF(OR(V$7="Anytime",V$7="Peak",V$7="Off-peak",V$7="Shoulder",V$7="Block"),INDEX('Stakeholder report data'!$G827:$M827,1,MATCH(IF(V$7="Block","Anytime",V$7),'Stakeholder report data'!$G$799:$M$799,0)),INDEX($W827:$AD827,1,MATCH(V$5,$W$799:$AD$799,0)))))
*V1127*V$8,0)</f>
        <v>0</v>
      </c>
      <c r="W527" s="212">
        <f>_xlfn.IFNA(IF(W$7="Fixed",1,IF(AND($D527="yes",W$7="Block"),INDEX($O827:$Q827,1,MATCH(W$5,$I72:$K72,0)),IF(OR(W$7="Anytime",W$7="Peak",W$7="Off-peak",W$7="Shoulder",W$7="Block"),INDEX('Stakeholder report data'!$G827:$M827,1,MATCH(IF(W$7="Block","Anytime",W$7),'Stakeholder report data'!$G$799:$M$799,0)),INDEX($W827:$AD827,1,MATCH(W$5,$W$799:$AD$799,0)))))
*W1127*W$8,0)</f>
        <v>0</v>
      </c>
      <c r="X527" s="212">
        <f>_xlfn.IFNA(IF(X$7="Fixed",1,IF(AND($D527="yes",X$7="Block"),INDEX($O827:$Q827,1,MATCH(X$5,$I72:$K72,0)),IF(OR(X$7="Anytime",X$7="Peak",X$7="Off-peak",X$7="Shoulder",X$7="Block"),INDEX('Stakeholder report data'!$G827:$M827,1,MATCH(IF(X$7="Block","Anytime",X$7),'Stakeholder report data'!$G$799:$M$799,0)),INDEX($W827:$AD827,1,MATCH(X$5,$W$799:$AD$799,0)))))
*X1127*X$8,0)</f>
        <v>0</v>
      </c>
      <c r="Y527" s="212">
        <f>_xlfn.IFNA(IF(Y$7="Fixed",1,IF(AND($D527="yes",Y$7="Block"),INDEX($O827:$Q827,1,MATCH(Y$5,$I72:$K72,0)),IF(OR(Y$7="Anytime",Y$7="Peak",Y$7="Off-peak",Y$7="Shoulder",Y$7="Block"),INDEX('Stakeholder report data'!$G827:$M827,1,MATCH(IF(Y$7="Block","Anytime",Y$7),'Stakeholder report data'!$G$799:$M$799,0)),INDEX($W827:$AD827,1,MATCH(Y$5,$W$799:$AD$799,0)))))
*Y1127*Y$8,0)</f>
        <v>0</v>
      </c>
      <c r="Z527" s="212">
        <f>_xlfn.IFNA(IF(Z$7="Fixed",1,IF(AND($D527="yes",Z$7="Block"),INDEX($O827:$Q827,1,MATCH(Z$5,$I72:$K72,0)),IF(OR(Z$7="Anytime",Z$7="Peak",Z$7="Off-peak",Z$7="Shoulder",Z$7="Block"),INDEX('Stakeholder report data'!$G827:$M827,1,MATCH(IF(Z$7="Block","Anytime",Z$7),'Stakeholder report data'!$G$799:$M$799,0)),INDEX($W827:$AD827,1,MATCH(Z$5,$W$799:$AD$799,0)))))
*Z1127*Z$8,0)</f>
        <v>0</v>
      </c>
      <c r="AA527" s="212">
        <f>_xlfn.IFNA(IF(AA$7="Fixed",1,IF(AND($D527="yes",AA$7="Block"),INDEX($O827:$Q827,1,MATCH(AA$5,$I72:$K72,0)),IF(OR(AA$7="Anytime",AA$7="Peak",AA$7="Off-peak",AA$7="Shoulder",AA$7="Block"),INDEX('Stakeholder report data'!$G827:$M827,1,MATCH(IF(AA$7="Block","Anytime",AA$7),'Stakeholder report data'!$G$799:$M$799,0)),INDEX($W827:$AD827,1,MATCH(AA$5,$W$799:$AD$799,0)))))
*AA1127*AA$8,0)</f>
        <v>0</v>
      </c>
      <c r="AB527" s="212">
        <f>_xlfn.IFNA(IF(AB$7="Fixed",1,IF(AND($D527="yes",AB$7="Block"),INDEX($O827:$Q827,1,MATCH(AB$5,$I72:$K72,0)),IF(OR(AB$7="Anytime",AB$7="Peak",AB$7="Off-peak",AB$7="Shoulder",AB$7="Block"),INDEX('Stakeholder report data'!$G827:$M827,1,MATCH(IF(AB$7="Block","Anytime",AB$7),'Stakeholder report data'!$G$799:$M$799,0)),INDEX($W827:$AD827,1,MATCH(AB$5,$W$799:$AD$799,0)))))
*AB1127*AB$8,0)</f>
        <v>0</v>
      </c>
      <c r="AC527" s="212">
        <f>_xlfn.IFNA(IF(AC$7="Fixed",1,IF(AND($D527="yes",AC$7="Block"),INDEX($O827:$Q827,1,MATCH(AC$5,$I72:$K72,0)),IF(OR(AC$7="Anytime",AC$7="Peak",AC$7="Off-peak",AC$7="Shoulder",AC$7="Block"),INDEX('Stakeholder report data'!$G827:$M827,1,MATCH(IF(AC$7="Block","Anytime",AC$7),'Stakeholder report data'!$G$799:$M$799,0)),INDEX($W827:$AD827,1,MATCH(AC$5,$W$799:$AD$799,0)))))
*AC1127*AC$8,0)</f>
        <v>0</v>
      </c>
      <c r="AD527" s="212">
        <f>_xlfn.IFNA(IF(AD$7="Fixed",1,IF(AND($D527="yes",AD$7="Block"),INDEX($O827:$Q827,1,MATCH(AD$5,$I72:$K72,0)),IF(OR(AD$7="Anytime",AD$7="Peak",AD$7="Off-peak",AD$7="Shoulder",AD$7="Block"),INDEX('Stakeholder report data'!$G827:$M827,1,MATCH(IF(AD$7="Block","Anytime",AD$7),'Stakeholder report data'!$G$799:$M$799,0)),INDEX($W827:$AD827,1,MATCH(AD$5,$W$799:$AD$799,0)))))
*AD1127*AD$8,0)</f>
        <v>0</v>
      </c>
      <c r="AE527" s="55"/>
      <c r="AF527" s="34"/>
      <c r="AG527" s="34"/>
      <c r="AH527" s="34"/>
    </row>
    <row r="528" spans="1:34" ht="11.25" hidden="1" outlineLevel="3" x14ac:dyDescent="0.2">
      <c r="A528" s="34"/>
      <c r="B528" s="251">
        <v>27</v>
      </c>
      <c r="C528" s="48">
        <v>0</v>
      </c>
      <c r="D528" s="49">
        <f t="shared" si="53"/>
        <v>0</v>
      </c>
      <c r="E528" s="49">
        <f t="shared" si="53"/>
        <v>0</v>
      </c>
      <c r="F528" s="56"/>
      <c r="G528" s="262">
        <f t="shared" si="52"/>
        <v>0</v>
      </c>
      <c r="H528" s="56"/>
      <c r="I528" s="212">
        <f>_xlfn.IFNA(IF(I$7="Fixed",1,IF(AND($D528="yes",I$7="Block"),INDEX($O828:$Q828,1,MATCH(I$5,$I73:$K73,0)),IF(OR(I$7="Anytime",I$7="Peak",I$7="Off-peak",I$7="Shoulder",I$7="Block"),INDEX('Stakeholder report data'!$G828:$M828,1,MATCH(IF(I$7="Block","Anytime",I$7),'Stakeholder report data'!$G$799:$M$799,0)),INDEX($W828:$AD828,1,MATCH(I$5,$W$799:$AD$799,0)))))
*I1128*I$8,0)</f>
        <v>0</v>
      </c>
      <c r="J528" s="212">
        <f>_xlfn.IFNA(IF(J$7="Fixed",1,IF(AND($D528="yes",J$7="Block"),INDEX($O828:$Q828,1,MATCH(J$5,$I73:$K73,0)),IF(OR(J$7="Anytime",J$7="Peak",J$7="Off-peak",J$7="Shoulder",J$7="Block"),INDEX('Stakeholder report data'!$G828:$M828,1,MATCH(IF(J$7="Block","Anytime",J$7),'Stakeholder report data'!$G$799:$M$799,0)),INDEX($W828:$AD828,1,MATCH(J$5,$W$799:$AD$799,0)))))
*J1128*J$8,0)</f>
        <v>0</v>
      </c>
      <c r="K528" s="212">
        <f>_xlfn.IFNA(IF(K$7="Fixed",1,IF(AND($D528="yes",K$7="Block"),INDEX($O828:$Q828,1,MATCH(K$5,$I73:$K73,0)),IF(OR(K$7="Anytime",K$7="Peak",K$7="Off-peak",K$7="Shoulder",K$7="Block"),INDEX('Stakeholder report data'!$G828:$M828,1,MATCH(IF(K$7="Block","Anytime",K$7),'Stakeholder report data'!$G$799:$M$799,0)),INDEX($W828:$AD828,1,MATCH(K$5,$W$799:$AD$799,0)))))
*K1128*K$8,0)</f>
        <v>0</v>
      </c>
      <c r="L528" s="212">
        <f>_xlfn.IFNA(IF(L$7="Fixed",1,IF(AND($D528="yes",L$7="Block"),INDEX($O828:$Q828,1,MATCH(L$5,$I73:$K73,0)),IF(OR(L$7="Anytime",L$7="Peak",L$7="Off-peak",L$7="Shoulder",L$7="Block"),INDEX('Stakeholder report data'!$G828:$M828,1,MATCH(IF(L$7="Block","Anytime",L$7),'Stakeholder report data'!$G$799:$M$799,0)),INDEX($W828:$AD828,1,MATCH(L$5,$W$799:$AD$799,0)))))
*L1128*L$8,0)</f>
        <v>0</v>
      </c>
      <c r="M528" s="212">
        <f>_xlfn.IFNA(IF(M$7="Fixed",1,IF(AND($D528="yes",M$7="Block"),INDEX($O828:$Q828,1,MATCH(M$5,$I73:$K73,0)),IF(OR(M$7="Anytime",M$7="Peak",M$7="Off-peak",M$7="Shoulder",M$7="Block"),INDEX('Stakeholder report data'!$G828:$M828,1,MATCH(IF(M$7="Block","Anytime",M$7),'Stakeholder report data'!$G$799:$M$799,0)),INDEX($W828:$AD828,1,MATCH(M$5,$W$799:$AD$799,0)))))
*M1128*M$8,0)</f>
        <v>0</v>
      </c>
      <c r="N528" s="212">
        <f>_xlfn.IFNA(IF(N$7="Fixed",1,IF(AND($D528="yes",N$7="Block"),INDEX($O828:$Q828,1,MATCH(N$5,$I73:$K73,0)),IF(OR(N$7="Anytime",N$7="Peak",N$7="Off-peak",N$7="Shoulder",N$7="Block"),INDEX('Stakeholder report data'!$G828:$M828,1,MATCH(IF(N$7="Block","Anytime",N$7),'Stakeholder report data'!$G$799:$M$799,0)),INDEX($W828:$AD828,1,MATCH(N$5,$W$799:$AD$799,0)))))
*N1128*N$8,0)</f>
        <v>0</v>
      </c>
      <c r="O528" s="212">
        <f>_xlfn.IFNA(IF(O$7="Fixed",1,IF(AND($D528="yes",O$7="Block"),INDEX($O828:$Q828,1,MATCH(O$5,$I73:$K73,0)),IF(OR(O$7="Anytime",O$7="Peak",O$7="Off-peak",O$7="Shoulder",O$7="Block"),INDEX('Stakeholder report data'!$G828:$M828,1,MATCH(IF(O$7="Block","Anytime",O$7),'Stakeholder report data'!$G$799:$M$799,0)),INDEX($W828:$AD828,1,MATCH(O$5,$W$799:$AD$799,0)))))
*O1128*O$8,0)</f>
        <v>0</v>
      </c>
      <c r="P528" s="212">
        <f>_xlfn.IFNA(IF(P$7="Fixed",1,IF(AND($D528="yes",P$7="Block"),INDEX($O828:$Q828,1,MATCH(P$5,$I73:$K73,0)),IF(OR(P$7="Anytime",P$7="Peak",P$7="Off-peak",P$7="Shoulder",P$7="Block"),INDEX('Stakeholder report data'!$G828:$M828,1,MATCH(IF(P$7="Block","Anytime",P$7),'Stakeholder report data'!$G$799:$M$799,0)),INDEX($W828:$AD828,1,MATCH(P$5,$W$799:$AD$799,0)))))
*P1128*P$8,0)</f>
        <v>0</v>
      </c>
      <c r="Q528" s="212">
        <f>_xlfn.IFNA(IF(Q$7="Fixed",1,IF(AND($D528="yes",Q$7="Block"),INDEX($O828:$Q828,1,MATCH(Q$5,$I73:$K73,0)),IF(OR(Q$7="Anytime",Q$7="Peak",Q$7="Off-peak",Q$7="Shoulder",Q$7="Block"),INDEX('Stakeholder report data'!$G828:$M828,1,MATCH(IF(Q$7="Block","Anytime",Q$7),'Stakeholder report data'!$G$799:$M$799,0)),INDEX($W828:$AD828,1,MATCH(Q$5,$W$799:$AD$799,0)))))
*Q1128*Q$8,0)</f>
        <v>0</v>
      </c>
      <c r="R528" s="212">
        <f>_xlfn.IFNA(IF(R$7="Fixed",1,IF(AND($D528="yes",R$7="Block"),INDEX($O828:$Q828,1,MATCH(R$5,$I73:$K73,0)),IF(OR(R$7="Anytime",R$7="Peak",R$7="Off-peak",R$7="Shoulder",R$7="Block"),INDEX('Stakeholder report data'!$G828:$M828,1,MATCH(IF(R$7="Block","Anytime",R$7),'Stakeholder report data'!$G$799:$M$799,0)),INDEX($W828:$AD828,1,MATCH(R$5,$W$799:$AD$799,0)))))
*R1128*R$8,0)</f>
        <v>0</v>
      </c>
      <c r="S528" s="212">
        <f>_xlfn.IFNA(IF(S$7="Fixed",1,IF(AND($D528="yes",S$7="Block"),INDEX($O828:$Q828,1,MATCH(S$5,$I73:$K73,0)),IF(OR(S$7="Anytime",S$7="Peak",S$7="Off-peak",S$7="Shoulder",S$7="Block"),INDEX('Stakeholder report data'!$G828:$M828,1,MATCH(IF(S$7="Block","Anytime",S$7),'Stakeholder report data'!$G$799:$M$799,0)),INDEX($W828:$AD828,1,MATCH(S$5,$W$799:$AD$799,0)))))
*S1128*S$8,0)</f>
        <v>0</v>
      </c>
      <c r="T528" s="212">
        <f>_xlfn.IFNA(IF(T$7="Fixed",1,IF(AND($D528="yes",T$7="Block"),INDEX($O828:$Q828,1,MATCH(T$5,$I73:$K73,0)),IF(OR(T$7="Anytime",T$7="Peak",T$7="Off-peak",T$7="Shoulder",T$7="Block"),INDEX('Stakeholder report data'!$G828:$M828,1,MATCH(IF(T$7="Block","Anytime",T$7),'Stakeholder report data'!$G$799:$M$799,0)),INDEX($W828:$AD828,1,MATCH(T$5,$W$799:$AD$799,0)))))
*T1128*T$8,0)</f>
        <v>0</v>
      </c>
      <c r="U528" s="212">
        <f>_xlfn.IFNA(IF(U$7="Fixed",1,IF(AND($D528="yes",U$7="Block"),INDEX($O828:$Q828,1,MATCH(U$5,$I73:$K73,0)),IF(OR(U$7="Anytime",U$7="Peak",U$7="Off-peak",U$7="Shoulder",U$7="Block"),INDEX('Stakeholder report data'!$G828:$M828,1,MATCH(IF(U$7="Block","Anytime",U$7),'Stakeholder report data'!$G$799:$M$799,0)),INDEX($W828:$AD828,1,MATCH(U$5,$W$799:$AD$799,0)))))
*U1128*U$8,0)</f>
        <v>0</v>
      </c>
      <c r="V528" s="212">
        <f>_xlfn.IFNA(IF(V$7="Fixed",1,IF(AND($D528="yes",V$7="Block"),INDEX($O828:$Q828,1,MATCH(V$5,$I73:$K73,0)),IF(OR(V$7="Anytime",V$7="Peak",V$7="Off-peak",V$7="Shoulder",V$7="Block"),INDEX('Stakeholder report data'!$G828:$M828,1,MATCH(IF(V$7="Block","Anytime",V$7),'Stakeholder report data'!$G$799:$M$799,0)),INDEX($W828:$AD828,1,MATCH(V$5,$W$799:$AD$799,0)))))
*V1128*V$8,0)</f>
        <v>0</v>
      </c>
      <c r="W528" s="212">
        <f>_xlfn.IFNA(IF(W$7="Fixed",1,IF(AND($D528="yes",W$7="Block"),INDEX($O828:$Q828,1,MATCH(W$5,$I73:$K73,0)),IF(OR(W$7="Anytime",W$7="Peak",W$7="Off-peak",W$7="Shoulder",W$7="Block"),INDEX('Stakeholder report data'!$G828:$M828,1,MATCH(IF(W$7="Block","Anytime",W$7),'Stakeholder report data'!$G$799:$M$799,0)),INDEX($W828:$AD828,1,MATCH(W$5,$W$799:$AD$799,0)))))
*W1128*W$8,0)</f>
        <v>0</v>
      </c>
      <c r="X528" s="212">
        <f>_xlfn.IFNA(IF(X$7="Fixed",1,IF(AND($D528="yes",X$7="Block"),INDEX($O828:$Q828,1,MATCH(X$5,$I73:$K73,0)),IF(OR(X$7="Anytime",X$7="Peak",X$7="Off-peak",X$7="Shoulder",X$7="Block"),INDEX('Stakeholder report data'!$G828:$M828,1,MATCH(IF(X$7="Block","Anytime",X$7),'Stakeholder report data'!$G$799:$M$799,0)),INDEX($W828:$AD828,1,MATCH(X$5,$W$799:$AD$799,0)))))
*X1128*X$8,0)</f>
        <v>0</v>
      </c>
      <c r="Y528" s="212">
        <f>_xlfn.IFNA(IF(Y$7="Fixed",1,IF(AND($D528="yes",Y$7="Block"),INDEX($O828:$Q828,1,MATCH(Y$5,$I73:$K73,0)),IF(OR(Y$7="Anytime",Y$7="Peak",Y$7="Off-peak",Y$7="Shoulder",Y$7="Block"),INDEX('Stakeholder report data'!$G828:$M828,1,MATCH(IF(Y$7="Block","Anytime",Y$7),'Stakeholder report data'!$G$799:$M$799,0)),INDEX($W828:$AD828,1,MATCH(Y$5,$W$799:$AD$799,0)))))
*Y1128*Y$8,0)</f>
        <v>0</v>
      </c>
      <c r="Z528" s="212">
        <f>_xlfn.IFNA(IF(Z$7="Fixed",1,IF(AND($D528="yes",Z$7="Block"),INDEX($O828:$Q828,1,MATCH(Z$5,$I73:$K73,0)),IF(OR(Z$7="Anytime",Z$7="Peak",Z$7="Off-peak",Z$7="Shoulder",Z$7="Block"),INDEX('Stakeholder report data'!$G828:$M828,1,MATCH(IF(Z$7="Block","Anytime",Z$7),'Stakeholder report data'!$G$799:$M$799,0)),INDEX($W828:$AD828,1,MATCH(Z$5,$W$799:$AD$799,0)))))
*Z1128*Z$8,0)</f>
        <v>0</v>
      </c>
      <c r="AA528" s="212">
        <f>_xlfn.IFNA(IF(AA$7="Fixed",1,IF(AND($D528="yes",AA$7="Block"),INDEX($O828:$Q828,1,MATCH(AA$5,$I73:$K73,0)),IF(OR(AA$7="Anytime",AA$7="Peak",AA$7="Off-peak",AA$7="Shoulder",AA$7="Block"),INDEX('Stakeholder report data'!$G828:$M828,1,MATCH(IF(AA$7="Block","Anytime",AA$7),'Stakeholder report data'!$G$799:$M$799,0)),INDEX($W828:$AD828,1,MATCH(AA$5,$W$799:$AD$799,0)))))
*AA1128*AA$8,0)</f>
        <v>0</v>
      </c>
      <c r="AB528" s="212">
        <f>_xlfn.IFNA(IF(AB$7="Fixed",1,IF(AND($D528="yes",AB$7="Block"),INDEX($O828:$Q828,1,MATCH(AB$5,$I73:$K73,0)),IF(OR(AB$7="Anytime",AB$7="Peak",AB$7="Off-peak",AB$7="Shoulder",AB$7="Block"),INDEX('Stakeholder report data'!$G828:$M828,1,MATCH(IF(AB$7="Block","Anytime",AB$7),'Stakeholder report data'!$G$799:$M$799,0)),INDEX($W828:$AD828,1,MATCH(AB$5,$W$799:$AD$799,0)))))
*AB1128*AB$8,0)</f>
        <v>0</v>
      </c>
      <c r="AC528" s="212">
        <f>_xlfn.IFNA(IF(AC$7="Fixed",1,IF(AND($D528="yes",AC$7="Block"),INDEX($O828:$Q828,1,MATCH(AC$5,$I73:$K73,0)),IF(OR(AC$7="Anytime",AC$7="Peak",AC$7="Off-peak",AC$7="Shoulder",AC$7="Block"),INDEX('Stakeholder report data'!$G828:$M828,1,MATCH(IF(AC$7="Block","Anytime",AC$7),'Stakeholder report data'!$G$799:$M$799,0)),INDEX($W828:$AD828,1,MATCH(AC$5,$W$799:$AD$799,0)))))
*AC1128*AC$8,0)</f>
        <v>0</v>
      </c>
      <c r="AD528" s="212">
        <f>_xlfn.IFNA(IF(AD$7="Fixed",1,IF(AND($D528="yes",AD$7="Block"),INDEX($O828:$Q828,1,MATCH(AD$5,$I73:$K73,0)),IF(OR(AD$7="Anytime",AD$7="Peak",AD$7="Off-peak",AD$7="Shoulder",AD$7="Block"),INDEX('Stakeholder report data'!$G828:$M828,1,MATCH(IF(AD$7="Block","Anytime",AD$7),'Stakeholder report data'!$G$799:$M$799,0)),INDEX($W828:$AD828,1,MATCH(AD$5,$W$799:$AD$799,0)))))
*AD1128*AD$8,0)</f>
        <v>0</v>
      </c>
      <c r="AE528" s="55"/>
      <c r="AF528" s="34"/>
      <c r="AG528" s="34"/>
      <c r="AH528" s="34"/>
    </row>
    <row r="529" spans="1:34" ht="11.25" hidden="1" outlineLevel="3" x14ac:dyDescent="0.2">
      <c r="A529" s="34"/>
      <c r="B529" s="251">
        <v>28</v>
      </c>
      <c r="C529" s="48">
        <v>0</v>
      </c>
      <c r="D529" s="49">
        <f t="shared" si="53"/>
        <v>0</v>
      </c>
      <c r="E529" s="49">
        <f t="shared" si="53"/>
        <v>0</v>
      </c>
      <c r="F529" s="56"/>
      <c r="G529" s="262">
        <f t="shared" si="52"/>
        <v>0</v>
      </c>
      <c r="H529" s="56"/>
      <c r="I529" s="212">
        <f>_xlfn.IFNA(IF(I$7="Fixed",1,IF(AND($D529="yes",I$7="Block"),INDEX($O829:$Q829,1,MATCH(I$5,$I74:$K74,0)),IF(OR(I$7="Anytime",I$7="Peak",I$7="Off-peak",I$7="Shoulder",I$7="Block"),INDEX('Stakeholder report data'!$G829:$M829,1,MATCH(IF(I$7="Block","Anytime",I$7),'Stakeholder report data'!$G$799:$M$799,0)),INDEX($W829:$AD829,1,MATCH(I$5,$W$799:$AD$799,0)))))
*I1129*I$8,0)</f>
        <v>0</v>
      </c>
      <c r="J529" s="212">
        <f>_xlfn.IFNA(IF(J$7="Fixed",1,IF(AND($D529="yes",J$7="Block"),INDEX($O829:$Q829,1,MATCH(J$5,$I74:$K74,0)),IF(OR(J$7="Anytime",J$7="Peak",J$7="Off-peak",J$7="Shoulder",J$7="Block"),INDEX('Stakeholder report data'!$G829:$M829,1,MATCH(IF(J$7="Block","Anytime",J$7),'Stakeholder report data'!$G$799:$M$799,0)),INDEX($W829:$AD829,1,MATCH(J$5,$W$799:$AD$799,0)))))
*J1129*J$8,0)</f>
        <v>0</v>
      </c>
      <c r="K529" s="212">
        <f>_xlfn.IFNA(IF(K$7="Fixed",1,IF(AND($D529="yes",K$7="Block"),INDEX($O829:$Q829,1,MATCH(K$5,$I74:$K74,0)),IF(OR(K$7="Anytime",K$7="Peak",K$7="Off-peak",K$7="Shoulder",K$7="Block"),INDEX('Stakeholder report data'!$G829:$M829,1,MATCH(IF(K$7="Block","Anytime",K$7),'Stakeholder report data'!$G$799:$M$799,0)),INDEX($W829:$AD829,1,MATCH(K$5,$W$799:$AD$799,0)))))
*K1129*K$8,0)</f>
        <v>0</v>
      </c>
      <c r="L529" s="212">
        <f>_xlfn.IFNA(IF(L$7="Fixed",1,IF(AND($D529="yes",L$7="Block"),INDEX($O829:$Q829,1,MATCH(L$5,$I74:$K74,0)),IF(OR(L$7="Anytime",L$7="Peak",L$7="Off-peak",L$7="Shoulder",L$7="Block"),INDEX('Stakeholder report data'!$G829:$M829,1,MATCH(IF(L$7="Block","Anytime",L$7),'Stakeholder report data'!$G$799:$M$799,0)),INDEX($W829:$AD829,1,MATCH(L$5,$W$799:$AD$799,0)))))
*L1129*L$8,0)</f>
        <v>0</v>
      </c>
      <c r="M529" s="212">
        <f>_xlfn.IFNA(IF(M$7="Fixed",1,IF(AND($D529="yes",M$7="Block"),INDEX($O829:$Q829,1,MATCH(M$5,$I74:$K74,0)),IF(OR(M$7="Anytime",M$7="Peak",M$7="Off-peak",M$7="Shoulder",M$7="Block"),INDEX('Stakeholder report data'!$G829:$M829,1,MATCH(IF(M$7="Block","Anytime",M$7),'Stakeholder report data'!$G$799:$M$799,0)),INDEX($W829:$AD829,1,MATCH(M$5,$W$799:$AD$799,0)))))
*M1129*M$8,0)</f>
        <v>0</v>
      </c>
      <c r="N529" s="212">
        <f>_xlfn.IFNA(IF(N$7="Fixed",1,IF(AND($D529="yes",N$7="Block"),INDEX($O829:$Q829,1,MATCH(N$5,$I74:$K74,0)),IF(OR(N$7="Anytime",N$7="Peak",N$7="Off-peak",N$7="Shoulder",N$7="Block"),INDEX('Stakeholder report data'!$G829:$M829,1,MATCH(IF(N$7="Block","Anytime",N$7),'Stakeholder report data'!$G$799:$M$799,0)),INDEX($W829:$AD829,1,MATCH(N$5,$W$799:$AD$799,0)))))
*N1129*N$8,0)</f>
        <v>0</v>
      </c>
      <c r="O529" s="212">
        <f>_xlfn.IFNA(IF(O$7="Fixed",1,IF(AND($D529="yes",O$7="Block"),INDEX($O829:$Q829,1,MATCH(O$5,$I74:$K74,0)),IF(OR(O$7="Anytime",O$7="Peak",O$7="Off-peak",O$7="Shoulder",O$7="Block"),INDEX('Stakeholder report data'!$G829:$M829,1,MATCH(IF(O$7="Block","Anytime",O$7),'Stakeholder report data'!$G$799:$M$799,0)),INDEX($W829:$AD829,1,MATCH(O$5,$W$799:$AD$799,0)))))
*O1129*O$8,0)</f>
        <v>0</v>
      </c>
      <c r="P529" s="212">
        <f>_xlfn.IFNA(IF(P$7="Fixed",1,IF(AND($D529="yes",P$7="Block"),INDEX($O829:$Q829,1,MATCH(P$5,$I74:$K74,0)),IF(OR(P$7="Anytime",P$7="Peak",P$7="Off-peak",P$7="Shoulder",P$7="Block"),INDEX('Stakeholder report data'!$G829:$M829,1,MATCH(IF(P$7="Block","Anytime",P$7),'Stakeholder report data'!$G$799:$M$799,0)),INDEX($W829:$AD829,1,MATCH(P$5,$W$799:$AD$799,0)))))
*P1129*P$8,0)</f>
        <v>0</v>
      </c>
      <c r="Q529" s="212">
        <f>_xlfn.IFNA(IF(Q$7="Fixed",1,IF(AND($D529="yes",Q$7="Block"),INDEX($O829:$Q829,1,MATCH(Q$5,$I74:$K74,0)),IF(OR(Q$7="Anytime",Q$7="Peak",Q$7="Off-peak",Q$7="Shoulder",Q$7="Block"),INDEX('Stakeholder report data'!$G829:$M829,1,MATCH(IF(Q$7="Block","Anytime",Q$7),'Stakeholder report data'!$G$799:$M$799,0)),INDEX($W829:$AD829,1,MATCH(Q$5,$W$799:$AD$799,0)))))
*Q1129*Q$8,0)</f>
        <v>0</v>
      </c>
      <c r="R529" s="212">
        <f>_xlfn.IFNA(IF(R$7="Fixed",1,IF(AND($D529="yes",R$7="Block"),INDEX($O829:$Q829,1,MATCH(R$5,$I74:$K74,0)),IF(OR(R$7="Anytime",R$7="Peak",R$7="Off-peak",R$7="Shoulder",R$7="Block"),INDEX('Stakeholder report data'!$G829:$M829,1,MATCH(IF(R$7="Block","Anytime",R$7),'Stakeholder report data'!$G$799:$M$799,0)),INDEX($W829:$AD829,1,MATCH(R$5,$W$799:$AD$799,0)))))
*R1129*R$8,0)</f>
        <v>0</v>
      </c>
      <c r="S529" s="212">
        <f>_xlfn.IFNA(IF(S$7="Fixed",1,IF(AND($D529="yes",S$7="Block"),INDEX($O829:$Q829,1,MATCH(S$5,$I74:$K74,0)),IF(OR(S$7="Anytime",S$7="Peak",S$7="Off-peak",S$7="Shoulder",S$7="Block"),INDEX('Stakeholder report data'!$G829:$M829,1,MATCH(IF(S$7="Block","Anytime",S$7),'Stakeholder report data'!$G$799:$M$799,0)),INDEX($W829:$AD829,1,MATCH(S$5,$W$799:$AD$799,0)))))
*S1129*S$8,0)</f>
        <v>0</v>
      </c>
      <c r="T529" s="212">
        <f>_xlfn.IFNA(IF(T$7="Fixed",1,IF(AND($D529="yes",T$7="Block"),INDEX($O829:$Q829,1,MATCH(T$5,$I74:$K74,0)),IF(OR(T$7="Anytime",T$7="Peak",T$7="Off-peak",T$7="Shoulder",T$7="Block"),INDEX('Stakeholder report data'!$G829:$M829,1,MATCH(IF(T$7="Block","Anytime",T$7),'Stakeholder report data'!$G$799:$M$799,0)),INDEX($W829:$AD829,1,MATCH(T$5,$W$799:$AD$799,0)))))
*T1129*T$8,0)</f>
        <v>0</v>
      </c>
      <c r="U529" s="212">
        <f>_xlfn.IFNA(IF(U$7="Fixed",1,IF(AND($D529="yes",U$7="Block"),INDEX($O829:$Q829,1,MATCH(U$5,$I74:$K74,0)),IF(OR(U$7="Anytime",U$7="Peak",U$7="Off-peak",U$7="Shoulder",U$7="Block"),INDEX('Stakeholder report data'!$G829:$M829,1,MATCH(IF(U$7="Block","Anytime",U$7),'Stakeholder report data'!$G$799:$M$799,0)),INDEX($W829:$AD829,1,MATCH(U$5,$W$799:$AD$799,0)))))
*U1129*U$8,0)</f>
        <v>0</v>
      </c>
      <c r="V529" s="212">
        <f>_xlfn.IFNA(IF(V$7="Fixed",1,IF(AND($D529="yes",V$7="Block"),INDEX($O829:$Q829,1,MATCH(V$5,$I74:$K74,0)),IF(OR(V$7="Anytime",V$7="Peak",V$7="Off-peak",V$7="Shoulder",V$7="Block"),INDEX('Stakeholder report data'!$G829:$M829,1,MATCH(IF(V$7="Block","Anytime",V$7),'Stakeholder report data'!$G$799:$M$799,0)),INDEX($W829:$AD829,1,MATCH(V$5,$W$799:$AD$799,0)))))
*V1129*V$8,0)</f>
        <v>0</v>
      </c>
      <c r="W529" s="212">
        <f>_xlfn.IFNA(IF(W$7="Fixed",1,IF(AND($D529="yes",W$7="Block"),INDEX($O829:$Q829,1,MATCH(W$5,$I74:$K74,0)),IF(OR(W$7="Anytime",W$7="Peak",W$7="Off-peak",W$7="Shoulder",W$7="Block"),INDEX('Stakeholder report data'!$G829:$M829,1,MATCH(IF(W$7="Block","Anytime",W$7),'Stakeholder report data'!$G$799:$M$799,0)),INDEX($W829:$AD829,1,MATCH(W$5,$W$799:$AD$799,0)))))
*W1129*W$8,0)</f>
        <v>0</v>
      </c>
      <c r="X529" s="212">
        <f>_xlfn.IFNA(IF(X$7="Fixed",1,IF(AND($D529="yes",X$7="Block"),INDEX($O829:$Q829,1,MATCH(X$5,$I74:$K74,0)),IF(OR(X$7="Anytime",X$7="Peak",X$7="Off-peak",X$7="Shoulder",X$7="Block"),INDEX('Stakeholder report data'!$G829:$M829,1,MATCH(IF(X$7="Block","Anytime",X$7),'Stakeholder report data'!$G$799:$M$799,0)),INDEX($W829:$AD829,1,MATCH(X$5,$W$799:$AD$799,0)))))
*X1129*X$8,0)</f>
        <v>0</v>
      </c>
      <c r="Y529" s="212">
        <f>_xlfn.IFNA(IF(Y$7="Fixed",1,IF(AND($D529="yes",Y$7="Block"),INDEX($O829:$Q829,1,MATCH(Y$5,$I74:$K74,0)),IF(OR(Y$7="Anytime",Y$7="Peak",Y$7="Off-peak",Y$7="Shoulder",Y$7="Block"),INDEX('Stakeholder report data'!$G829:$M829,1,MATCH(IF(Y$7="Block","Anytime",Y$7),'Stakeholder report data'!$G$799:$M$799,0)),INDEX($W829:$AD829,1,MATCH(Y$5,$W$799:$AD$799,0)))))
*Y1129*Y$8,0)</f>
        <v>0</v>
      </c>
      <c r="Z529" s="212">
        <f>_xlfn.IFNA(IF(Z$7="Fixed",1,IF(AND($D529="yes",Z$7="Block"),INDEX($O829:$Q829,1,MATCH(Z$5,$I74:$K74,0)),IF(OR(Z$7="Anytime",Z$7="Peak",Z$7="Off-peak",Z$7="Shoulder",Z$7="Block"),INDEX('Stakeholder report data'!$G829:$M829,1,MATCH(IF(Z$7="Block","Anytime",Z$7),'Stakeholder report data'!$G$799:$M$799,0)),INDEX($W829:$AD829,1,MATCH(Z$5,$W$799:$AD$799,0)))))
*Z1129*Z$8,0)</f>
        <v>0</v>
      </c>
      <c r="AA529" s="212">
        <f>_xlfn.IFNA(IF(AA$7="Fixed",1,IF(AND($D529="yes",AA$7="Block"),INDEX($O829:$Q829,1,MATCH(AA$5,$I74:$K74,0)),IF(OR(AA$7="Anytime",AA$7="Peak",AA$7="Off-peak",AA$7="Shoulder",AA$7="Block"),INDEX('Stakeholder report data'!$G829:$M829,1,MATCH(IF(AA$7="Block","Anytime",AA$7),'Stakeholder report data'!$G$799:$M$799,0)),INDEX($W829:$AD829,1,MATCH(AA$5,$W$799:$AD$799,0)))))
*AA1129*AA$8,0)</f>
        <v>0</v>
      </c>
      <c r="AB529" s="212">
        <f>_xlfn.IFNA(IF(AB$7="Fixed",1,IF(AND($D529="yes",AB$7="Block"),INDEX($O829:$Q829,1,MATCH(AB$5,$I74:$K74,0)),IF(OR(AB$7="Anytime",AB$7="Peak",AB$7="Off-peak",AB$7="Shoulder",AB$7="Block"),INDEX('Stakeholder report data'!$G829:$M829,1,MATCH(IF(AB$7="Block","Anytime",AB$7),'Stakeholder report data'!$G$799:$M$799,0)),INDEX($W829:$AD829,1,MATCH(AB$5,$W$799:$AD$799,0)))))
*AB1129*AB$8,0)</f>
        <v>0</v>
      </c>
      <c r="AC529" s="212">
        <f>_xlfn.IFNA(IF(AC$7="Fixed",1,IF(AND($D529="yes",AC$7="Block"),INDEX($O829:$Q829,1,MATCH(AC$5,$I74:$K74,0)),IF(OR(AC$7="Anytime",AC$7="Peak",AC$7="Off-peak",AC$7="Shoulder",AC$7="Block"),INDEX('Stakeholder report data'!$G829:$M829,1,MATCH(IF(AC$7="Block","Anytime",AC$7),'Stakeholder report data'!$G$799:$M$799,0)),INDEX($W829:$AD829,1,MATCH(AC$5,$W$799:$AD$799,0)))))
*AC1129*AC$8,0)</f>
        <v>0</v>
      </c>
      <c r="AD529" s="212">
        <f>_xlfn.IFNA(IF(AD$7="Fixed",1,IF(AND($D529="yes",AD$7="Block"),INDEX($O829:$Q829,1,MATCH(AD$5,$I74:$K74,0)),IF(OR(AD$7="Anytime",AD$7="Peak",AD$7="Off-peak",AD$7="Shoulder",AD$7="Block"),INDEX('Stakeholder report data'!$G829:$M829,1,MATCH(IF(AD$7="Block","Anytime",AD$7),'Stakeholder report data'!$G$799:$M$799,0)),INDEX($W829:$AD829,1,MATCH(AD$5,$W$799:$AD$799,0)))))
*AD1129*AD$8,0)</f>
        <v>0</v>
      </c>
      <c r="AE529" s="55"/>
      <c r="AF529" s="34"/>
      <c r="AG529" s="34"/>
      <c r="AH529" s="34"/>
    </row>
    <row r="530" spans="1:34" ht="11.25" hidden="1" outlineLevel="3" x14ac:dyDescent="0.2">
      <c r="A530" s="34"/>
      <c r="B530" s="251">
        <v>29</v>
      </c>
      <c r="C530" s="48">
        <v>0</v>
      </c>
      <c r="D530" s="49">
        <f t="shared" si="53"/>
        <v>0</v>
      </c>
      <c r="E530" s="49">
        <f t="shared" si="53"/>
        <v>0</v>
      </c>
      <c r="F530" s="56"/>
      <c r="G530" s="262">
        <f t="shared" si="52"/>
        <v>0</v>
      </c>
      <c r="H530" s="56"/>
      <c r="I530" s="212">
        <f>_xlfn.IFNA(IF(I$7="Fixed",1,IF(AND($D530="yes",I$7="Block"),INDEX($O830:$Q830,1,MATCH(I$5,$I75:$K75,0)),IF(OR(I$7="Anytime",I$7="Peak",I$7="Off-peak",I$7="Shoulder",I$7="Block"),INDEX('Stakeholder report data'!$G830:$M830,1,MATCH(IF(I$7="Block","Anytime",I$7),'Stakeholder report data'!$G$799:$M$799,0)),INDEX($W830:$AD830,1,MATCH(I$5,$W$799:$AD$799,0)))))
*I1130*I$8,0)</f>
        <v>0</v>
      </c>
      <c r="J530" s="212">
        <f>_xlfn.IFNA(IF(J$7="Fixed",1,IF(AND($D530="yes",J$7="Block"),INDEX($O830:$Q830,1,MATCH(J$5,$I75:$K75,0)),IF(OR(J$7="Anytime",J$7="Peak",J$7="Off-peak",J$7="Shoulder",J$7="Block"),INDEX('Stakeholder report data'!$G830:$M830,1,MATCH(IF(J$7="Block","Anytime",J$7),'Stakeholder report data'!$G$799:$M$799,0)),INDEX($W830:$AD830,1,MATCH(J$5,$W$799:$AD$799,0)))))
*J1130*J$8,0)</f>
        <v>0</v>
      </c>
      <c r="K530" s="212">
        <f>_xlfn.IFNA(IF(K$7="Fixed",1,IF(AND($D530="yes",K$7="Block"),INDEX($O830:$Q830,1,MATCH(K$5,$I75:$K75,0)),IF(OR(K$7="Anytime",K$7="Peak",K$7="Off-peak",K$7="Shoulder",K$7="Block"),INDEX('Stakeholder report data'!$G830:$M830,1,MATCH(IF(K$7="Block","Anytime",K$7),'Stakeholder report data'!$G$799:$M$799,0)),INDEX($W830:$AD830,1,MATCH(K$5,$W$799:$AD$799,0)))))
*K1130*K$8,0)</f>
        <v>0</v>
      </c>
      <c r="L530" s="212">
        <f>_xlfn.IFNA(IF(L$7="Fixed",1,IF(AND($D530="yes",L$7="Block"),INDEX($O830:$Q830,1,MATCH(L$5,$I75:$K75,0)),IF(OR(L$7="Anytime",L$7="Peak",L$7="Off-peak",L$7="Shoulder",L$7="Block"),INDEX('Stakeholder report data'!$G830:$M830,1,MATCH(IF(L$7="Block","Anytime",L$7),'Stakeholder report data'!$G$799:$M$799,0)),INDEX($W830:$AD830,1,MATCH(L$5,$W$799:$AD$799,0)))))
*L1130*L$8,0)</f>
        <v>0</v>
      </c>
      <c r="M530" s="212">
        <f>_xlfn.IFNA(IF(M$7="Fixed",1,IF(AND($D530="yes",M$7="Block"),INDEX($O830:$Q830,1,MATCH(M$5,$I75:$K75,0)),IF(OR(M$7="Anytime",M$7="Peak",M$7="Off-peak",M$7="Shoulder",M$7="Block"),INDEX('Stakeholder report data'!$G830:$M830,1,MATCH(IF(M$7="Block","Anytime",M$7),'Stakeholder report data'!$G$799:$M$799,0)),INDEX($W830:$AD830,1,MATCH(M$5,$W$799:$AD$799,0)))))
*M1130*M$8,0)</f>
        <v>0</v>
      </c>
      <c r="N530" s="212">
        <f>_xlfn.IFNA(IF(N$7="Fixed",1,IF(AND($D530="yes",N$7="Block"),INDEX($O830:$Q830,1,MATCH(N$5,$I75:$K75,0)),IF(OR(N$7="Anytime",N$7="Peak",N$7="Off-peak",N$7="Shoulder",N$7="Block"),INDEX('Stakeholder report data'!$G830:$M830,1,MATCH(IF(N$7="Block","Anytime",N$7),'Stakeholder report data'!$G$799:$M$799,0)),INDEX($W830:$AD830,1,MATCH(N$5,$W$799:$AD$799,0)))))
*N1130*N$8,0)</f>
        <v>0</v>
      </c>
      <c r="O530" s="212">
        <f>_xlfn.IFNA(IF(O$7="Fixed",1,IF(AND($D530="yes",O$7="Block"),INDEX($O830:$Q830,1,MATCH(O$5,$I75:$K75,0)),IF(OR(O$7="Anytime",O$7="Peak",O$7="Off-peak",O$7="Shoulder",O$7="Block"),INDEX('Stakeholder report data'!$G830:$M830,1,MATCH(IF(O$7="Block","Anytime",O$7),'Stakeholder report data'!$G$799:$M$799,0)),INDEX($W830:$AD830,1,MATCH(O$5,$W$799:$AD$799,0)))))
*O1130*O$8,0)</f>
        <v>0</v>
      </c>
      <c r="P530" s="212">
        <f>_xlfn.IFNA(IF(P$7="Fixed",1,IF(AND($D530="yes",P$7="Block"),INDEX($O830:$Q830,1,MATCH(P$5,$I75:$K75,0)),IF(OR(P$7="Anytime",P$7="Peak",P$7="Off-peak",P$7="Shoulder",P$7="Block"),INDEX('Stakeholder report data'!$G830:$M830,1,MATCH(IF(P$7="Block","Anytime",P$7),'Stakeholder report data'!$G$799:$M$799,0)),INDEX($W830:$AD830,1,MATCH(P$5,$W$799:$AD$799,0)))))
*P1130*P$8,0)</f>
        <v>0</v>
      </c>
      <c r="Q530" s="212">
        <f>_xlfn.IFNA(IF(Q$7="Fixed",1,IF(AND($D530="yes",Q$7="Block"),INDEX($O830:$Q830,1,MATCH(Q$5,$I75:$K75,0)),IF(OR(Q$7="Anytime",Q$7="Peak",Q$7="Off-peak",Q$7="Shoulder",Q$7="Block"),INDEX('Stakeholder report data'!$G830:$M830,1,MATCH(IF(Q$7="Block","Anytime",Q$7),'Stakeholder report data'!$G$799:$M$799,0)),INDEX($W830:$AD830,1,MATCH(Q$5,$W$799:$AD$799,0)))))
*Q1130*Q$8,0)</f>
        <v>0</v>
      </c>
      <c r="R530" s="212">
        <f>_xlfn.IFNA(IF(R$7="Fixed",1,IF(AND($D530="yes",R$7="Block"),INDEX($O830:$Q830,1,MATCH(R$5,$I75:$K75,0)),IF(OR(R$7="Anytime",R$7="Peak",R$7="Off-peak",R$7="Shoulder",R$7="Block"),INDEX('Stakeholder report data'!$G830:$M830,1,MATCH(IF(R$7="Block","Anytime",R$7),'Stakeholder report data'!$G$799:$M$799,0)),INDEX($W830:$AD830,1,MATCH(R$5,$W$799:$AD$799,0)))))
*R1130*R$8,0)</f>
        <v>0</v>
      </c>
      <c r="S530" s="212">
        <f>_xlfn.IFNA(IF(S$7="Fixed",1,IF(AND($D530="yes",S$7="Block"),INDEX($O830:$Q830,1,MATCH(S$5,$I75:$K75,0)),IF(OR(S$7="Anytime",S$7="Peak",S$7="Off-peak",S$7="Shoulder",S$7="Block"),INDEX('Stakeholder report data'!$G830:$M830,1,MATCH(IF(S$7="Block","Anytime",S$7),'Stakeholder report data'!$G$799:$M$799,0)),INDEX($W830:$AD830,1,MATCH(S$5,$W$799:$AD$799,0)))))
*S1130*S$8,0)</f>
        <v>0</v>
      </c>
      <c r="T530" s="212">
        <f>_xlfn.IFNA(IF(T$7="Fixed",1,IF(AND($D530="yes",T$7="Block"),INDEX($O830:$Q830,1,MATCH(T$5,$I75:$K75,0)),IF(OR(T$7="Anytime",T$7="Peak",T$7="Off-peak",T$7="Shoulder",T$7="Block"),INDEX('Stakeholder report data'!$G830:$M830,1,MATCH(IF(T$7="Block","Anytime",T$7),'Stakeholder report data'!$G$799:$M$799,0)),INDEX($W830:$AD830,1,MATCH(T$5,$W$799:$AD$799,0)))))
*T1130*T$8,0)</f>
        <v>0</v>
      </c>
      <c r="U530" s="212">
        <f>_xlfn.IFNA(IF(U$7="Fixed",1,IF(AND($D530="yes",U$7="Block"),INDEX($O830:$Q830,1,MATCH(U$5,$I75:$K75,0)),IF(OR(U$7="Anytime",U$7="Peak",U$7="Off-peak",U$7="Shoulder",U$7="Block"),INDEX('Stakeholder report data'!$G830:$M830,1,MATCH(IF(U$7="Block","Anytime",U$7),'Stakeholder report data'!$G$799:$M$799,0)),INDEX($W830:$AD830,1,MATCH(U$5,$W$799:$AD$799,0)))))
*U1130*U$8,0)</f>
        <v>0</v>
      </c>
      <c r="V530" s="212">
        <f>_xlfn.IFNA(IF(V$7="Fixed",1,IF(AND($D530="yes",V$7="Block"),INDEX($O830:$Q830,1,MATCH(V$5,$I75:$K75,0)),IF(OR(V$7="Anytime",V$7="Peak",V$7="Off-peak",V$7="Shoulder",V$7="Block"),INDEX('Stakeholder report data'!$G830:$M830,1,MATCH(IF(V$7="Block","Anytime",V$7),'Stakeholder report data'!$G$799:$M$799,0)),INDEX($W830:$AD830,1,MATCH(V$5,$W$799:$AD$799,0)))))
*V1130*V$8,0)</f>
        <v>0</v>
      </c>
      <c r="W530" s="212">
        <f>_xlfn.IFNA(IF(W$7="Fixed",1,IF(AND($D530="yes",W$7="Block"),INDEX($O830:$Q830,1,MATCH(W$5,$I75:$K75,0)),IF(OR(W$7="Anytime",W$7="Peak",W$7="Off-peak",W$7="Shoulder",W$7="Block"),INDEX('Stakeholder report data'!$G830:$M830,1,MATCH(IF(W$7="Block","Anytime",W$7),'Stakeholder report data'!$G$799:$M$799,0)),INDEX($W830:$AD830,1,MATCH(W$5,$W$799:$AD$799,0)))))
*W1130*W$8,0)</f>
        <v>0</v>
      </c>
      <c r="X530" s="212">
        <f>_xlfn.IFNA(IF(X$7="Fixed",1,IF(AND($D530="yes",X$7="Block"),INDEX($O830:$Q830,1,MATCH(X$5,$I75:$K75,0)),IF(OR(X$7="Anytime",X$7="Peak",X$7="Off-peak",X$7="Shoulder",X$7="Block"),INDEX('Stakeholder report data'!$G830:$M830,1,MATCH(IF(X$7="Block","Anytime",X$7),'Stakeholder report data'!$G$799:$M$799,0)),INDEX($W830:$AD830,1,MATCH(X$5,$W$799:$AD$799,0)))))
*X1130*X$8,0)</f>
        <v>0</v>
      </c>
      <c r="Y530" s="212">
        <f>_xlfn.IFNA(IF(Y$7="Fixed",1,IF(AND($D530="yes",Y$7="Block"),INDEX($O830:$Q830,1,MATCH(Y$5,$I75:$K75,0)),IF(OR(Y$7="Anytime",Y$7="Peak",Y$7="Off-peak",Y$7="Shoulder",Y$7="Block"),INDEX('Stakeholder report data'!$G830:$M830,1,MATCH(IF(Y$7="Block","Anytime",Y$7),'Stakeholder report data'!$G$799:$M$799,0)),INDEX($W830:$AD830,1,MATCH(Y$5,$W$799:$AD$799,0)))))
*Y1130*Y$8,0)</f>
        <v>0</v>
      </c>
      <c r="Z530" s="212">
        <f>_xlfn.IFNA(IF(Z$7="Fixed",1,IF(AND($D530="yes",Z$7="Block"),INDEX($O830:$Q830,1,MATCH(Z$5,$I75:$K75,0)),IF(OR(Z$7="Anytime",Z$7="Peak",Z$7="Off-peak",Z$7="Shoulder",Z$7="Block"),INDEX('Stakeholder report data'!$G830:$M830,1,MATCH(IF(Z$7="Block","Anytime",Z$7),'Stakeholder report data'!$G$799:$M$799,0)),INDEX($W830:$AD830,1,MATCH(Z$5,$W$799:$AD$799,0)))))
*Z1130*Z$8,0)</f>
        <v>0</v>
      </c>
      <c r="AA530" s="212">
        <f>_xlfn.IFNA(IF(AA$7="Fixed",1,IF(AND($D530="yes",AA$7="Block"),INDEX($O830:$Q830,1,MATCH(AA$5,$I75:$K75,0)),IF(OR(AA$7="Anytime",AA$7="Peak",AA$7="Off-peak",AA$7="Shoulder",AA$7="Block"),INDEX('Stakeholder report data'!$G830:$M830,1,MATCH(IF(AA$7="Block","Anytime",AA$7),'Stakeholder report data'!$G$799:$M$799,0)),INDEX($W830:$AD830,1,MATCH(AA$5,$W$799:$AD$799,0)))))
*AA1130*AA$8,0)</f>
        <v>0</v>
      </c>
      <c r="AB530" s="212">
        <f>_xlfn.IFNA(IF(AB$7="Fixed",1,IF(AND($D530="yes",AB$7="Block"),INDEX($O830:$Q830,1,MATCH(AB$5,$I75:$K75,0)),IF(OR(AB$7="Anytime",AB$7="Peak",AB$7="Off-peak",AB$7="Shoulder",AB$7="Block"),INDEX('Stakeholder report data'!$G830:$M830,1,MATCH(IF(AB$7="Block","Anytime",AB$7),'Stakeholder report data'!$G$799:$M$799,0)),INDEX($W830:$AD830,1,MATCH(AB$5,$W$799:$AD$799,0)))))
*AB1130*AB$8,0)</f>
        <v>0</v>
      </c>
      <c r="AC530" s="212">
        <f>_xlfn.IFNA(IF(AC$7="Fixed",1,IF(AND($D530="yes",AC$7="Block"),INDEX($O830:$Q830,1,MATCH(AC$5,$I75:$K75,0)),IF(OR(AC$7="Anytime",AC$7="Peak",AC$7="Off-peak",AC$7="Shoulder",AC$7="Block"),INDEX('Stakeholder report data'!$G830:$M830,1,MATCH(IF(AC$7="Block","Anytime",AC$7),'Stakeholder report data'!$G$799:$M$799,0)),INDEX($W830:$AD830,1,MATCH(AC$5,$W$799:$AD$799,0)))))
*AC1130*AC$8,0)</f>
        <v>0</v>
      </c>
      <c r="AD530" s="212">
        <f>_xlfn.IFNA(IF(AD$7="Fixed",1,IF(AND($D530="yes",AD$7="Block"),INDEX($O830:$Q830,1,MATCH(AD$5,$I75:$K75,0)),IF(OR(AD$7="Anytime",AD$7="Peak",AD$7="Off-peak",AD$7="Shoulder",AD$7="Block"),INDEX('Stakeholder report data'!$G830:$M830,1,MATCH(IF(AD$7="Block","Anytime",AD$7),'Stakeholder report data'!$G$799:$M$799,0)),INDEX($W830:$AD830,1,MATCH(AD$5,$W$799:$AD$799,0)))))
*AD1130*AD$8,0)</f>
        <v>0</v>
      </c>
      <c r="AE530" s="55"/>
      <c r="AF530" s="34"/>
      <c r="AG530" s="34"/>
      <c r="AH530" s="34"/>
    </row>
    <row r="531" spans="1:34" ht="11.25" hidden="1" outlineLevel="3" x14ac:dyDescent="0.2">
      <c r="A531" s="34"/>
      <c r="B531" s="258">
        <v>30</v>
      </c>
      <c r="C531" s="48">
        <v>0</v>
      </c>
      <c r="D531" s="49">
        <f t="shared" si="53"/>
        <v>0</v>
      </c>
      <c r="E531" s="49">
        <f t="shared" si="53"/>
        <v>0</v>
      </c>
      <c r="F531" s="56"/>
      <c r="G531" s="262">
        <f t="shared" si="52"/>
        <v>0</v>
      </c>
      <c r="H531" s="56"/>
      <c r="I531" s="212">
        <f>_xlfn.IFNA(IF(I$7="Fixed",1,IF(AND($D531="yes",I$7="Block"),INDEX($O831:$Q831,1,MATCH(I$5,$I76:$K76,0)),IF(OR(I$7="Anytime",I$7="Peak",I$7="Off-peak",I$7="Shoulder",I$7="Block"),INDEX('Stakeholder report data'!$G831:$M831,1,MATCH(IF(I$7="Block","Anytime",I$7),'Stakeholder report data'!$G$799:$M$799,0)),INDEX($W831:$AD831,1,MATCH(I$5,$W$799:$AD$799,0)))))
*I1131*I$8,0)</f>
        <v>0</v>
      </c>
      <c r="J531" s="212">
        <f>_xlfn.IFNA(IF(J$7="Fixed",1,IF(AND($D531="yes",J$7="Block"),INDEX($O831:$Q831,1,MATCH(J$5,$I76:$K76,0)),IF(OR(J$7="Anytime",J$7="Peak",J$7="Off-peak",J$7="Shoulder",J$7="Block"),INDEX('Stakeholder report data'!$G831:$M831,1,MATCH(IF(J$7="Block","Anytime",J$7),'Stakeholder report data'!$G$799:$M$799,0)),INDEX($W831:$AD831,1,MATCH(J$5,$W$799:$AD$799,0)))))
*J1131*J$8,0)</f>
        <v>0</v>
      </c>
      <c r="K531" s="212">
        <f>_xlfn.IFNA(IF(K$7="Fixed",1,IF(AND($D531="yes",K$7="Block"),INDEX($O831:$Q831,1,MATCH(K$5,$I76:$K76,0)),IF(OR(K$7="Anytime",K$7="Peak",K$7="Off-peak",K$7="Shoulder",K$7="Block"),INDEX('Stakeholder report data'!$G831:$M831,1,MATCH(IF(K$7="Block","Anytime",K$7),'Stakeholder report data'!$G$799:$M$799,0)),INDEX($W831:$AD831,1,MATCH(K$5,$W$799:$AD$799,0)))))
*K1131*K$8,0)</f>
        <v>0</v>
      </c>
      <c r="L531" s="212">
        <f>_xlfn.IFNA(IF(L$7="Fixed",1,IF(AND($D531="yes",L$7="Block"),INDEX($O831:$Q831,1,MATCH(L$5,$I76:$K76,0)),IF(OR(L$7="Anytime",L$7="Peak",L$7="Off-peak",L$7="Shoulder",L$7="Block"),INDEX('Stakeholder report data'!$G831:$M831,1,MATCH(IF(L$7="Block","Anytime",L$7),'Stakeholder report data'!$G$799:$M$799,0)),INDEX($W831:$AD831,1,MATCH(L$5,$W$799:$AD$799,0)))))
*L1131*L$8,0)</f>
        <v>0</v>
      </c>
      <c r="M531" s="212">
        <f>_xlfn.IFNA(IF(M$7="Fixed",1,IF(AND($D531="yes",M$7="Block"),INDEX($O831:$Q831,1,MATCH(M$5,$I76:$K76,0)),IF(OR(M$7="Anytime",M$7="Peak",M$7="Off-peak",M$7="Shoulder",M$7="Block"),INDEX('Stakeholder report data'!$G831:$M831,1,MATCH(IF(M$7="Block","Anytime",M$7),'Stakeholder report data'!$G$799:$M$799,0)),INDEX($W831:$AD831,1,MATCH(M$5,$W$799:$AD$799,0)))))
*M1131*M$8,0)</f>
        <v>0</v>
      </c>
      <c r="N531" s="212">
        <f>_xlfn.IFNA(IF(N$7="Fixed",1,IF(AND($D531="yes",N$7="Block"),INDEX($O831:$Q831,1,MATCH(N$5,$I76:$K76,0)),IF(OR(N$7="Anytime",N$7="Peak",N$7="Off-peak",N$7="Shoulder",N$7="Block"),INDEX('Stakeholder report data'!$G831:$M831,1,MATCH(IF(N$7="Block","Anytime",N$7),'Stakeholder report data'!$G$799:$M$799,0)),INDEX($W831:$AD831,1,MATCH(N$5,$W$799:$AD$799,0)))))
*N1131*N$8,0)</f>
        <v>0</v>
      </c>
      <c r="O531" s="212">
        <f>_xlfn.IFNA(IF(O$7="Fixed",1,IF(AND($D531="yes",O$7="Block"),INDEX($O831:$Q831,1,MATCH(O$5,$I76:$K76,0)),IF(OR(O$7="Anytime",O$7="Peak",O$7="Off-peak",O$7="Shoulder",O$7="Block"),INDEX('Stakeholder report data'!$G831:$M831,1,MATCH(IF(O$7="Block","Anytime",O$7),'Stakeholder report data'!$G$799:$M$799,0)),INDEX($W831:$AD831,1,MATCH(O$5,$W$799:$AD$799,0)))))
*O1131*O$8,0)</f>
        <v>0</v>
      </c>
      <c r="P531" s="212">
        <f>_xlfn.IFNA(IF(P$7="Fixed",1,IF(AND($D531="yes",P$7="Block"),INDEX($O831:$Q831,1,MATCH(P$5,$I76:$K76,0)),IF(OR(P$7="Anytime",P$7="Peak",P$7="Off-peak",P$7="Shoulder",P$7="Block"),INDEX('Stakeholder report data'!$G831:$M831,1,MATCH(IF(P$7="Block","Anytime",P$7),'Stakeholder report data'!$G$799:$M$799,0)),INDEX($W831:$AD831,1,MATCH(P$5,$W$799:$AD$799,0)))))
*P1131*P$8,0)</f>
        <v>0</v>
      </c>
      <c r="Q531" s="212">
        <f>_xlfn.IFNA(IF(Q$7="Fixed",1,IF(AND($D531="yes",Q$7="Block"),INDEX($O831:$Q831,1,MATCH(Q$5,$I76:$K76,0)),IF(OR(Q$7="Anytime",Q$7="Peak",Q$7="Off-peak",Q$7="Shoulder",Q$7="Block"),INDEX('Stakeholder report data'!$G831:$M831,1,MATCH(IF(Q$7="Block","Anytime",Q$7),'Stakeholder report data'!$G$799:$M$799,0)),INDEX($W831:$AD831,1,MATCH(Q$5,$W$799:$AD$799,0)))))
*Q1131*Q$8,0)</f>
        <v>0</v>
      </c>
      <c r="R531" s="212">
        <f>_xlfn.IFNA(IF(R$7="Fixed",1,IF(AND($D531="yes",R$7="Block"),INDEX($O831:$Q831,1,MATCH(R$5,$I76:$K76,0)),IF(OR(R$7="Anytime",R$7="Peak",R$7="Off-peak",R$7="Shoulder",R$7="Block"),INDEX('Stakeholder report data'!$G831:$M831,1,MATCH(IF(R$7="Block","Anytime",R$7),'Stakeholder report data'!$G$799:$M$799,0)),INDEX($W831:$AD831,1,MATCH(R$5,$W$799:$AD$799,0)))))
*R1131*R$8,0)</f>
        <v>0</v>
      </c>
      <c r="S531" s="212">
        <f>_xlfn.IFNA(IF(S$7="Fixed",1,IF(AND($D531="yes",S$7="Block"),INDEX($O831:$Q831,1,MATCH(S$5,$I76:$K76,0)),IF(OR(S$7="Anytime",S$7="Peak",S$7="Off-peak",S$7="Shoulder",S$7="Block"),INDEX('Stakeholder report data'!$G831:$M831,1,MATCH(IF(S$7="Block","Anytime",S$7),'Stakeholder report data'!$G$799:$M$799,0)),INDEX($W831:$AD831,1,MATCH(S$5,$W$799:$AD$799,0)))))
*S1131*S$8,0)</f>
        <v>0</v>
      </c>
      <c r="T531" s="212">
        <f>_xlfn.IFNA(IF(T$7="Fixed",1,IF(AND($D531="yes",T$7="Block"),INDEX($O831:$Q831,1,MATCH(T$5,$I76:$K76,0)),IF(OR(T$7="Anytime",T$7="Peak",T$7="Off-peak",T$7="Shoulder",T$7="Block"),INDEX('Stakeholder report data'!$G831:$M831,1,MATCH(IF(T$7="Block","Anytime",T$7),'Stakeholder report data'!$G$799:$M$799,0)),INDEX($W831:$AD831,1,MATCH(T$5,$W$799:$AD$799,0)))))
*T1131*T$8,0)</f>
        <v>0</v>
      </c>
      <c r="U531" s="212">
        <f>_xlfn.IFNA(IF(U$7="Fixed",1,IF(AND($D531="yes",U$7="Block"),INDEX($O831:$Q831,1,MATCH(U$5,$I76:$K76,0)),IF(OR(U$7="Anytime",U$7="Peak",U$7="Off-peak",U$7="Shoulder",U$7="Block"),INDEX('Stakeholder report data'!$G831:$M831,1,MATCH(IF(U$7="Block","Anytime",U$7),'Stakeholder report data'!$G$799:$M$799,0)),INDEX($W831:$AD831,1,MATCH(U$5,$W$799:$AD$799,0)))))
*U1131*U$8,0)</f>
        <v>0</v>
      </c>
      <c r="V531" s="212">
        <f>_xlfn.IFNA(IF(V$7="Fixed",1,IF(AND($D531="yes",V$7="Block"),INDEX($O831:$Q831,1,MATCH(V$5,$I76:$K76,0)),IF(OR(V$7="Anytime",V$7="Peak",V$7="Off-peak",V$7="Shoulder",V$7="Block"),INDEX('Stakeholder report data'!$G831:$M831,1,MATCH(IF(V$7="Block","Anytime",V$7),'Stakeholder report data'!$G$799:$M$799,0)),INDEX($W831:$AD831,1,MATCH(V$5,$W$799:$AD$799,0)))))
*V1131*V$8,0)</f>
        <v>0</v>
      </c>
      <c r="W531" s="212">
        <f>_xlfn.IFNA(IF(W$7="Fixed",1,IF(AND($D531="yes",W$7="Block"),INDEX($O831:$Q831,1,MATCH(W$5,$I76:$K76,0)),IF(OR(W$7="Anytime",W$7="Peak",W$7="Off-peak",W$7="Shoulder",W$7="Block"),INDEX('Stakeholder report data'!$G831:$M831,1,MATCH(IF(W$7="Block","Anytime",W$7),'Stakeholder report data'!$G$799:$M$799,0)),INDEX($W831:$AD831,1,MATCH(W$5,$W$799:$AD$799,0)))))
*W1131*W$8,0)</f>
        <v>0</v>
      </c>
      <c r="X531" s="212">
        <f>_xlfn.IFNA(IF(X$7="Fixed",1,IF(AND($D531="yes",X$7="Block"),INDEX($O831:$Q831,1,MATCH(X$5,$I76:$K76,0)),IF(OR(X$7="Anytime",X$7="Peak",X$7="Off-peak",X$7="Shoulder",X$7="Block"),INDEX('Stakeholder report data'!$G831:$M831,1,MATCH(IF(X$7="Block","Anytime",X$7),'Stakeholder report data'!$G$799:$M$799,0)),INDEX($W831:$AD831,1,MATCH(X$5,$W$799:$AD$799,0)))))
*X1131*X$8,0)</f>
        <v>0</v>
      </c>
      <c r="Y531" s="212">
        <f>_xlfn.IFNA(IF(Y$7="Fixed",1,IF(AND($D531="yes",Y$7="Block"),INDEX($O831:$Q831,1,MATCH(Y$5,$I76:$K76,0)),IF(OR(Y$7="Anytime",Y$7="Peak",Y$7="Off-peak",Y$7="Shoulder",Y$7="Block"),INDEX('Stakeholder report data'!$G831:$M831,1,MATCH(IF(Y$7="Block","Anytime",Y$7),'Stakeholder report data'!$G$799:$M$799,0)),INDEX($W831:$AD831,1,MATCH(Y$5,$W$799:$AD$799,0)))))
*Y1131*Y$8,0)</f>
        <v>0</v>
      </c>
      <c r="Z531" s="212">
        <f>_xlfn.IFNA(IF(Z$7="Fixed",1,IF(AND($D531="yes",Z$7="Block"),INDEX($O831:$Q831,1,MATCH(Z$5,$I76:$K76,0)),IF(OR(Z$7="Anytime",Z$7="Peak",Z$7="Off-peak",Z$7="Shoulder",Z$7="Block"),INDEX('Stakeholder report data'!$G831:$M831,1,MATCH(IF(Z$7="Block","Anytime",Z$7),'Stakeholder report data'!$G$799:$M$799,0)),INDEX($W831:$AD831,1,MATCH(Z$5,$W$799:$AD$799,0)))))
*Z1131*Z$8,0)</f>
        <v>0</v>
      </c>
      <c r="AA531" s="212">
        <f>_xlfn.IFNA(IF(AA$7="Fixed",1,IF(AND($D531="yes",AA$7="Block"),INDEX($O831:$Q831,1,MATCH(AA$5,$I76:$K76,0)),IF(OR(AA$7="Anytime",AA$7="Peak",AA$7="Off-peak",AA$7="Shoulder",AA$7="Block"),INDEX('Stakeholder report data'!$G831:$M831,1,MATCH(IF(AA$7="Block","Anytime",AA$7),'Stakeholder report data'!$G$799:$M$799,0)),INDEX($W831:$AD831,1,MATCH(AA$5,$W$799:$AD$799,0)))))
*AA1131*AA$8,0)</f>
        <v>0</v>
      </c>
      <c r="AB531" s="212">
        <f>_xlfn.IFNA(IF(AB$7="Fixed",1,IF(AND($D531="yes",AB$7="Block"),INDEX($O831:$Q831,1,MATCH(AB$5,$I76:$K76,0)),IF(OR(AB$7="Anytime",AB$7="Peak",AB$7="Off-peak",AB$7="Shoulder",AB$7="Block"),INDEX('Stakeholder report data'!$G831:$M831,1,MATCH(IF(AB$7="Block","Anytime",AB$7),'Stakeholder report data'!$G$799:$M$799,0)),INDEX($W831:$AD831,1,MATCH(AB$5,$W$799:$AD$799,0)))))
*AB1131*AB$8,0)</f>
        <v>0</v>
      </c>
      <c r="AC531" s="212">
        <f>_xlfn.IFNA(IF(AC$7="Fixed",1,IF(AND($D531="yes",AC$7="Block"),INDEX($O831:$Q831,1,MATCH(AC$5,$I76:$K76,0)),IF(OR(AC$7="Anytime",AC$7="Peak",AC$7="Off-peak",AC$7="Shoulder",AC$7="Block"),INDEX('Stakeholder report data'!$G831:$M831,1,MATCH(IF(AC$7="Block","Anytime",AC$7),'Stakeholder report data'!$G$799:$M$799,0)),INDEX($W831:$AD831,1,MATCH(AC$5,$W$799:$AD$799,0)))))
*AC1131*AC$8,0)</f>
        <v>0</v>
      </c>
      <c r="AD531" s="212">
        <f>_xlfn.IFNA(IF(AD$7="Fixed",1,IF(AND($D531="yes",AD$7="Block"),INDEX($O831:$Q831,1,MATCH(AD$5,$I76:$K76,0)),IF(OR(AD$7="Anytime",AD$7="Peak",AD$7="Off-peak",AD$7="Shoulder",AD$7="Block"),INDEX('Stakeholder report data'!$G831:$M831,1,MATCH(IF(AD$7="Block","Anytime",AD$7),'Stakeholder report data'!$G$799:$M$799,0)),INDEX($W831:$AD831,1,MATCH(AD$5,$W$799:$AD$799,0)))))
*AD1131*AD$8,0)</f>
        <v>0</v>
      </c>
      <c r="AE531" s="55"/>
      <c r="AF531" s="34"/>
      <c r="AG531" s="34"/>
      <c r="AH531" s="34"/>
    </row>
    <row r="532" spans="1:34" ht="11.25" outlineLevel="2" collapsed="1" x14ac:dyDescent="0.2">
      <c r="A532" s="34"/>
      <c r="B532" s="258"/>
      <c r="C532" s="48">
        <v>0</v>
      </c>
      <c r="D532" s="49">
        <f t="shared" si="53"/>
        <v>0</v>
      </c>
      <c r="E532" s="49">
        <f t="shared" si="53"/>
        <v>0</v>
      </c>
      <c r="F532" s="56"/>
      <c r="G532" s="262">
        <f t="shared" si="52"/>
        <v>0</v>
      </c>
      <c r="H532" s="56"/>
      <c r="I532" s="212">
        <f>_xlfn.IFNA(IF(I$7="Fixed",1,IF(AND($D532="yes",I$7="Block"),INDEX($O832:$Q832,1,MATCH(I$5,$I77:$K77,0)),IF(OR(I$7="Anytime",I$7="Peak",I$7="Off-peak",I$7="Shoulder",I$7="Block"),INDEX('Stakeholder report data'!$G832:$M832,1,MATCH(IF(I$7="Block","Anytime",I$7),'Stakeholder report data'!$G$799:$M$799,0)),INDEX($W832:$AD832,1,MATCH(I$5,$W$799:$AD$799,0)))))
*I1132*I$8,0)</f>
        <v>0</v>
      </c>
      <c r="J532" s="212">
        <f>_xlfn.IFNA(IF(J$7="Fixed",1,IF(AND($D532="yes",J$7="Block"),INDEX($O832:$Q832,1,MATCH(J$5,$I77:$K77,0)),IF(OR(J$7="Anytime",J$7="Peak",J$7="Off-peak",J$7="Shoulder",J$7="Block"),INDEX('Stakeholder report data'!$G832:$M832,1,MATCH(IF(J$7="Block","Anytime",J$7),'Stakeholder report data'!$G$799:$M$799,0)),INDEX($W832:$AD832,1,MATCH(J$5,$W$799:$AD$799,0)))))
*J1132*J$8,0)</f>
        <v>0</v>
      </c>
      <c r="K532" s="212">
        <f>_xlfn.IFNA(IF(K$7="Fixed",1,IF(AND($D532="yes",K$7="Block"),INDEX($O832:$Q832,1,MATCH(K$5,$I77:$K77,0)),IF(OR(K$7="Anytime",K$7="Peak",K$7="Off-peak",K$7="Shoulder",K$7="Block"),INDEX('Stakeholder report data'!$G832:$M832,1,MATCH(IF(K$7="Block","Anytime",K$7),'Stakeholder report data'!$G$799:$M$799,0)),INDEX($W832:$AD832,1,MATCH(K$5,$W$799:$AD$799,0)))))
*K1132*K$8,0)</f>
        <v>0</v>
      </c>
      <c r="L532" s="212">
        <f>_xlfn.IFNA(IF(L$7="Fixed",1,IF(AND($D532="yes",L$7="Block"),INDEX($O832:$Q832,1,MATCH(L$5,$I77:$K77,0)),IF(OR(L$7="Anytime",L$7="Peak",L$7="Off-peak",L$7="Shoulder",L$7="Block"),INDEX('Stakeholder report data'!$G832:$M832,1,MATCH(IF(L$7="Block","Anytime",L$7),'Stakeholder report data'!$G$799:$M$799,0)),INDEX($W832:$AD832,1,MATCH(L$5,$W$799:$AD$799,0)))))
*L1132*L$8,0)</f>
        <v>0</v>
      </c>
      <c r="M532" s="212">
        <f>_xlfn.IFNA(IF(M$7="Fixed",1,IF(AND($D532="yes",M$7="Block"),INDEX($O832:$Q832,1,MATCH(M$5,$I77:$K77,0)),IF(OR(M$7="Anytime",M$7="Peak",M$7="Off-peak",M$7="Shoulder",M$7="Block"),INDEX('Stakeholder report data'!$G832:$M832,1,MATCH(IF(M$7="Block","Anytime",M$7),'Stakeholder report data'!$G$799:$M$799,0)),INDEX($W832:$AD832,1,MATCH(M$5,$W$799:$AD$799,0)))))
*M1132*M$8,0)</f>
        <v>0</v>
      </c>
      <c r="N532" s="212">
        <f>_xlfn.IFNA(IF(N$7="Fixed",1,IF(AND($D532="yes",N$7="Block"),INDEX($O832:$Q832,1,MATCH(N$5,$I77:$K77,0)),IF(OR(N$7="Anytime",N$7="Peak",N$7="Off-peak",N$7="Shoulder",N$7="Block"),INDEX('Stakeholder report data'!$G832:$M832,1,MATCH(IF(N$7="Block","Anytime",N$7),'Stakeholder report data'!$G$799:$M$799,0)),INDEX($W832:$AD832,1,MATCH(N$5,$W$799:$AD$799,0)))))
*N1132*N$8,0)</f>
        <v>0</v>
      </c>
      <c r="O532" s="212">
        <f>_xlfn.IFNA(IF(O$7="Fixed",1,IF(AND($D532="yes",O$7="Block"),INDEX($O832:$Q832,1,MATCH(O$5,$I77:$K77,0)),IF(OR(O$7="Anytime",O$7="Peak",O$7="Off-peak",O$7="Shoulder",O$7="Block"),INDEX('Stakeholder report data'!$G832:$M832,1,MATCH(IF(O$7="Block","Anytime",O$7),'Stakeholder report data'!$G$799:$M$799,0)),INDEX($W832:$AD832,1,MATCH(O$5,$W$799:$AD$799,0)))))
*O1132*O$8,0)</f>
        <v>0</v>
      </c>
      <c r="P532" s="212">
        <f>_xlfn.IFNA(IF(P$7="Fixed",1,IF(AND($D532="yes",P$7="Block"),INDEX($O832:$Q832,1,MATCH(P$5,$I77:$K77,0)),IF(OR(P$7="Anytime",P$7="Peak",P$7="Off-peak",P$7="Shoulder",P$7="Block"),INDEX('Stakeholder report data'!$G832:$M832,1,MATCH(IF(P$7="Block","Anytime",P$7),'Stakeholder report data'!$G$799:$M$799,0)),INDEX($W832:$AD832,1,MATCH(P$5,$W$799:$AD$799,0)))))
*P1132*P$8,0)</f>
        <v>0</v>
      </c>
      <c r="Q532" s="212">
        <f>_xlfn.IFNA(IF(Q$7="Fixed",1,IF(AND($D532="yes",Q$7="Block"),INDEX($O832:$Q832,1,MATCH(Q$5,$I77:$K77,0)),IF(OR(Q$7="Anytime",Q$7="Peak",Q$7="Off-peak",Q$7="Shoulder",Q$7="Block"),INDEX('Stakeholder report data'!$G832:$M832,1,MATCH(IF(Q$7="Block","Anytime",Q$7),'Stakeholder report data'!$G$799:$M$799,0)),INDEX($W832:$AD832,1,MATCH(Q$5,$W$799:$AD$799,0)))))
*Q1132*Q$8,0)</f>
        <v>0</v>
      </c>
      <c r="R532" s="212">
        <f>_xlfn.IFNA(IF(R$7="Fixed",1,IF(AND($D532="yes",R$7="Block"),INDEX($O832:$Q832,1,MATCH(R$5,$I77:$K77,0)),IF(OR(R$7="Anytime",R$7="Peak",R$7="Off-peak",R$7="Shoulder",R$7="Block"),INDEX('Stakeholder report data'!$G832:$M832,1,MATCH(IF(R$7="Block","Anytime",R$7),'Stakeholder report data'!$G$799:$M$799,0)),INDEX($W832:$AD832,1,MATCH(R$5,$W$799:$AD$799,0)))))
*R1132*R$8,0)</f>
        <v>0</v>
      </c>
      <c r="S532" s="212">
        <f>_xlfn.IFNA(IF(S$7="Fixed",1,IF(AND($D532="yes",S$7="Block"),INDEX($O832:$Q832,1,MATCH(S$5,$I77:$K77,0)),IF(OR(S$7="Anytime",S$7="Peak",S$7="Off-peak",S$7="Shoulder",S$7="Block"),INDEX('Stakeholder report data'!$G832:$M832,1,MATCH(IF(S$7="Block","Anytime",S$7),'Stakeholder report data'!$G$799:$M$799,0)),INDEX($W832:$AD832,1,MATCH(S$5,$W$799:$AD$799,0)))))
*S1132*S$8,0)</f>
        <v>0</v>
      </c>
      <c r="T532" s="212">
        <f>_xlfn.IFNA(IF(T$7="Fixed",1,IF(AND($D532="yes",T$7="Block"),INDEX($O832:$Q832,1,MATCH(T$5,$I77:$K77,0)),IF(OR(T$7="Anytime",T$7="Peak",T$7="Off-peak",T$7="Shoulder",T$7="Block"),INDEX('Stakeholder report data'!$G832:$M832,1,MATCH(IF(T$7="Block","Anytime",T$7),'Stakeholder report data'!$G$799:$M$799,0)),INDEX($W832:$AD832,1,MATCH(T$5,$W$799:$AD$799,0)))))
*T1132*T$8,0)</f>
        <v>0</v>
      </c>
      <c r="U532" s="212">
        <f>_xlfn.IFNA(IF(U$7="Fixed",1,IF(AND($D532="yes",U$7="Block"),INDEX($O832:$Q832,1,MATCH(U$5,$I77:$K77,0)),IF(OR(U$7="Anytime",U$7="Peak",U$7="Off-peak",U$7="Shoulder",U$7="Block"),INDEX('Stakeholder report data'!$G832:$M832,1,MATCH(IF(U$7="Block","Anytime",U$7),'Stakeholder report data'!$G$799:$M$799,0)),INDEX($W832:$AD832,1,MATCH(U$5,$W$799:$AD$799,0)))))
*U1132*U$8,0)</f>
        <v>0</v>
      </c>
      <c r="V532" s="212">
        <f>_xlfn.IFNA(IF(V$7="Fixed",1,IF(AND($D532="yes",V$7="Block"),INDEX($O832:$Q832,1,MATCH(V$5,$I77:$K77,0)),IF(OR(V$7="Anytime",V$7="Peak",V$7="Off-peak",V$7="Shoulder",V$7="Block"),INDEX('Stakeholder report data'!$G832:$M832,1,MATCH(IF(V$7="Block","Anytime",V$7),'Stakeholder report data'!$G$799:$M$799,0)),INDEX($W832:$AD832,1,MATCH(V$5,$W$799:$AD$799,0)))))
*V1132*V$8,0)</f>
        <v>0</v>
      </c>
      <c r="W532" s="212">
        <f>_xlfn.IFNA(IF(W$7="Fixed",1,IF(AND($D532="yes",W$7="Block"),INDEX($O832:$Q832,1,MATCH(W$5,$I77:$K77,0)),IF(OR(W$7="Anytime",W$7="Peak",W$7="Off-peak",W$7="Shoulder",W$7="Block"),INDEX('Stakeholder report data'!$G832:$M832,1,MATCH(IF(W$7="Block","Anytime",W$7),'Stakeholder report data'!$G$799:$M$799,0)),INDEX($W832:$AD832,1,MATCH(W$5,$W$799:$AD$799,0)))))
*W1132*W$8,0)</f>
        <v>0</v>
      </c>
      <c r="X532" s="212">
        <f>_xlfn.IFNA(IF(X$7="Fixed",1,IF(AND($D532="yes",X$7="Block"),INDEX($O832:$Q832,1,MATCH(X$5,$I77:$K77,0)),IF(OR(X$7="Anytime",X$7="Peak",X$7="Off-peak",X$7="Shoulder",X$7="Block"),INDEX('Stakeholder report data'!$G832:$M832,1,MATCH(IF(X$7="Block","Anytime",X$7),'Stakeholder report data'!$G$799:$M$799,0)),INDEX($W832:$AD832,1,MATCH(X$5,$W$799:$AD$799,0)))))
*X1132*X$8,0)</f>
        <v>0</v>
      </c>
      <c r="Y532" s="212">
        <f>_xlfn.IFNA(IF(Y$7="Fixed",1,IF(AND($D532="yes",Y$7="Block"),INDEX($O832:$Q832,1,MATCH(Y$5,$I77:$K77,0)),IF(OR(Y$7="Anytime",Y$7="Peak",Y$7="Off-peak",Y$7="Shoulder",Y$7="Block"),INDEX('Stakeholder report data'!$G832:$M832,1,MATCH(IF(Y$7="Block","Anytime",Y$7),'Stakeholder report data'!$G$799:$M$799,0)),INDEX($W832:$AD832,1,MATCH(Y$5,$W$799:$AD$799,0)))))
*Y1132*Y$8,0)</f>
        <v>0</v>
      </c>
      <c r="Z532" s="212">
        <f>_xlfn.IFNA(IF(Z$7="Fixed",1,IF(AND($D532="yes",Z$7="Block"),INDEX($O832:$Q832,1,MATCH(Z$5,$I77:$K77,0)),IF(OR(Z$7="Anytime",Z$7="Peak",Z$7="Off-peak",Z$7="Shoulder",Z$7="Block"),INDEX('Stakeholder report data'!$G832:$M832,1,MATCH(IF(Z$7="Block","Anytime",Z$7),'Stakeholder report data'!$G$799:$M$799,0)),INDEX($W832:$AD832,1,MATCH(Z$5,$W$799:$AD$799,0)))))
*Z1132*Z$8,0)</f>
        <v>0</v>
      </c>
      <c r="AA532" s="212">
        <f>_xlfn.IFNA(IF(AA$7="Fixed",1,IF(AND($D532="yes",AA$7="Block"),INDEX($O832:$Q832,1,MATCH(AA$5,$I77:$K77,0)),IF(OR(AA$7="Anytime",AA$7="Peak",AA$7="Off-peak",AA$7="Shoulder",AA$7="Block"),INDEX('Stakeholder report data'!$G832:$M832,1,MATCH(IF(AA$7="Block","Anytime",AA$7),'Stakeholder report data'!$G$799:$M$799,0)),INDEX($W832:$AD832,1,MATCH(AA$5,$W$799:$AD$799,0)))))
*AA1132*AA$8,0)</f>
        <v>0</v>
      </c>
      <c r="AB532" s="212">
        <f>_xlfn.IFNA(IF(AB$7="Fixed",1,IF(AND($D532="yes",AB$7="Block"),INDEX($O832:$Q832,1,MATCH(AB$5,$I77:$K77,0)),IF(OR(AB$7="Anytime",AB$7="Peak",AB$7="Off-peak",AB$7="Shoulder",AB$7="Block"),INDEX('Stakeholder report data'!$G832:$M832,1,MATCH(IF(AB$7="Block","Anytime",AB$7),'Stakeholder report data'!$G$799:$M$799,0)),INDEX($W832:$AD832,1,MATCH(AB$5,$W$799:$AD$799,0)))))
*AB1132*AB$8,0)</f>
        <v>0</v>
      </c>
      <c r="AC532" s="212">
        <f>_xlfn.IFNA(IF(AC$7="Fixed",1,IF(AND($D532="yes",AC$7="Block"),INDEX($O832:$Q832,1,MATCH(AC$5,$I77:$K77,0)),IF(OR(AC$7="Anytime",AC$7="Peak",AC$7="Off-peak",AC$7="Shoulder",AC$7="Block"),INDEX('Stakeholder report data'!$G832:$M832,1,MATCH(IF(AC$7="Block","Anytime",AC$7),'Stakeholder report data'!$G$799:$M$799,0)),INDEX($W832:$AD832,1,MATCH(AC$5,$W$799:$AD$799,0)))))
*AC1132*AC$8,0)</f>
        <v>0</v>
      </c>
      <c r="AD532" s="212">
        <f>_xlfn.IFNA(IF(AD$7="Fixed",1,IF(AND($D532="yes",AD$7="Block"),INDEX($O832:$Q832,1,MATCH(AD$5,$I77:$K77,0)),IF(OR(AD$7="Anytime",AD$7="Peak",AD$7="Off-peak",AD$7="Shoulder",AD$7="Block"),INDEX('Stakeholder report data'!$G832:$M832,1,MATCH(IF(AD$7="Block","Anytime",AD$7),'Stakeholder report data'!$G$799:$M$799,0)),INDEX($W832:$AD832,1,MATCH(AD$5,$W$799:$AD$799,0)))))
*AD1132*AD$8,0)</f>
        <v>0</v>
      </c>
      <c r="AE532" s="55"/>
      <c r="AF532" s="34"/>
      <c r="AG532" s="34"/>
      <c r="AH532" s="34"/>
    </row>
    <row r="533" spans="1:34" ht="11.25" outlineLevel="2" x14ac:dyDescent="0.2">
      <c r="A533" s="34"/>
      <c r="B533" s="258"/>
      <c r="C533" s="48">
        <v>0</v>
      </c>
      <c r="D533" s="49">
        <f t="shared" si="53"/>
        <v>0</v>
      </c>
      <c r="E533" s="49">
        <f t="shared" si="53"/>
        <v>0</v>
      </c>
      <c r="F533" s="56"/>
      <c r="G533" s="262">
        <f t="shared" si="52"/>
        <v>0</v>
      </c>
      <c r="H533" s="56"/>
      <c r="I533" s="212">
        <f>_xlfn.IFNA(IF(I$7="Fixed",1,IF(AND($D533="yes",I$7="Block"),INDEX($O833:$Q833,1,MATCH(I$5,$I78:$K78,0)),IF(OR(I$7="Anytime",I$7="Peak",I$7="Off-peak",I$7="Shoulder",I$7="Block"),INDEX('Stakeholder report data'!$G833:$M833,1,MATCH(IF(I$7="Block","Anytime",I$7),'Stakeholder report data'!$G$799:$M$799,0)),INDEX($W833:$AD833,1,MATCH(I$5,$W$799:$AD$799,0)))))
*I1133*I$8,0)</f>
        <v>0</v>
      </c>
      <c r="J533" s="212">
        <f>_xlfn.IFNA(IF(J$7="Fixed",1,IF(AND($D533="yes",J$7="Block"),INDEX($O833:$Q833,1,MATCH(J$5,$I78:$K78,0)),IF(OR(J$7="Anytime",J$7="Peak",J$7="Off-peak",J$7="Shoulder",J$7="Block"),INDEX('Stakeholder report data'!$G833:$M833,1,MATCH(IF(J$7="Block","Anytime",J$7),'Stakeholder report data'!$G$799:$M$799,0)),INDEX($W833:$AD833,1,MATCH(J$5,$W$799:$AD$799,0)))))
*J1133*J$8,0)</f>
        <v>0</v>
      </c>
      <c r="K533" s="212">
        <f>_xlfn.IFNA(IF(K$7="Fixed",1,IF(AND($D533="yes",K$7="Block"),INDEX($O833:$Q833,1,MATCH(K$5,$I78:$K78,0)),IF(OR(K$7="Anytime",K$7="Peak",K$7="Off-peak",K$7="Shoulder",K$7="Block"),INDEX('Stakeholder report data'!$G833:$M833,1,MATCH(IF(K$7="Block","Anytime",K$7),'Stakeholder report data'!$G$799:$M$799,0)),INDEX($W833:$AD833,1,MATCH(K$5,$W$799:$AD$799,0)))))
*K1133*K$8,0)</f>
        <v>0</v>
      </c>
      <c r="L533" s="212">
        <f>_xlfn.IFNA(IF(L$7="Fixed",1,IF(AND($D533="yes",L$7="Block"),INDEX($O833:$Q833,1,MATCH(L$5,$I78:$K78,0)),IF(OR(L$7="Anytime",L$7="Peak",L$7="Off-peak",L$7="Shoulder",L$7="Block"),INDEX('Stakeholder report data'!$G833:$M833,1,MATCH(IF(L$7="Block","Anytime",L$7),'Stakeholder report data'!$G$799:$M$799,0)),INDEX($W833:$AD833,1,MATCH(L$5,$W$799:$AD$799,0)))))
*L1133*L$8,0)</f>
        <v>0</v>
      </c>
      <c r="M533" s="212">
        <f>_xlfn.IFNA(IF(M$7="Fixed",1,IF(AND($D533="yes",M$7="Block"),INDEX($O833:$Q833,1,MATCH(M$5,$I78:$K78,0)),IF(OR(M$7="Anytime",M$7="Peak",M$7="Off-peak",M$7="Shoulder",M$7="Block"),INDEX('Stakeholder report data'!$G833:$M833,1,MATCH(IF(M$7="Block","Anytime",M$7),'Stakeholder report data'!$G$799:$M$799,0)),INDEX($W833:$AD833,1,MATCH(M$5,$W$799:$AD$799,0)))))
*M1133*M$8,0)</f>
        <v>0</v>
      </c>
      <c r="N533" s="212">
        <f>_xlfn.IFNA(IF(N$7="Fixed",1,IF(AND($D533="yes",N$7="Block"),INDEX($O833:$Q833,1,MATCH(N$5,$I78:$K78,0)),IF(OR(N$7="Anytime",N$7="Peak",N$7="Off-peak",N$7="Shoulder",N$7="Block"),INDEX('Stakeholder report data'!$G833:$M833,1,MATCH(IF(N$7="Block","Anytime",N$7),'Stakeholder report data'!$G$799:$M$799,0)),INDEX($W833:$AD833,1,MATCH(N$5,$W$799:$AD$799,0)))))
*N1133*N$8,0)</f>
        <v>0</v>
      </c>
      <c r="O533" s="212">
        <f>_xlfn.IFNA(IF(O$7="Fixed",1,IF(AND($D533="yes",O$7="Block"),INDEX($O833:$Q833,1,MATCH(O$5,$I78:$K78,0)),IF(OR(O$7="Anytime",O$7="Peak",O$7="Off-peak",O$7="Shoulder",O$7="Block"),INDEX('Stakeholder report data'!$G833:$M833,1,MATCH(IF(O$7="Block","Anytime",O$7),'Stakeholder report data'!$G$799:$M$799,0)),INDEX($W833:$AD833,1,MATCH(O$5,$W$799:$AD$799,0)))))
*O1133*O$8,0)</f>
        <v>0</v>
      </c>
      <c r="P533" s="212">
        <f>_xlfn.IFNA(IF(P$7="Fixed",1,IF(AND($D533="yes",P$7="Block"),INDEX($O833:$Q833,1,MATCH(P$5,$I78:$K78,0)),IF(OR(P$7="Anytime",P$7="Peak",P$7="Off-peak",P$7="Shoulder",P$7="Block"),INDEX('Stakeholder report data'!$G833:$M833,1,MATCH(IF(P$7="Block","Anytime",P$7),'Stakeholder report data'!$G$799:$M$799,0)),INDEX($W833:$AD833,1,MATCH(P$5,$W$799:$AD$799,0)))))
*P1133*P$8,0)</f>
        <v>0</v>
      </c>
      <c r="Q533" s="212">
        <f>_xlfn.IFNA(IF(Q$7="Fixed",1,IF(AND($D533="yes",Q$7="Block"),INDEX($O833:$Q833,1,MATCH(Q$5,$I78:$K78,0)),IF(OR(Q$7="Anytime",Q$7="Peak",Q$7="Off-peak",Q$7="Shoulder",Q$7="Block"),INDEX('Stakeholder report data'!$G833:$M833,1,MATCH(IF(Q$7="Block","Anytime",Q$7),'Stakeholder report data'!$G$799:$M$799,0)),INDEX($W833:$AD833,1,MATCH(Q$5,$W$799:$AD$799,0)))))
*Q1133*Q$8,0)</f>
        <v>0</v>
      </c>
      <c r="R533" s="212">
        <f>_xlfn.IFNA(IF(R$7="Fixed",1,IF(AND($D533="yes",R$7="Block"),INDEX($O833:$Q833,1,MATCH(R$5,$I78:$K78,0)),IF(OR(R$7="Anytime",R$7="Peak",R$7="Off-peak",R$7="Shoulder",R$7="Block"),INDEX('Stakeholder report data'!$G833:$M833,1,MATCH(IF(R$7="Block","Anytime",R$7),'Stakeholder report data'!$G$799:$M$799,0)),INDEX($W833:$AD833,1,MATCH(R$5,$W$799:$AD$799,0)))))
*R1133*R$8,0)</f>
        <v>0</v>
      </c>
      <c r="S533" s="212">
        <f>_xlfn.IFNA(IF(S$7="Fixed",1,IF(AND($D533="yes",S$7="Block"),INDEX($O833:$Q833,1,MATCH(S$5,$I78:$K78,0)),IF(OR(S$7="Anytime",S$7="Peak",S$7="Off-peak",S$7="Shoulder",S$7="Block"),INDEX('Stakeholder report data'!$G833:$M833,1,MATCH(IF(S$7="Block","Anytime",S$7),'Stakeholder report data'!$G$799:$M$799,0)),INDEX($W833:$AD833,1,MATCH(S$5,$W$799:$AD$799,0)))))
*S1133*S$8,0)</f>
        <v>0</v>
      </c>
      <c r="T533" s="212">
        <f>_xlfn.IFNA(IF(T$7="Fixed",1,IF(AND($D533="yes",T$7="Block"),INDEX($O833:$Q833,1,MATCH(T$5,$I78:$K78,0)),IF(OR(T$7="Anytime",T$7="Peak",T$7="Off-peak",T$7="Shoulder",T$7="Block"),INDEX('Stakeholder report data'!$G833:$M833,1,MATCH(IF(T$7="Block","Anytime",T$7),'Stakeholder report data'!$G$799:$M$799,0)),INDEX($W833:$AD833,1,MATCH(T$5,$W$799:$AD$799,0)))))
*T1133*T$8,0)</f>
        <v>0</v>
      </c>
      <c r="U533" s="212">
        <f>_xlfn.IFNA(IF(U$7="Fixed",1,IF(AND($D533="yes",U$7="Block"),INDEX($O833:$Q833,1,MATCH(U$5,$I78:$K78,0)),IF(OR(U$7="Anytime",U$7="Peak",U$7="Off-peak",U$7="Shoulder",U$7="Block"),INDEX('Stakeholder report data'!$G833:$M833,1,MATCH(IF(U$7="Block","Anytime",U$7),'Stakeholder report data'!$G$799:$M$799,0)),INDEX($W833:$AD833,1,MATCH(U$5,$W$799:$AD$799,0)))))
*U1133*U$8,0)</f>
        <v>0</v>
      </c>
      <c r="V533" s="212">
        <f>_xlfn.IFNA(IF(V$7="Fixed",1,IF(AND($D533="yes",V$7="Block"),INDEX($O833:$Q833,1,MATCH(V$5,$I78:$K78,0)),IF(OR(V$7="Anytime",V$7="Peak",V$7="Off-peak",V$7="Shoulder",V$7="Block"),INDEX('Stakeholder report data'!$G833:$M833,1,MATCH(IF(V$7="Block","Anytime",V$7),'Stakeholder report data'!$G$799:$M$799,0)),INDEX($W833:$AD833,1,MATCH(V$5,$W$799:$AD$799,0)))))
*V1133*V$8,0)</f>
        <v>0</v>
      </c>
      <c r="W533" s="212">
        <f>_xlfn.IFNA(IF(W$7="Fixed",1,IF(AND($D533="yes",W$7="Block"),INDEX($O833:$Q833,1,MATCH(W$5,$I78:$K78,0)),IF(OR(W$7="Anytime",W$7="Peak",W$7="Off-peak",W$7="Shoulder",W$7="Block"),INDEX('Stakeholder report data'!$G833:$M833,1,MATCH(IF(W$7="Block","Anytime",W$7),'Stakeholder report data'!$G$799:$M$799,0)),INDEX($W833:$AD833,1,MATCH(W$5,$W$799:$AD$799,0)))))
*W1133*W$8,0)</f>
        <v>0</v>
      </c>
      <c r="X533" s="212">
        <f>_xlfn.IFNA(IF(X$7="Fixed",1,IF(AND($D533="yes",X$7="Block"),INDEX($O833:$Q833,1,MATCH(X$5,$I78:$K78,0)),IF(OR(X$7="Anytime",X$7="Peak",X$7="Off-peak",X$7="Shoulder",X$7="Block"),INDEX('Stakeholder report data'!$G833:$M833,1,MATCH(IF(X$7="Block","Anytime",X$7),'Stakeholder report data'!$G$799:$M$799,0)),INDEX($W833:$AD833,1,MATCH(X$5,$W$799:$AD$799,0)))))
*X1133*X$8,0)</f>
        <v>0</v>
      </c>
      <c r="Y533" s="212">
        <f>_xlfn.IFNA(IF(Y$7="Fixed",1,IF(AND($D533="yes",Y$7="Block"),INDEX($O833:$Q833,1,MATCH(Y$5,$I78:$K78,0)),IF(OR(Y$7="Anytime",Y$7="Peak",Y$7="Off-peak",Y$7="Shoulder",Y$7="Block"),INDEX('Stakeholder report data'!$G833:$M833,1,MATCH(IF(Y$7="Block","Anytime",Y$7),'Stakeholder report data'!$G$799:$M$799,0)),INDEX($W833:$AD833,1,MATCH(Y$5,$W$799:$AD$799,0)))))
*Y1133*Y$8,0)</f>
        <v>0</v>
      </c>
      <c r="Z533" s="212">
        <f>_xlfn.IFNA(IF(Z$7="Fixed",1,IF(AND($D533="yes",Z$7="Block"),INDEX($O833:$Q833,1,MATCH(Z$5,$I78:$K78,0)),IF(OR(Z$7="Anytime",Z$7="Peak",Z$7="Off-peak",Z$7="Shoulder",Z$7="Block"),INDEX('Stakeholder report data'!$G833:$M833,1,MATCH(IF(Z$7="Block","Anytime",Z$7),'Stakeholder report data'!$G$799:$M$799,0)),INDEX($W833:$AD833,1,MATCH(Z$5,$W$799:$AD$799,0)))))
*Z1133*Z$8,0)</f>
        <v>0</v>
      </c>
      <c r="AA533" s="212">
        <f>_xlfn.IFNA(IF(AA$7="Fixed",1,IF(AND($D533="yes",AA$7="Block"),INDEX($O833:$Q833,1,MATCH(AA$5,$I78:$K78,0)),IF(OR(AA$7="Anytime",AA$7="Peak",AA$7="Off-peak",AA$7="Shoulder",AA$7="Block"),INDEX('Stakeholder report data'!$G833:$M833,1,MATCH(IF(AA$7="Block","Anytime",AA$7),'Stakeholder report data'!$G$799:$M$799,0)),INDEX($W833:$AD833,1,MATCH(AA$5,$W$799:$AD$799,0)))))
*AA1133*AA$8,0)</f>
        <v>0</v>
      </c>
      <c r="AB533" s="212">
        <f>_xlfn.IFNA(IF(AB$7="Fixed",1,IF(AND($D533="yes",AB$7="Block"),INDEX($O833:$Q833,1,MATCH(AB$5,$I78:$K78,0)),IF(OR(AB$7="Anytime",AB$7="Peak",AB$7="Off-peak",AB$7="Shoulder",AB$7="Block"),INDEX('Stakeholder report data'!$G833:$M833,1,MATCH(IF(AB$7="Block","Anytime",AB$7),'Stakeholder report data'!$G$799:$M$799,0)),INDEX($W833:$AD833,1,MATCH(AB$5,$W$799:$AD$799,0)))))
*AB1133*AB$8,0)</f>
        <v>0</v>
      </c>
      <c r="AC533" s="212">
        <f>_xlfn.IFNA(IF(AC$7="Fixed",1,IF(AND($D533="yes",AC$7="Block"),INDEX($O833:$Q833,1,MATCH(AC$5,$I78:$K78,0)),IF(OR(AC$7="Anytime",AC$7="Peak",AC$7="Off-peak",AC$7="Shoulder",AC$7="Block"),INDEX('Stakeholder report data'!$G833:$M833,1,MATCH(IF(AC$7="Block","Anytime",AC$7),'Stakeholder report data'!$G$799:$M$799,0)),INDEX($W833:$AD833,1,MATCH(AC$5,$W$799:$AD$799,0)))))
*AC1133*AC$8,0)</f>
        <v>0</v>
      </c>
      <c r="AD533" s="212">
        <f>_xlfn.IFNA(IF(AD$7="Fixed",1,IF(AND($D533="yes",AD$7="Block"),INDEX($O833:$Q833,1,MATCH(AD$5,$I78:$K78,0)),IF(OR(AD$7="Anytime",AD$7="Peak",AD$7="Off-peak",AD$7="Shoulder",AD$7="Block"),INDEX('Stakeholder report data'!$G833:$M833,1,MATCH(IF(AD$7="Block","Anytime",AD$7),'Stakeholder report data'!$G$799:$M$799,0)),INDEX($W833:$AD833,1,MATCH(AD$5,$W$799:$AD$799,0)))))
*AD1133*AD$8,0)</f>
        <v>0</v>
      </c>
      <c r="AE533" s="55"/>
      <c r="AF533" s="34"/>
      <c r="AG533" s="34"/>
      <c r="AH533" s="34"/>
    </row>
    <row r="534" spans="1:34" ht="11.25" outlineLevel="2" x14ac:dyDescent="0.2">
      <c r="A534" s="34"/>
      <c r="B534" s="258"/>
      <c r="C534" s="48">
        <v>0</v>
      </c>
      <c r="D534" s="49">
        <f t="shared" ref="D534:E534" si="54">D384</f>
        <v>0</v>
      </c>
      <c r="E534" s="49">
        <f t="shared" si="54"/>
        <v>0</v>
      </c>
      <c r="F534" s="56"/>
      <c r="G534" s="262">
        <f t="shared" si="52"/>
        <v>0</v>
      </c>
      <c r="H534" s="56"/>
      <c r="I534" s="212">
        <f>_xlfn.IFNA(IF(I$7="Fixed",1,IF(AND($D534="yes",I$7="Block"),INDEX($O834:$Q834,1,MATCH(I$5,$I79:$K79,0)),IF(OR(I$7="Anytime",I$7="Peak",I$7="Off-peak",I$7="Shoulder",I$7="Block"),INDEX('Stakeholder report data'!$G834:$M834,1,MATCH(IF(I$7="Block","Anytime",I$7),'Stakeholder report data'!$G$799:$M$799,0)),INDEX($W834:$AD834,1,MATCH(I$5,$W$799:$AD$799,0)))))
*I1134*I$8,0)</f>
        <v>0</v>
      </c>
      <c r="J534" s="212">
        <f>_xlfn.IFNA(IF(J$7="Fixed",1,IF(AND($D534="yes",J$7="Block"),INDEX($O834:$Q834,1,MATCH(J$5,$I79:$K79,0)),IF(OR(J$7="Anytime",J$7="Peak",J$7="Off-peak",J$7="Shoulder",J$7="Block"),INDEX('Stakeholder report data'!$G834:$M834,1,MATCH(IF(J$7="Block","Anytime",J$7),'Stakeholder report data'!$G$799:$M$799,0)),INDEX($W834:$AD834,1,MATCH(J$5,$W$799:$AD$799,0)))))
*J1134*J$8,0)</f>
        <v>0</v>
      </c>
      <c r="K534" s="212">
        <f>_xlfn.IFNA(IF(K$7="Fixed",1,IF(AND($D534="yes",K$7="Block"),INDEX($O834:$Q834,1,MATCH(K$5,$I79:$K79,0)),IF(OR(K$7="Anytime",K$7="Peak",K$7="Off-peak",K$7="Shoulder",K$7="Block"),INDEX('Stakeholder report data'!$G834:$M834,1,MATCH(IF(K$7="Block","Anytime",K$7),'Stakeholder report data'!$G$799:$M$799,0)),INDEX($W834:$AD834,1,MATCH(K$5,$W$799:$AD$799,0)))))
*K1134*K$8,0)</f>
        <v>0</v>
      </c>
      <c r="L534" s="212">
        <f>_xlfn.IFNA(IF(L$7="Fixed",1,IF(AND($D534="yes",L$7="Block"),INDEX($O834:$Q834,1,MATCH(L$5,$I79:$K79,0)),IF(OR(L$7="Anytime",L$7="Peak",L$7="Off-peak",L$7="Shoulder",L$7="Block"),INDEX('Stakeholder report data'!$G834:$M834,1,MATCH(IF(L$7="Block","Anytime",L$7),'Stakeholder report data'!$G$799:$M$799,0)),INDEX($W834:$AD834,1,MATCH(L$5,$W$799:$AD$799,0)))))
*L1134*L$8,0)</f>
        <v>0</v>
      </c>
      <c r="M534" s="212">
        <f>_xlfn.IFNA(IF(M$7="Fixed",1,IF(AND($D534="yes",M$7="Block"),INDEX($O834:$Q834,1,MATCH(M$5,$I79:$K79,0)),IF(OR(M$7="Anytime",M$7="Peak",M$7="Off-peak",M$7="Shoulder",M$7="Block"),INDEX('Stakeholder report data'!$G834:$M834,1,MATCH(IF(M$7="Block","Anytime",M$7),'Stakeholder report data'!$G$799:$M$799,0)),INDEX($W834:$AD834,1,MATCH(M$5,$W$799:$AD$799,0)))))
*M1134*M$8,0)</f>
        <v>0</v>
      </c>
      <c r="N534" s="212">
        <f>_xlfn.IFNA(IF(N$7="Fixed",1,IF(AND($D534="yes",N$7="Block"),INDEX($O834:$Q834,1,MATCH(N$5,$I79:$K79,0)),IF(OR(N$7="Anytime",N$7="Peak",N$7="Off-peak",N$7="Shoulder",N$7="Block"),INDEX('Stakeholder report data'!$G834:$M834,1,MATCH(IF(N$7="Block","Anytime",N$7),'Stakeholder report data'!$G$799:$M$799,0)),INDEX($W834:$AD834,1,MATCH(N$5,$W$799:$AD$799,0)))))
*N1134*N$8,0)</f>
        <v>0</v>
      </c>
      <c r="O534" s="212">
        <f>_xlfn.IFNA(IF(O$7="Fixed",1,IF(AND($D534="yes",O$7="Block"),INDEX($O834:$Q834,1,MATCH(O$5,$I79:$K79,0)),IF(OR(O$7="Anytime",O$7="Peak",O$7="Off-peak",O$7="Shoulder",O$7="Block"),INDEX('Stakeholder report data'!$G834:$M834,1,MATCH(IF(O$7="Block","Anytime",O$7),'Stakeholder report data'!$G$799:$M$799,0)),INDEX($W834:$AD834,1,MATCH(O$5,$W$799:$AD$799,0)))))
*O1134*O$8,0)</f>
        <v>0</v>
      </c>
      <c r="P534" s="212">
        <f>_xlfn.IFNA(IF(P$7="Fixed",1,IF(AND($D534="yes",P$7="Block"),INDEX($O834:$Q834,1,MATCH(P$5,$I79:$K79,0)),IF(OR(P$7="Anytime",P$7="Peak",P$7="Off-peak",P$7="Shoulder",P$7="Block"),INDEX('Stakeholder report data'!$G834:$M834,1,MATCH(IF(P$7="Block","Anytime",P$7),'Stakeholder report data'!$G$799:$M$799,0)),INDEX($W834:$AD834,1,MATCH(P$5,$W$799:$AD$799,0)))))
*P1134*P$8,0)</f>
        <v>0</v>
      </c>
      <c r="Q534" s="212">
        <f>_xlfn.IFNA(IF(Q$7="Fixed",1,IF(AND($D534="yes",Q$7="Block"),INDEX($O834:$Q834,1,MATCH(Q$5,$I79:$K79,0)),IF(OR(Q$7="Anytime",Q$7="Peak",Q$7="Off-peak",Q$7="Shoulder",Q$7="Block"),INDEX('Stakeholder report data'!$G834:$M834,1,MATCH(IF(Q$7="Block","Anytime",Q$7),'Stakeholder report data'!$G$799:$M$799,0)),INDEX($W834:$AD834,1,MATCH(Q$5,$W$799:$AD$799,0)))))
*Q1134*Q$8,0)</f>
        <v>0</v>
      </c>
      <c r="R534" s="212">
        <f>_xlfn.IFNA(IF(R$7="Fixed",1,IF(AND($D534="yes",R$7="Block"),INDEX($O834:$Q834,1,MATCH(R$5,$I79:$K79,0)),IF(OR(R$7="Anytime",R$7="Peak",R$7="Off-peak",R$7="Shoulder",R$7="Block"),INDEX('Stakeholder report data'!$G834:$M834,1,MATCH(IF(R$7="Block","Anytime",R$7),'Stakeholder report data'!$G$799:$M$799,0)),INDEX($W834:$AD834,1,MATCH(R$5,$W$799:$AD$799,0)))))
*R1134*R$8,0)</f>
        <v>0</v>
      </c>
      <c r="S534" s="212">
        <f>_xlfn.IFNA(IF(S$7="Fixed",1,IF(AND($D534="yes",S$7="Block"),INDEX($O834:$Q834,1,MATCH(S$5,$I79:$K79,0)),IF(OR(S$7="Anytime",S$7="Peak",S$7="Off-peak",S$7="Shoulder",S$7="Block"),INDEX('Stakeholder report data'!$G834:$M834,1,MATCH(IF(S$7="Block","Anytime",S$7),'Stakeholder report data'!$G$799:$M$799,0)),INDEX($W834:$AD834,1,MATCH(S$5,$W$799:$AD$799,0)))))
*S1134*S$8,0)</f>
        <v>0</v>
      </c>
      <c r="T534" s="212">
        <f>_xlfn.IFNA(IF(T$7="Fixed",1,IF(AND($D534="yes",T$7="Block"),INDEX($O834:$Q834,1,MATCH(T$5,$I79:$K79,0)),IF(OR(T$7="Anytime",T$7="Peak",T$7="Off-peak",T$7="Shoulder",T$7="Block"),INDEX('Stakeholder report data'!$G834:$M834,1,MATCH(IF(T$7="Block","Anytime",T$7),'Stakeholder report data'!$G$799:$M$799,0)),INDEX($W834:$AD834,1,MATCH(T$5,$W$799:$AD$799,0)))))
*T1134*T$8,0)</f>
        <v>0</v>
      </c>
      <c r="U534" s="212">
        <f>_xlfn.IFNA(IF(U$7="Fixed",1,IF(AND($D534="yes",U$7="Block"),INDEX($O834:$Q834,1,MATCH(U$5,$I79:$K79,0)),IF(OR(U$7="Anytime",U$7="Peak",U$7="Off-peak",U$7="Shoulder",U$7="Block"),INDEX('Stakeholder report data'!$G834:$M834,1,MATCH(IF(U$7="Block","Anytime",U$7),'Stakeholder report data'!$G$799:$M$799,0)),INDEX($W834:$AD834,1,MATCH(U$5,$W$799:$AD$799,0)))))
*U1134*U$8,0)</f>
        <v>0</v>
      </c>
      <c r="V534" s="212">
        <f>_xlfn.IFNA(IF(V$7="Fixed",1,IF(AND($D534="yes",V$7="Block"),INDEX($O834:$Q834,1,MATCH(V$5,$I79:$K79,0)),IF(OR(V$7="Anytime",V$7="Peak",V$7="Off-peak",V$7="Shoulder",V$7="Block"),INDEX('Stakeholder report data'!$G834:$M834,1,MATCH(IF(V$7="Block","Anytime",V$7),'Stakeholder report data'!$G$799:$M$799,0)),INDEX($W834:$AD834,1,MATCH(V$5,$W$799:$AD$799,0)))))
*V1134*V$8,0)</f>
        <v>0</v>
      </c>
      <c r="W534" s="212">
        <f>_xlfn.IFNA(IF(W$7="Fixed",1,IF(AND($D534="yes",W$7="Block"),INDEX($O834:$Q834,1,MATCH(W$5,$I79:$K79,0)),IF(OR(W$7="Anytime",W$7="Peak",W$7="Off-peak",W$7="Shoulder",W$7="Block"),INDEX('Stakeholder report data'!$G834:$M834,1,MATCH(IF(W$7="Block","Anytime",W$7),'Stakeholder report data'!$G$799:$M$799,0)),INDEX($W834:$AD834,1,MATCH(W$5,$W$799:$AD$799,0)))))
*W1134*W$8,0)</f>
        <v>0</v>
      </c>
      <c r="X534" s="212">
        <f>_xlfn.IFNA(IF(X$7="Fixed",1,IF(AND($D534="yes",X$7="Block"),INDEX($O834:$Q834,1,MATCH(X$5,$I79:$K79,0)),IF(OR(X$7="Anytime",X$7="Peak",X$7="Off-peak",X$7="Shoulder",X$7="Block"),INDEX('Stakeholder report data'!$G834:$M834,1,MATCH(IF(X$7="Block","Anytime",X$7),'Stakeholder report data'!$G$799:$M$799,0)),INDEX($W834:$AD834,1,MATCH(X$5,$W$799:$AD$799,0)))))
*X1134*X$8,0)</f>
        <v>0</v>
      </c>
      <c r="Y534" s="212">
        <f>_xlfn.IFNA(IF(Y$7="Fixed",1,IF(AND($D534="yes",Y$7="Block"),INDEX($O834:$Q834,1,MATCH(Y$5,$I79:$K79,0)),IF(OR(Y$7="Anytime",Y$7="Peak",Y$7="Off-peak",Y$7="Shoulder",Y$7="Block"),INDEX('Stakeholder report data'!$G834:$M834,1,MATCH(IF(Y$7="Block","Anytime",Y$7),'Stakeholder report data'!$G$799:$M$799,0)),INDEX($W834:$AD834,1,MATCH(Y$5,$W$799:$AD$799,0)))))
*Y1134*Y$8,0)</f>
        <v>0</v>
      </c>
      <c r="Z534" s="212">
        <f>_xlfn.IFNA(IF(Z$7="Fixed",1,IF(AND($D534="yes",Z$7="Block"),INDEX($O834:$Q834,1,MATCH(Z$5,$I79:$K79,0)),IF(OR(Z$7="Anytime",Z$7="Peak",Z$7="Off-peak",Z$7="Shoulder",Z$7="Block"),INDEX('Stakeholder report data'!$G834:$M834,1,MATCH(IF(Z$7="Block","Anytime",Z$7),'Stakeholder report data'!$G$799:$M$799,0)),INDEX($W834:$AD834,1,MATCH(Z$5,$W$799:$AD$799,0)))))
*Z1134*Z$8,0)</f>
        <v>0</v>
      </c>
      <c r="AA534" s="212">
        <f>_xlfn.IFNA(IF(AA$7="Fixed",1,IF(AND($D534="yes",AA$7="Block"),INDEX($O834:$Q834,1,MATCH(AA$5,$I79:$K79,0)),IF(OR(AA$7="Anytime",AA$7="Peak",AA$7="Off-peak",AA$7="Shoulder",AA$7="Block"),INDEX('Stakeholder report data'!$G834:$M834,1,MATCH(IF(AA$7="Block","Anytime",AA$7),'Stakeholder report data'!$G$799:$M$799,0)),INDEX($W834:$AD834,1,MATCH(AA$5,$W$799:$AD$799,0)))))
*AA1134*AA$8,0)</f>
        <v>0</v>
      </c>
      <c r="AB534" s="212">
        <f>_xlfn.IFNA(IF(AB$7="Fixed",1,IF(AND($D534="yes",AB$7="Block"),INDEX($O834:$Q834,1,MATCH(AB$5,$I79:$K79,0)),IF(OR(AB$7="Anytime",AB$7="Peak",AB$7="Off-peak",AB$7="Shoulder",AB$7="Block"),INDEX('Stakeholder report data'!$G834:$M834,1,MATCH(IF(AB$7="Block","Anytime",AB$7),'Stakeholder report data'!$G$799:$M$799,0)),INDEX($W834:$AD834,1,MATCH(AB$5,$W$799:$AD$799,0)))))
*AB1134*AB$8,0)</f>
        <v>0</v>
      </c>
      <c r="AC534" s="212">
        <f>_xlfn.IFNA(IF(AC$7="Fixed",1,IF(AND($D534="yes",AC$7="Block"),INDEX($O834:$Q834,1,MATCH(AC$5,$I79:$K79,0)),IF(OR(AC$7="Anytime",AC$7="Peak",AC$7="Off-peak",AC$7="Shoulder",AC$7="Block"),INDEX('Stakeholder report data'!$G834:$M834,1,MATCH(IF(AC$7="Block","Anytime",AC$7),'Stakeholder report data'!$G$799:$M$799,0)),INDEX($W834:$AD834,1,MATCH(AC$5,$W$799:$AD$799,0)))))
*AC1134*AC$8,0)</f>
        <v>0</v>
      </c>
      <c r="AD534" s="212">
        <f>_xlfn.IFNA(IF(AD$7="Fixed",1,IF(AND($D534="yes",AD$7="Block"),INDEX($O834:$Q834,1,MATCH(AD$5,$I79:$K79,0)),IF(OR(AD$7="Anytime",AD$7="Peak",AD$7="Off-peak",AD$7="Shoulder",AD$7="Block"),INDEX('Stakeholder report data'!$G834:$M834,1,MATCH(IF(AD$7="Block","Anytime",AD$7),'Stakeholder report data'!$G$799:$M$799,0)),INDEX($W834:$AD834,1,MATCH(AD$5,$W$799:$AD$799,0)))))
*AD1134*AD$8,0)</f>
        <v>0</v>
      </c>
      <c r="AE534" s="55"/>
      <c r="AF534" s="34"/>
      <c r="AG534" s="34"/>
      <c r="AH534" s="34"/>
    </row>
    <row r="535" spans="1:34" ht="11.25" outlineLevel="2" x14ac:dyDescent="0.2">
      <c r="A535" s="34"/>
      <c r="B535" s="34"/>
      <c r="C535" s="218"/>
      <c r="D535" s="219"/>
      <c r="E535" s="220"/>
      <c r="F535" s="56"/>
      <c r="G535" s="56"/>
      <c r="H535" s="56"/>
      <c r="I535" s="228"/>
      <c r="J535" s="228"/>
      <c r="K535" s="41"/>
      <c r="L535" s="41"/>
      <c r="M535" s="41"/>
      <c r="N535" s="224"/>
      <c r="O535" s="224"/>
      <c r="P535" s="224"/>
      <c r="Q535" s="224"/>
      <c r="R535" s="224"/>
      <c r="S535" s="41"/>
      <c r="T535" s="41"/>
      <c r="U535" s="41"/>
      <c r="V535" s="55"/>
      <c r="W535" s="55"/>
      <c r="X535" s="55"/>
      <c r="Y535" s="55"/>
      <c r="Z535" s="55"/>
      <c r="AA535" s="55"/>
      <c r="AB535" s="55"/>
      <c r="AC535" s="55"/>
      <c r="AD535" s="55"/>
      <c r="AE535" s="55"/>
      <c r="AF535" s="34"/>
      <c r="AG535" s="34"/>
      <c r="AH535" s="34"/>
    </row>
    <row r="536" spans="1:34" ht="11.25" outlineLevel="1" x14ac:dyDescent="0.2">
      <c r="A536" s="34"/>
      <c r="B536" s="34"/>
      <c r="C536" s="221"/>
      <c r="D536" s="221"/>
      <c r="E536" s="217"/>
      <c r="F536" s="56"/>
      <c r="G536" s="56"/>
      <c r="H536" s="56"/>
      <c r="I536" s="228"/>
      <c r="J536" s="228"/>
      <c r="K536" s="41"/>
      <c r="L536" s="41"/>
      <c r="M536" s="41"/>
      <c r="N536" s="224"/>
      <c r="O536" s="224"/>
      <c r="P536" s="224"/>
      <c r="Q536" s="224"/>
      <c r="R536" s="224"/>
      <c r="S536" s="41"/>
      <c r="T536" s="41"/>
      <c r="U536" s="41"/>
      <c r="V536" s="55"/>
      <c r="W536" s="55"/>
      <c r="X536" s="55"/>
      <c r="Y536" s="55"/>
      <c r="Z536" s="55"/>
      <c r="AA536" s="55"/>
      <c r="AB536" s="55"/>
      <c r="AC536" s="55"/>
      <c r="AD536" s="55"/>
      <c r="AE536" s="55"/>
      <c r="AF536" s="34"/>
      <c r="AG536" s="34"/>
      <c r="AH536" s="34"/>
    </row>
    <row r="537" spans="1:34" ht="11.25" outlineLevel="1" x14ac:dyDescent="0.2">
      <c r="A537" s="34"/>
      <c r="B537" s="34"/>
      <c r="C537" s="47" t="s">
        <v>125</v>
      </c>
      <c r="D537" s="47"/>
      <c r="E537" s="209"/>
      <c r="F537" s="35"/>
      <c r="G537" s="37"/>
      <c r="H537" s="37"/>
      <c r="I537" s="37"/>
      <c r="J537" s="37"/>
      <c r="K537" s="37"/>
      <c r="L537" s="37"/>
      <c r="M537" s="37"/>
      <c r="N537" s="37"/>
      <c r="O537" s="37"/>
      <c r="P537" s="37"/>
      <c r="Q537" s="37"/>
      <c r="R537" s="37"/>
      <c r="S537" s="37"/>
      <c r="T537" s="37"/>
      <c r="U537" s="37"/>
      <c r="V537" s="37"/>
      <c r="W537" s="37"/>
      <c r="X537" s="37"/>
      <c r="Y537" s="37"/>
      <c r="Z537" s="37"/>
      <c r="AA537" s="37"/>
      <c r="AB537" s="37"/>
      <c r="AC537" s="34"/>
      <c r="AD537" s="34"/>
      <c r="AE537" s="34"/>
      <c r="AF537" s="34"/>
      <c r="AG537" s="34"/>
      <c r="AH537" s="34"/>
    </row>
    <row r="538" spans="1:34" ht="11.25" outlineLevel="2" x14ac:dyDescent="0.2">
      <c r="A538" s="34"/>
      <c r="B538" s="251">
        <v>1</v>
      </c>
      <c r="C538" s="48" t="s">
        <v>53</v>
      </c>
      <c r="D538" s="49" t="str">
        <f t="shared" ref="C538:E553" si="55">D502</f>
        <v>no</v>
      </c>
      <c r="E538" s="49" t="str">
        <f t="shared" si="55"/>
        <v>no</v>
      </c>
      <c r="F538" s="35"/>
      <c r="G538" s="262">
        <f t="shared" ref="G538:G567" si="56">SUM(I538:AB538)</f>
        <v>238.72083108641328</v>
      </c>
      <c r="H538" s="37"/>
      <c r="I538" s="212">
        <f>_xlfn.IFNA(IF(I$7="Fixed",1,IF(AND($D538="yes",I$7="Block"),INDEX($O802:$Q802,1,MATCH(I$5,$I47:$K47,0)),IF(OR(I$7="Anytime",I$7="Peak",I$7="Off-peak",I$7="Shoulder",I$7="Block"),INDEX('Stakeholder report data'!$G802:$M802,1,MATCH(IF(I$7="Block","Anytime",I$7),'Stakeholder report data'!$G$799:$M$799,0)),INDEX($W802:$AD802,1,MATCH(I$5,$W$799:$AD$799,0)))))
*I1138*I$8,0)</f>
        <v>0</v>
      </c>
      <c r="J538" s="212">
        <f>_xlfn.IFNA(IF(J$7="Fixed",1,IF(AND($D538="yes",J$7="Block"),INDEX($O802:$Q802,1,MATCH(J$5,$I47:$K47,0)),IF(OR(J$7="Anytime",J$7="Peak",J$7="Off-peak",J$7="Shoulder",J$7="Block"),INDEX('Stakeholder report data'!$G802:$M802,1,MATCH(IF(J$7="Block","Anytime",J$7),'Stakeholder report data'!$G$799:$M$799,0)),INDEX($W802:$AD802,1,MATCH(J$5,$W$799:$AD$799,0)))))
*J1138*J$8,0)</f>
        <v>238.72083108641328</v>
      </c>
      <c r="K538" s="212">
        <f>_xlfn.IFNA(IF(K$7="Fixed",1,IF(AND($D538="yes",K$7="Block"),INDEX($O802:$Q802,1,MATCH(K$5,$I47:$K47,0)),IF(OR(K$7="Anytime",K$7="Peak",K$7="Off-peak",K$7="Shoulder",K$7="Block"),INDEX('Stakeholder report data'!$G802:$M802,1,MATCH(IF(K$7="Block","Anytime",K$7),'Stakeholder report data'!$G$799:$M$799,0)),INDEX($W802:$AD802,1,MATCH(K$5,$W$799:$AD$799,0)))))
*K1138*K$8,0)</f>
        <v>0</v>
      </c>
      <c r="L538" s="212">
        <f>_xlfn.IFNA(IF(L$7="Fixed",1,IF(AND($D538="yes",L$7="Block"),INDEX($O802:$Q802,1,MATCH(L$5,$I47:$K47,0)),IF(OR(L$7="Anytime",L$7="Peak",L$7="Off-peak",L$7="Shoulder",L$7="Block"),INDEX('Stakeholder report data'!$G802:$M802,1,MATCH(IF(L$7="Block","Anytime",L$7),'Stakeholder report data'!$G$799:$M$799,0)),INDEX($W802:$AD802,1,MATCH(L$5,$W$799:$AD$799,0)))))
*L1138*L$8,0)</f>
        <v>0</v>
      </c>
      <c r="M538" s="212">
        <f>_xlfn.IFNA(IF(M$7="Fixed",1,IF(AND($D538="yes",M$7="Block"),INDEX($O802:$Q802,1,MATCH(M$5,$I47:$K47,0)),IF(OR(M$7="Anytime",M$7="Peak",M$7="Off-peak",M$7="Shoulder",M$7="Block"),INDEX('Stakeholder report data'!$G802:$M802,1,MATCH(IF(M$7="Block","Anytime",M$7),'Stakeholder report data'!$G$799:$M$799,0)),INDEX($W802:$AD802,1,MATCH(M$5,$W$799:$AD$799,0)))))
*M1138*M$8,0)</f>
        <v>0</v>
      </c>
      <c r="N538" s="212">
        <f>_xlfn.IFNA(IF(N$7="Fixed",1,IF(AND($D538="yes",N$7="Block"),INDEX($O802:$Q802,1,MATCH(N$5,$I47:$K47,0)),IF(OR(N$7="Anytime",N$7="Peak",N$7="Off-peak",N$7="Shoulder",N$7="Block"),INDEX('Stakeholder report data'!$G802:$M802,1,MATCH(IF(N$7="Block","Anytime",N$7),'Stakeholder report data'!$G$799:$M$799,0)),INDEX($W802:$AD802,1,MATCH(N$5,$W$799:$AD$799,0)))))
*N1138*N$8,0)</f>
        <v>0</v>
      </c>
      <c r="O538" s="212">
        <f>_xlfn.IFNA(IF(O$7="Fixed",1,IF(AND($D538="yes",O$7="Block"),INDEX($O802:$Q802,1,MATCH(O$5,$I47:$K47,0)),IF(OR(O$7="Anytime",O$7="Peak",O$7="Off-peak",O$7="Shoulder",O$7="Block"),INDEX('Stakeholder report data'!$G802:$M802,1,MATCH(IF(O$7="Block","Anytime",O$7),'Stakeholder report data'!$G$799:$M$799,0)),INDEX($W802:$AD802,1,MATCH(O$5,$W$799:$AD$799,0)))))
*O1138*O$8,0)</f>
        <v>0</v>
      </c>
      <c r="P538" s="212">
        <f>_xlfn.IFNA(IF(P$7="Fixed",1,IF(AND($D538="yes",P$7="Block"),INDEX($O802:$Q802,1,MATCH(P$5,$I47:$K47,0)),IF(OR(P$7="Anytime",P$7="Peak",P$7="Off-peak",P$7="Shoulder",P$7="Block"),INDEX('Stakeholder report data'!$G802:$M802,1,MATCH(IF(P$7="Block","Anytime",P$7),'Stakeholder report data'!$G$799:$M$799,0)),INDEX($W802:$AD802,1,MATCH(P$5,$W$799:$AD$799,0)))))
*P1138*P$8,0)</f>
        <v>0</v>
      </c>
      <c r="Q538" s="212">
        <f>_xlfn.IFNA(IF(Q$7="Fixed",1,IF(AND($D538="yes",Q$7="Block"),INDEX($O802:$Q802,1,MATCH(Q$5,$I47:$K47,0)),IF(OR(Q$7="Anytime",Q$7="Peak",Q$7="Off-peak",Q$7="Shoulder",Q$7="Block"),INDEX('Stakeholder report data'!$G802:$M802,1,MATCH(IF(Q$7="Block","Anytime",Q$7),'Stakeholder report data'!$G$799:$M$799,0)),INDEX($W802:$AD802,1,MATCH(Q$5,$W$799:$AD$799,0)))))
*Q1138*Q$8,0)</f>
        <v>0</v>
      </c>
      <c r="R538" s="212">
        <f>_xlfn.IFNA(IF(R$7="Fixed",1,IF(AND($D538="yes",R$7="Block"),INDEX($O802:$Q802,1,MATCH(R$5,$I47:$K47,0)),IF(OR(R$7="Anytime",R$7="Peak",R$7="Off-peak",R$7="Shoulder",R$7="Block"),INDEX('Stakeholder report data'!$G802:$M802,1,MATCH(IF(R$7="Block","Anytime",R$7),'Stakeholder report data'!$G$799:$M$799,0)),INDEX($W802:$AD802,1,MATCH(R$5,$W$799:$AD$799,0)))))
*R1138*R$8,0)</f>
        <v>0</v>
      </c>
      <c r="S538" s="212">
        <f>_xlfn.IFNA(IF(S$7="Fixed",1,IF(AND($D538="yes",S$7="Block"),INDEX($O802:$Q802,1,MATCH(S$5,$I47:$K47,0)),IF(OR(S$7="Anytime",S$7="Peak",S$7="Off-peak",S$7="Shoulder",S$7="Block"),INDEX('Stakeholder report data'!$G802:$M802,1,MATCH(IF(S$7="Block","Anytime",S$7),'Stakeholder report data'!$G$799:$M$799,0)),INDEX($W802:$AD802,1,MATCH(S$5,$W$799:$AD$799,0)))))
*S1138*S$8,0)</f>
        <v>0</v>
      </c>
      <c r="T538" s="212">
        <f>_xlfn.IFNA(IF(T$7="Fixed",1,IF(AND($D538="yes",T$7="Block"),INDEX($O802:$Q802,1,MATCH(T$5,$I47:$K47,0)),IF(OR(T$7="Anytime",T$7="Peak",T$7="Off-peak",T$7="Shoulder",T$7="Block"),INDEX('Stakeholder report data'!$G802:$M802,1,MATCH(IF(T$7="Block","Anytime",T$7),'Stakeholder report data'!$G$799:$M$799,0)),INDEX($W802:$AD802,1,MATCH(T$5,$W$799:$AD$799,0)))))
*T1138*T$8,0)</f>
        <v>0</v>
      </c>
      <c r="U538" s="212">
        <f>_xlfn.IFNA(IF(U$7="Fixed",1,IF(AND($D538="yes",U$7="Block"),INDEX($O802:$Q802,1,MATCH(U$5,$I47:$K47,0)),IF(OR(U$7="Anytime",U$7="Peak",U$7="Off-peak",U$7="Shoulder",U$7="Block"),INDEX('Stakeholder report data'!$G802:$M802,1,MATCH(IF(U$7="Block","Anytime",U$7),'Stakeholder report data'!$G$799:$M$799,0)),INDEX($W802:$AD802,1,MATCH(U$5,$W$799:$AD$799,0)))))
*U1138*U$8,0)</f>
        <v>0</v>
      </c>
      <c r="V538" s="212">
        <f>_xlfn.IFNA(IF(V$7="Fixed",1,IF(AND($D538="yes",V$7="Block"),INDEX($O802:$Q802,1,MATCH(V$5,$I47:$K47,0)),IF(OR(V$7="Anytime",V$7="Peak",V$7="Off-peak",V$7="Shoulder",V$7="Block"),INDEX('Stakeholder report data'!$G802:$M802,1,MATCH(IF(V$7="Block","Anytime",V$7),'Stakeholder report data'!$G$799:$M$799,0)),INDEX($W802:$AD802,1,MATCH(V$5,$W$799:$AD$799,0)))))
*V1138*V$8,0)</f>
        <v>0</v>
      </c>
      <c r="W538" s="212">
        <f>_xlfn.IFNA(IF(W$7="Fixed",1,IF(AND($D538="yes",W$7="Block"),INDEX($O802:$Q802,1,MATCH(W$5,$I47:$K47,0)),IF(OR(W$7="Anytime",W$7="Peak",W$7="Off-peak",W$7="Shoulder",W$7="Block"),INDEX('Stakeholder report data'!$G802:$M802,1,MATCH(IF(W$7="Block","Anytime",W$7),'Stakeholder report data'!$G$799:$M$799,0)),INDEX($W802:$AD802,1,MATCH(W$5,$W$799:$AD$799,0)))))
*W1138*W$8,0)</f>
        <v>0</v>
      </c>
      <c r="X538" s="212">
        <f>_xlfn.IFNA(IF(X$7="Fixed",1,IF(AND($D538="yes",X$7="Block"),INDEX($O802:$Q802,1,MATCH(X$5,$I47:$K47,0)),IF(OR(X$7="Anytime",X$7="Peak",X$7="Off-peak",X$7="Shoulder",X$7="Block"),INDEX('Stakeholder report data'!$G802:$M802,1,MATCH(IF(X$7="Block","Anytime",X$7),'Stakeholder report data'!$G$799:$M$799,0)),INDEX($W802:$AD802,1,MATCH(X$5,$W$799:$AD$799,0)))))
*X1138*X$8,0)</f>
        <v>0</v>
      </c>
      <c r="Y538" s="212">
        <f>_xlfn.IFNA(IF(Y$7="Fixed",1,IF(AND($D538="yes",Y$7="Block"),INDEX($O802:$Q802,1,MATCH(Y$5,$I47:$K47,0)),IF(OR(Y$7="Anytime",Y$7="Peak",Y$7="Off-peak",Y$7="Shoulder",Y$7="Block"),INDEX('Stakeholder report data'!$G802:$M802,1,MATCH(IF(Y$7="Block","Anytime",Y$7),'Stakeholder report data'!$G$799:$M$799,0)),INDEX($W802:$AD802,1,MATCH(Y$5,$W$799:$AD$799,0)))))
*Y1138*Y$8,0)</f>
        <v>0</v>
      </c>
      <c r="Z538" s="212">
        <f>_xlfn.IFNA(IF(Z$7="Fixed",1,IF(AND($D538="yes",Z$7="Block"),INDEX($O802:$Q802,1,MATCH(Z$5,$I47:$K47,0)),IF(OR(Z$7="Anytime",Z$7="Peak",Z$7="Off-peak",Z$7="Shoulder",Z$7="Block"),INDEX('Stakeholder report data'!$G802:$M802,1,MATCH(IF(Z$7="Block","Anytime",Z$7),'Stakeholder report data'!$G$799:$M$799,0)),INDEX($W802:$AD802,1,MATCH(Z$5,$W$799:$AD$799,0)))))
*Z1138*Z$8,0)</f>
        <v>0</v>
      </c>
      <c r="AA538" s="212">
        <f>_xlfn.IFNA(IF(AA$7="Fixed",1,IF(AND($D538="yes",AA$7="Block"),INDEX($O802:$Q802,1,MATCH(AA$5,$I47:$K47,0)),IF(OR(AA$7="Anytime",AA$7="Peak",AA$7="Off-peak",AA$7="Shoulder",AA$7="Block"),INDEX('Stakeholder report data'!$G802:$M802,1,MATCH(IF(AA$7="Block","Anytime",AA$7),'Stakeholder report data'!$G$799:$M$799,0)),INDEX($W802:$AD802,1,MATCH(AA$5,$W$799:$AD$799,0)))))
*AA1138*AA$8,0)</f>
        <v>0</v>
      </c>
      <c r="AB538" s="212">
        <f>_xlfn.IFNA(IF(AB$7="Fixed",1,IF(AND($D538="yes",AB$7="Block"),INDEX($O802:$Q802,1,MATCH(AB$5,$I47:$K47,0)),IF(OR(AB$7="Anytime",AB$7="Peak",AB$7="Off-peak",AB$7="Shoulder",AB$7="Block"),INDEX('Stakeholder report data'!$G802:$M802,1,MATCH(IF(AB$7="Block","Anytime",AB$7),'Stakeholder report data'!$G$799:$M$799,0)),INDEX($W802:$AD802,1,MATCH(AB$5,$W$799:$AD$799,0)))))
*AB1138*AB$8,0)</f>
        <v>0</v>
      </c>
      <c r="AC538" s="212">
        <f>_xlfn.IFNA(IF(AC$7="Fixed",1,IF(AND($D538="yes",AC$7="Block"),INDEX($O802:$Q802,1,MATCH(AC$5,$I47:$K47,0)),IF(OR(AC$7="Anytime",AC$7="Peak",AC$7="Off-peak",AC$7="Shoulder",AC$7="Block"),INDEX('Stakeholder report data'!$G802:$M802,1,MATCH(IF(AC$7="Block","Anytime",AC$7),'Stakeholder report data'!$G$799:$M$799,0)),INDEX($W802:$AD802,1,MATCH(AC$5,$W$799:$AD$799,0)))))
*AC1138*AC$8,0)</f>
        <v>0</v>
      </c>
      <c r="AD538" s="212">
        <f>_xlfn.IFNA(IF(AD$7="Fixed",1,IF(AND($D538="yes",AD$7="Block"),INDEX($O802:$Q802,1,MATCH(AD$5,$I47:$K47,0)),IF(OR(AD$7="Anytime",AD$7="Peak",AD$7="Off-peak",AD$7="Shoulder",AD$7="Block"),INDEX('Stakeholder report data'!$G802:$M802,1,MATCH(IF(AD$7="Block","Anytime",AD$7),'Stakeholder report data'!$G$799:$M$799,0)),INDEX($W802:$AD802,1,MATCH(AD$5,$W$799:$AD$799,0)))))
*AD1138*AD$8,0)</f>
        <v>0</v>
      </c>
      <c r="AE538" s="55"/>
      <c r="AF538" s="34"/>
      <c r="AG538" s="34"/>
      <c r="AH538" s="34"/>
    </row>
    <row r="539" spans="1:34" s="57" customFormat="1" ht="11.25" outlineLevel="2" x14ac:dyDescent="0.2">
      <c r="A539" s="52"/>
      <c r="B539" s="258">
        <v>2</v>
      </c>
      <c r="C539" s="48" t="s">
        <v>54</v>
      </c>
      <c r="D539" s="49" t="str">
        <f t="shared" si="55"/>
        <v>no</v>
      </c>
      <c r="E539" s="49" t="str">
        <f t="shared" si="55"/>
        <v>yes</v>
      </c>
      <c r="F539" s="56"/>
      <c r="G539" s="262">
        <f t="shared" si="56"/>
        <v>316.16751814275989</v>
      </c>
      <c r="H539" s="56"/>
      <c r="I539" s="212">
        <f>_xlfn.IFNA(IF(I$7="Fixed",1,IF(AND($D539="yes",I$7="Block"),INDEX($O803:$Q803,1,MATCH(I$5,$I48:$K48,0)),IF(OR(I$7="Anytime",I$7="Peak",I$7="Off-peak",I$7="Shoulder",I$7="Block"),INDEX('Stakeholder report data'!$G803:$M803,1,MATCH(IF(I$7="Block","Anytime",I$7),'Stakeholder report data'!$G$799:$M$799,0)),INDEX($W803:$AD803,1,MATCH(I$5,$W$799:$AD$799,0)))))
*I1139*I$8,0)</f>
        <v>0</v>
      </c>
      <c r="J539" s="212">
        <f>_xlfn.IFNA(IF(J$7="Fixed",1,IF(AND($D539="yes",J$7="Block"),INDEX($O803:$Q803,1,MATCH(J$5,$I48:$K48,0)),IF(OR(J$7="Anytime",J$7="Peak",J$7="Off-peak",J$7="Shoulder",J$7="Block"),INDEX('Stakeholder report data'!$G803:$M803,1,MATCH(IF(J$7="Block","Anytime",J$7),'Stakeholder report data'!$G$799:$M$799,0)),INDEX($W803:$AD803,1,MATCH(J$5,$W$799:$AD$799,0)))))
*J1139*J$8,0)</f>
        <v>0</v>
      </c>
      <c r="K539" s="212">
        <f>_xlfn.IFNA(IF(K$7="Fixed",1,IF(AND($D539="yes",K$7="Block"),INDEX($O803:$Q803,1,MATCH(K$5,$I48:$K48,0)),IF(OR(K$7="Anytime",K$7="Peak",K$7="Off-peak",K$7="Shoulder",K$7="Block"),INDEX('Stakeholder report data'!$G803:$M803,1,MATCH(IF(K$7="Block","Anytime",K$7),'Stakeholder report data'!$G$799:$M$799,0)),INDEX($W803:$AD803,1,MATCH(K$5,$W$799:$AD$799,0)))))
*K1139*K$8,0)</f>
        <v>253.62871323612919</v>
      </c>
      <c r="L539" s="212">
        <f>_xlfn.IFNA(IF(L$7="Fixed",1,IF(AND($D539="yes",L$7="Block"),INDEX($O803:$Q803,1,MATCH(L$5,$I48:$K48,0)),IF(OR(L$7="Anytime",L$7="Peak",L$7="Off-peak",L$7="Shoulder",L$7="Block"),INDEX('Stakeholder report data'!$G803:$M803,1,MATCH(IF(L$7="Block","Anytime",L$7),'Stakeholder report data'!$G$799:$M$799,0)),INDEX($W803:$AD803,1,MATCH(L$5,$W$799:$AD$799,0)))))
*L1139*L$8,0)</f>
        <v>62.538804906630702</v>
      </c>
      <c r="M539" s="212">
        <f>_xlfn.IFNA(IF(M$7="Fixed",1,IF(AND($D539="yes",M$7="Block"),INDEX($O803:$Q803,1,MATCH(M$5,$I48:$K48,0)),IF(OR(M$7="Anytime",M$7="Peak",M$7="Off-peak",M$7="Shoulder",M$7="Block"),INDEX('Stakeholder report data'!$G803:$M803,1,MATCH(IF(M$7="Block","Anytime",M$7),'Stakeholder report data'!$G$799:$M$799,0)),INDEX($W803:$AD803,1,MATCH(M$5,$W$799:$AD$799,0)))))
*M1139*M$8,0)</f>
        <v>0</v>
      </c>
      <c r="N539" s="212">
        <f>_xlfn.IFNA(IF(N$7="Fixed",1,IF(AND($D539="yes",N$7="Block"),INDEX($O803:$Q803,1,MATCH(N$5,$I48:$K48,0)),IF(OR(N$7="Anytime",N$7="Peak",N$7="Off-peak",N$7="Shoulder",N$7="Block"),INDEX('Stakeholder report data'!$G803:$M803,1,MATCH(IF(N$7="Block","Anytime",N$7),'Stakeholder report data'!$G$799:$M$799,0)),INDEX($W803:$AD803,1,MATCH(N$5,$W$799:$AD$799,0)))))
*N1139*N$8,0)</f>
        <v>0</v>
      </c>
      <c r="O539" s="212">
        <f>_xlfn.IFNA(IF(O$7="Fixed",1,IF(AND($D539="yes",O$7="Block"),INDEX($O803:$Q803,1,MATCH(O$5,$I48:$K48,0)),IF(OR(O$7="Anytime",O$7="Peak",O$7="Off-peak",O$7="Shoulder",O$7="Block"),INDEX('Stakeholder report data'!$G803:$M803,1,MATCH(IF(O$7="Block","Anytime",O$7),'Stakeholder report data'!$G$799:$M$799,0)),INDEX($W803:$AD803,1,MATCH(O$5,$W$799:$AD$799,0)))))
*O1139*O$8,0)</f>
        <v>0</v>
      </c>
      <c r="P539" s="212">
        <f>_xlfn.IFNA(IF(P$7="Fixed",1,IF(AND($D539="yes",P$7="Block"),INDEX($O803:$Q803,1,MATCH(P$5,$I48:$K48,0)),IF(OR(P$7="Anytime",P$7="Peak",P$7="Off-peak",P$7="Shoulder",P$7="Block"),INDEX('Stakeholder report data'!$G803:$M803,1,MATCH(IF(P$7="Block","Anytime",P$7),'Stakeholder report data'!$G$799:$M$799,0)),INDEX($W803:$AD803,1,MATCH(P$5,$W$799:$AD$799,0)))))
*P1139*P$8,0)</f>
        <v>0</v>
      </c>
      <c r="Q539" s="212">
        <f>_xlfn.IFNA(IF(Q$7="Fixed",1,IF(AND($D539="yes",Q$7="Block"),INDEX($O803:$Q803,1,MATCH(Q$5,$I48:$K48,0)),IF(OR(Q$7="Anytime",Q$7="Peak",Q$7="Off-peak",Q$7="Shoulder",Q$7="Block"),INDEX('Stakeholder report data'!$G803:$M803,1,MATCH(IF(Q$7="Block","Anytime",Q$7),'Stakeholder report data'!$G$799:$M$799,0)),INDEX($W803:$AD803,1,MATCH(Q$5,$W$799:$AD$799,0)))))
*Q1139*Q$8,0)</f>
        <v>0</v>
      </c>
      <c r="R539" s="212">
        <f>_xlfn.IFNA(IF(R$7="Fixed",1,IF(AND($D539="yes",R$7="Block"),INDEX($O803:$Q803,1,MATCH(R$5,$I48:$K48,0)),IF(OR(R$7="Anytime",R$7="Peak",R$7="Off-peak",R$7="Shoulder",R$7="Block"),INDEX('Stakeholder report data'!$G803:$M803,1,MATCH(IF(R$7="Block","Anytime",R$7),'Stakeholder report data'!$G$799:$M$799,0)),INDEX($W803:$AD803,1,MATCH(R$5,$W$799:$AD$799,0)))))
*R1139*R$8,0)</f>
        <v>0</v>
      </c>
      <c r="S539" s="212">
        <f>_xlfn.IFNA(IF(S$7="Fixed",1,IF(AND($D539="yes",S$7="Block"),INDEX($O803:$Q803,1,MATCH(S$5,$I48:$K48,0)),IF(OR(S$7="Anytime",S$7="Peak",S$7="Off-peak",S$7="Shoulder",S$7="Block"),INDEX('Stakeholder report data'!$G803:$M803,1,MATCH(IF(S$7="Block","Anytime",S$7),'Stakeholder report data'!$G$799:$M$799,0)),INDEX($W803:$AD803,1,MATCH(S$5,$W$799:$AD$799,0)))))
*S1139*S$8,0)</f>
        <v>0</v>
      </c>
      <c r="T539" s="212">
        <f>_xlfn.IFNA(IF(T$7="Fixed",1,IF(AND($D539="yes",T$7="Block"),INDEX($O803:$Q803,1,MATCH(T$5,$I48:$K48,0)),IF(OR(T$7="Anytime",T$7="Peak",T$7="Off-peak",T$7="Shoulder",T$7="Block"),INDEX('Stakeholder report data'!$G803:$M803,1,MATCH(IF(T$7="Block","Anytime",T$7),'Stakeholder report data'!$G$799:$M$799,0)),INDEX($W803:$AD803,1,MATCH(T$5,$W$799:$AD$799,0)))))
*T1139*T$8,0)</f>
        <v>0</v>
      </c>
      <c r="U539" s="212">
        <f>_xlfn.IFNA(IF(U$7="Fixed",1,IF(AND($D539="yes",U$7="Block"),INDEX($O803:$Q803,1,MATCH(U$5,$I48:$K48,0)),IF(OR(U$7="Anytime",U$7="Peak",U$7="Off-peak",U$7="Shoulder",U$7="Block"),INDEX('Stakeholder report data'!$G803:$M803,1,MATCH(IF(U$7="Block","Anytime",U$7),'Stakeholder report data'!$G$799:$M$799,0)),INDEX($W803:$AD803,1,MATCH(U$5,$W$799:$AD$799,0)))))
*U1139*U$8,0)</f>
        <v>0</v>
      </c>
      <c r="V539" s="212">
        <f>_xlfn.IFNA(IF(V$7="Fixed",1,IF(AND($D539="yes",V$7="Block"),INDEX($O803:$Q803,1,MATCH(V$5,$I48:$K48,0)),IF(OR(V$7="Anytime",V$7="Peak",V$7="Off-peak",V$7="Shoulder",V$7="Block"),INDEX('Stakeholder report data'!$G803:$M803,1,MATCH(IF(V$7="Block","Anytime",V$7),'Stakeholder report data'!$G$799:$M$799,0)),INDEX($W803:$AD803,1,MATCH(V$5,$W$799:$AD$799,0)))))
*V1139*V$8,0)</f>
        <v>0</v>
      </c>
      <c r="W539" s="212">
        <f>_xlfn.IFNA(IF(W$7="Fixed",1,IF(AND($D539="yes",W$7="Block"),INDEX($O803:$Q803,1,MATCH(W$5,$I48:$K48,0)),IF(OR(W$7="Anytime",W$7="Peak",W$7="Off-peak",W$7="Shoulder",W$7="Block"),INDEX('Stakeholder report data'!$G803:$M803,1,MATCH(IF(W$7="Block","Anytime",W$7),'Stakeholder report data'!$G$799:$M$799,0)),INDEX($W803:$AD803,1,MATCH(W$5,$W$799:$AD$799,0)))))
*W1139*W$8,0)</f>
        <v>0</v>
      </c>
      <c r="X539" s="212">
        <f>_xlfn.IFNA(IF(X$7="Fixed",1,IF(AND($D539="yes",X$7="Block"),INDEX($O803:$Q803,1,MATCH(X$5,$I48:$K48,0)),IF(OR(X$7="Anytime",X$7="Peak",X$7="Off-peak",X$7="Shoulder",X$7="Block"),INDEX('Stakeholder report data'!$G803:$M803,1,MATCH(IF(X$7="Block","Anytime",X$7),'Stakeholder report data'!$G$799:$M$799,0)),INDEX($W803:$AD803,1,MATCH(X$5,$W$799:$AD$799,0)))))
*X1139*X$8,0)</f>
        <v>0</v>
      </c>
      <c r="Y539" s="212">
        <f>_xlfn.IFNA(IF(Y$7="Fixed",1,IF(AND($D539="yes",Y$7="Block"),INDEX($O803:$Q803,1,MATCH(Y$5,$I48:$K48,0)),IF(OR(Y$7="Anytime",Y$7="Peak",Y$7="Off-peak",Y$7="Shoulder",Y$7="Block"),INDEX('Stakeholder report data'!$G803:$M803,1,MATCH(IF(Y$7="Block","Anytime",Y$7),'Stakeholder report data'!$G$799:$M$799,0)),INDEX($W803:$AD803,1,MATCH(Y$5,$W$799:$AD$799,0)))))
*Y1139*Y$8,0)</f>
        <v>0</v>
      </c>
      <c r="Z539" s="212">
        <f>_xlfn.IFNA(IF(Z$7="Fixed",1,IF(AND($D539="yes",Z$7="Block"),INDEX($O803:$Q803,1,MATCH(Z$5,$I48:$K48,0)),IF(OR(Z$7="Anytime",Z$7="Peak",Z$7="Off-peak",Z$7="Shoulder",Z$7="Block"),INDEX('Stakeholder report data'!$G803:$M803,1,MATCH(IF(Z$7="Block","Anytime",Z$7),'Stakeholder report data'!$G$799:$M$799,0)),INDEX($W803:$AD803,1,MATCH(Z$5,$W$799:$AD$799,0)))))
*Z1139*Z$8,0)</f>
        <v>0</v>
      </c>
      <c r="AA539" s="212">
        <f>_xlfn.IFNA(IF(AA$7="Fixed",1,IF(AND($D539="yes",AA$7="Block"),INDEX($O803:$Q803,1,MATCH(AA$5,$I48:$K48,0)),IF(OR(AA$7="Anytime",AA$7="Peak",AA$7="Off-peak",AA$7="Shoulder",AA$7="Block"),INDEX('Stakeholder report data'!$G803:$M803,1,MATCH(IF(AA$7="Block","Anytime",AA$7),'Stakeholder report data'!$G$799:$M$799,0)),INDEX($W803:$AD803,1,MATCH(AA$5,$W$799:$AD$799,0)))))
*AA1139*AA$8,0)</f>
        <v>0</v>
      </c>
      <c r="AB539" s="212">
        <f>_xlfn.IFNA(IF(AB$7="Fixed",1,IF(AND($D539="yes",AB$7="Block"),INDEX($O803:$Q803,1,MATCH(AB$5,$I48:$K48,0)),IF(OR(AB$7="Anytime",AB$7="Peak",AB$7="Off-peak",AB$7="Shoulder",AB$7="Block"),INDEX('Stakeholder report data'!$G803:$M803,1,MATCH(IF(AB$7="Block","Anytime",AB$7),'Stakeholder report data'!$G$799:$M$799,0)),INDEX($W803:$AD803,1,MATCH(AB$5,$W$799:$AD$799,0)))))
*AB1139*AB$8,0)</f>
        <v>0</v>
      </c>
      <c r="AC539" s="212">
        <f>_xlfn.IFNA(IF(AC$7="Fixed",1,IF(AND($D539="yes",AC$7="Block"),INDEX($O803:$Q803,1,MATCH(AC$5,$I48:$K48,0)),IF(OR(AC$7="Anytime",AC$7="Peak",AC$7="Off-peak",AC$7="Shoulder",AC$7="Block"),INDEX('Stakeholder report data'!$G803:$M803,1,MATCH(IF(AC$7="Block","Anytime",AC$7),'Stakeholder report data'!$G$799:$M$799,0)),INDEX($W803:$AD803,1,MATCH(AC$5,$W$799:$AD$799,0)))))
*AC1139*AC$8,0)</f>
        <v>0</v>
      </c>
      <c r="AD539" s="212">
        <f>_xlfn.IFNA(IF(AD$7="Fixed",1,IF(AND($D539="yes",AD$7="Block"),INDEX($O803:$Q803,1,MATCH(AD$5,$I48:$K48,0)),IF(OR(AD$7="Anytime",AD$7="Peak",AD$7="Off-peak",AD$7="Shoulder",AD$7="Block"),INDEX('Stakeholder report data'!$G803:$M803,1,MATCH(IF(AD$7="Block","Anytime",AD$7),'Stakeholder report data'!$G$799:$M$799,0)),INDEX($W803:$AD803,1,MATCH(AD$5,$W$799:$AD$799,0)))))
*AD1139*AD$8,0)</f>
        <v>0</v>
      </c>
      <c r="AE539" s="55"/>
      <c r="AF539" s="52"/>
      <c r="AG539" s="52"/>
      <c r="AH539" s="52"/>
    </row>
    <row r="540" spans="1:34" ht="11.25" outlineLevel="2" x14ac:dyDescent="0.2">
      <c r="A540" s="34"/>
      <c r="B540" s="251">
        <v>3</v>
      </c>
      <c r="C540" s="48" t="s">
        <v>191</v>
      </c>
      <c r="D540" s="49" t="str">
        <f t="shared" si="55"/>
        <v>no</v>
      </c>
      <c r="E540" s="49" t="str">
        <f t="shared" si="55"/>
        <v>no</v>
      </c>
      <c r="F540" s="56"/>
      <c r="G540" s="262">
        <f t="shared" si="56"/>
        <v>211.75817088554413</v>
      </c>
      <c r="H540" s="56"/>
      <c r="I540" s="212">
        <f>_xlfn.IFNA(IF(I$7="Fixed",1,IF(AND($D540="yes",I$7="Block"),INDEX($O804:$Q804,1,MATCH(I$5,$I49:$K49,0)),IF(OR(I$7="Anytime",I$7="Peak",I$7="Off-peak",I$7="Shoulder",I$7="Block"),INDEX('Stakeholder report data'!$G804:$M804,1,MATCH(IF(I$7="Block","Anytime",I$7),'Stakeholder report data'!$G$799:$M$799,0)),INDEX($W804:$AD804,1,MATCH(I$5,$W$799:$AD$799,0)))))
*I1140*I$8,0)</f>
        <v>0</v>
      </c>
      <c r="J540" s="212">
        <f>_xlfn.IFNA(IF(J$7="Fixed",1,IF(AND($D540="yes",J$7="Block"),INDEX($O804:$Q804,1,MATCH(J$5,$I49:$K49,0)),IF(OR(J$7="Anytime",J$7="Peak",J$7="Off-peak",J$7="Shoulder",J$7="Block"),INDEX('Stakeholder report data'!$G804:$M804,1,MATCH(IF(J$7="Block","Anytime",J$7),'Stakeholder report data'!$G$799:$M$799,0)),INDEX($W804:$AD804,1,MATCH(J$5,$W$799:$AD$799,0)))))
*J1140*J$8,0)</f>
        <v>211.75817088554413</v>
      </c>
      <c r="K540" s="212">
        <f>_xlfn.IFNA(IF(K$7="Fixed",1,IF(AND($D540="yes",K$7="Block"),INDEX($O804:$Q804,1,MATCH(K$5,$I49:$K49,0)),IF(OR(K$7="Anytime",K$7="Peak",K$7="Off-peak",K$7="Shoulder",K$7="Block"),INDEX('Stakeholder report data'!$G804:$M804,1,MATCH(IF(K$7="Block","Anytime",K$7),'Stakeholder report data'!$G$799:$M$799,0)),INDEX($W804:$AD804,1,MATCH(K$5,$W$799:$AD$799,0)))))
*K1140*K$8,0)</f>
        <v>0</v>
      </c>
      <c r="L540" s="212">
        <f>_xlfn.IFNA(IF(L$7="Fixed",1,IF(AND($D540="yes",L$7="Block"),INDEX($O804:$Q804,1,MATCH(L$5,$I49:$K49,0)),IF(OR(L$7="Anytime",L$7="Peak",L$7="Off-peak",L$7="Shoulder",L$7="Block"),INDEX('Stakeholder report data'!$G804:$M804,1,MATCH(IF(L$7="Block","Anytime",L$7),'Stakeholder report data'!$G$799:$M$799,0)),INDEX($W804:$AD804,1,MATCH(L$5,$W$799:$AD$799,0)))))
*L1140*L$8,0)</f>
        <v>0</v>
      </c>
      <c r="M540" s="212">
        <f>_xlfn.IFNA(IF(M$7="Fixed",1,IF(AND($D540="yes",M$7="Block"),INDEX($O804:$Q804,1,MATCH(M$5,$I49:$K49,0)),IF(OR(M$7="Anytime",M$7="Peak",M$7="Off-peak",M$7="Shoulder",M$7="Block"),INDEX('Stakeholder report data'!$G804:$M804,1,MATCH(IF(M$7="Block","Anytime",M$7),'Stakeholder report data'!$G$799:$M$799,0)),INDEX($W804:$AD804,1,MATCH(M$5,$W$799:$AD$799,0)))))
*M1140*M$8,0)</f>
        <v>0</v>
      </c>
      <c r="N540" s="212">
        <f>_xlfn.IFNA(IF(N$7="Fixed",1,IF(AND($D540="yes",N$7="Block"),INDEX($O804:$Q804,1,MATCH(N$5,$I49:$K49,0)),IF(OR(N$7="Anytime",N$7="Peak",N$7="Off-peak",N$7="Shoulder",N$7="Block"),INDEX('Stakeholder report data'!$G804:$M804,1,MATCH(IF(N$7="Block","Anytime",N$7),'Stakeholder report data'!$G$799:$M$799,0)),INDEX($W804:$AD804,1,MATCH(N$5,$W$799:$AD$799,0)))))
*N1140*N$8,0)</f>
        <v>0</v>
      </c>
      <c r="O540" s="212">
        <f>_xlfn.IFNA(IF(O$7="Fixed",1,IF(AND($D540="yes",O$7="Block"),INDEX($O804:$Q804,1,MATCH(O$5,$I49:$K49,0)),IF(OR(O$7="Anytime",O$7="Peak",O$7="Off-peak",O$7="Shoulder",O$7="Block"),INDEX('Stakeholder report data'!$G804:$M804,1,MATCH(IF(O$7="Block","Anytime",O$7),'Stakeholder report data'!$G$799:$M$799,0)),INDEX($W804:$AD804,1,MATCH(O$5,$W$799:$AD$799,0)))))
*O1140*O$8,0)</f>
        <v>0</v>
      </c>
      <c r="P540" s="212">
        <f>_xlfn.IFNA(IF(P$7="Fixed",1,IF(AND($D540="yes",P$7="Block"),INDEX($O804:$Q804,1,MATCH(P$5,$I49:$K49,0)),IF(OR(P$7="Anytime",P$7="Peak",P$7="Off-peak",P$7="Shoulder",P$7="Block"),INDEX('Stakeholder report data'!$G804:$M804,1,MATCH(IF(P$7="Block","Anytime",P$7),'Stakeholder report data'!$G$799:$M$799,0)),INDEX($W804:$AD804,1,MATCH(P$5,$W$799:$AD$799,0)))))
*P1140*P$8,0)</f>
        <v>0</v>
      </c>
      <c r="Q540" s="212">
        <f>_xlfn.IFNA(IF(Q$7="Fixed",1,IF(AND($D540="yes",Q$7="Block"),INDEX($O804:$Q804,1,MATCH(Q$5,$I49:$K49,0)),IF(OR(Q$7="Anytime",Q$7="Peak",Q$7="Off-peak",Q$7="Shoulder",Q$7="Block"),INDEX('Stakeholder report data'!$G804:$M804,1,MATCH(IF(Q$7="Block","Anytime",Q$7),'Stakeholder report data'!$G$799:$M$799,0)),INDEX($W804:$AD804,1,MATCH(Q$5,$W$799:$AD$799,0)))))
*Q1140*Q$8,0)</f>
        <v>0</v>
      </c>
      <c r="R540" s="212">
        <f>_xlfn.IFNA(IF(R$7="Fixed",1,IF(AND($D540="yes",R$7="Block"),INDEX($O804:$Q804,1,MATCH(R$5,$I49:$K49,0)),IF(OR(R$7="Anytime",R$7="Peak",R$7="Off-peak",R$7="Shoulder",R$7="Block"),INDEX('Stakeholder report data'!$G804:$M804,1,MATCH(IF(R$7="Block","Anytime",R$7),'Stakeholder report data'!$G$799:$M$799,0)),INDEX($W804:$AD804,1,MATCH(R$5,$W$799:$AD$799,0)))))
*R1140*R$8,0)</f>
        <v>0</v>
      </c>
      <c r="S540" s="212">
        <f>_xlfn.IFNA(IF(S$7="Fixed",1,IF(AND($D540="yes",S$7="Block"),INDEX($O804:$Q804,1,MATCH(S$5,$I49:$K49,0)),IF(OR(S$7="Anytime",S$7="Peak",S$7="Off-peak",S$7="Shoulder",S$7="Block"),INDEX('Stakeholder report data'!$G804:$M804,1,MATCH(IF(S$7="Block","Anytime",S$7),'Stakeholder report data'!$G$799:$M$799,0)),INDEX($W804:$AD804,1,MATCH(S$5,$W$799:$AD$799,0)))))
*S1140*S$8,0)</f>
        <v>0</v>
      </c>
      <c r="T540" s="212">
        <f>_xlfn.IFNA(IF(T$7="Fixed",1,IF(AND($D540="yes",T$7="Block"),INDEX($O804:$Q804,1,MATCH(T$5,$I49:$K49,0)),IF(OR(T$7="Anytime",T$7="Peak",T$7="Off-peak",T$7="Shoulder",T$7="Block"),INDEX('Stakeholder report data'!$G804:$M804,1,MATCH(IF(T$7="Block","Anytime",T$7),'Stakeholder report data'!$G$799:$M$799,0)),INDEX($W804:$AD804,1,MATCH(T$5,$W$799:$AD$799,0)))))
*T1140*T$8,0)</f>
        <v>0</v>
      </c>
      <c r="U540" s="212">
        <f>_xlfn.IFNA(IF(U$7="Fixed",1,IF(AND($D540="yes",U$7="Block"),INDEX($O804:$Q804,1,MATCH(U$5,$I49:$K49,0)),IF(OR(U$7="Anytime",U$7="Peak",U$7="Off-peak",U$7="Shoulder",U$7="Block"),INDEX('Stakeholder report data'!$G804:$M804,1,MATCH(IF(U$7="Block","Anytime",U$7),'Stakeholder report data'!$G$799:$M$799,0)),INDEX($W804:$AD804,1,MATCH(U$5,$W$799:$AD$799,0)))))
*U1140*U$8,0)</f>
        <v>0</v>
      </c>
      <c r="V540" s="212">
        <f>_xlfn.IFNA(IF(V$7="Fixed",1,IF(AND($D540="yes",V$7="Block"),INDEX($O804:$Q804,1,MATCH(V$5,$I49:$K49,0)),IF(OR(V$7="Anytime",V$7="Peak",V$7="Off-peak",V$7="Shoulder",V$7="Block"),INDEX('Stakeholder report data'!$G804:$M804,1,MATCH(IF(V$7="Block","Anytime",V$7),'Stakeholder report data'!$G$799:$M$799,0)),INDEX($W804:$AD804,1,MATCH(V$5,$W$799:$AD$799,0)))))
*V1140*V$8,0)</f>
        <v>0</v>
      </c>
      <c r="W540" s="212">
        <f>_xlfn.IFNA(IF(W$7="Fixed",1,IF(AND($D540="yes",W$7="Block"),INDEX($O804:$Q804,1,MATCH(W$5,$I49:$K49,0)),IF(OR(W$7="Anytime",W$7="Peak",W$7="Off-peak",W$7="Shoulder",W$7="Block"),INDEX('Stakeholder report data'!$G804:$M804,1,MATCH(IF(W$7="Block","Anytime",W$7),'Stakeholder report data'!$G$799:$M$799,0)),INDEX($W804:$AD804,1,MATCH(W$5,$W$799:$AD$799,0)))))
*W1140*W$8,0)</f>
        <v>0</v>
      </c>
      <c r="X540" s="212">
        <f>_xlfn.IFNA(IF(X$7="Fixed",1,IF(AND($D540="yes",X$7="Block"),INDEX($O804:$Q804,1,MATCH(X$5,$I49:$K49,0)),IF(OR(X$7="Anytime",X$7="Peak",X$7="Off-peak",X$7="Shoulder",X$7="Block"),INDEX('Stakeholder report data'!$G804:$M804,1,MATCH(IF(X$7="Block","Anytime",X$7),'Stakeholder report data'!$G$799:$M$799,0)),INDEX($W804:$AD804,1,MATCH(X$5,$W$799:$AD$799,0)))))
*X1140*X$8,0)</f>
        <v>0</v>
      </c>
      <c r="Y540" s="212">
        <f>_xlfn.IFNA(IF(Y$7="Fixed",1,IF(AND($D540="yes",Y$7="Block"),INDEX($O804:$Q804,1,MATCH(Y$5,$I49:$K49,0)),IF(OR(Y$7="Anytime",Y$7="Peak",Y$7="Off-peak",Y$7="Shoulder",Y$7="Block"),INDEX('Stakeholder report data'!$G804:$M804,1,MATCH(IF(Y$7="Block","Anytime",Y$7),'Stakeholder report data'!$G$799:$M$799,0)),INDEX($W804:$AD804,1,MATCH(Y$5,$W$799:$AD$799,0)))))
*Y1140*Y$8,0)</f>
        <v>0</v>
      </c>
      <c r="Z540" s="212">
        <f>_xlfn.IFNA(IF(Z$7="Fixed",1,IF(AND($D540="yes",Z$7="Block"),INDEX($O804:$Q804,1,MATCH(Z$5,$I49:$K49,0)),IF(OR(Z$7="Anytime",Z$7="Peak",Z$7="Off-peak",Z$7="Shoulder",Z$7="Block"),INDEX('Stakeholder report data'!$G804:$M804,1,MATCH(IF(Z$7="Block","Anytime",Z$7),'Stakeholder report data'!$G$799:$M$799,0)),INDEX($W804:$AD804,1,MATCH(Z$5,$W$799:$AD$799,0)))))
*Z1140*Z$8,0)</f>
        <v>0</v>
      </c>
      <c r="AA540" s="212">
        <f>_xlfn.IFNA(IF(AA$7="Fixed",1,IF(AND($D540="yes",AA$7="Block"),INDEX($O804:$Q804,1,MATCH(AA$5,$I49:$K49,0)),IF(OR(AA$7="Anytime",AA$7="Peak",AA$7="Off-peak",AA$7="Shoulder",AA$7="Block"),INDEX('Stakeholder report data'!$G804:$M804,1,MATCH(IF(AA$7="Block","Anytime",AA$7),'Stakeholder report data'!$G$799:$M$799,0)),INDEX($W804:$AD804,1,MATCH(AA$5,$W$799:$AD$799,0)))))
*AA1140*AA$8,0)</f>
        <v>0</v>
      </c>
      <c r="AB540" s="212">
        <f>_xlfn.IFNA(IF(AB$7="Fixed",1,IF(AND($D540="yes",AB$7="Block"),INDEX($O804:$Q804,1,MATCH(AB$5,$I49:$K49,0)),IF(OR(AB$7="Anytime",AB$7="Peak",AB$7="Off-peak",AB$7="Shoulder",AB$7="Block"),INDEX('Stakeholder report data'!$G804:$M804,1,MATCH(IF(AB$7="Block","Anytime",AB$7),'Stakeholder report data'!$G$799:$M$799,0)),INDEX($W804:$AD804,1,MATCH(AB$5,$W$799:$AD$799,0)))))
*AB1140*AB$8,0)</f>
        <v>0</v>
      </c>
      <c r="AC540" s="212">
        <f>_xlfn.IFNA(IF(AC$7="Fixed",1,IF(AND($D540="yes",AC$7="Block"),INDEX($O804:$Q804,1,MATCH(AC$5,$I49:$K49,0)),IF(OR(AC$7="Anytime",AC$7="Peak",AC$7="Off-peak",AC$7="Shoulder",AC$7="Block"),INDEX('Stakeholder report data'!$G804:$M804,1,MATCH(IF(AC$7="Block","Anytime",AC$7),'Stakeholder report data'!$G$799:$M$799,0)),INDEX($W804:$AD804,1,MATCH(AC$5,$W$799:$AD$799,0)))))
*AC1140*AC$8,0)</f>
        <v>0</v>
      </c>
      <c r="AD540" s="212">
        <f>_xlfn.IFNA(IF(AD$7="Fixed",1,IF(AND($D540="yes",AD$7="Block"),INDEX($O804:$Q804,1,MATCH(AD$5,$I49:$K49,0)),IF(OR(AD$7="Anytime",AD$7="Peak",AD$7="Off-peak",AD$7="Shoulder",AD$7="Block"),INDEX('Stakeholder report data'!$G804:$M804,1,MATCH(IF(AD$7="Block","Anytime",AD$7),'Stakeholder report data'!$G$799:$M$799,0)),INDEX($W804:$AD804,1,MATCH(AD$5,$W$799:$AD$799,0)))))
*AD1140*AD$8,0)</f>
        <v>0</v>
      </c>
      <c r="AE540" s="55"/>
      <c r="AF540" s="34"/>
      <c r="AG540" s="34"/>
      <c r="AH540" s="34"/>
    </row>
    <row r="541" spans="1:34" ht="11.25" outlineLevel="2" x14ac:dyDescent="0.2">
      <c r="A541" s="34"/>
      <c r="B541" s="251">
        <v>4</v>
      </c>
      <c r="C541" s="48" t="s">
        <v>193</v>
      </c>
      <c r="D541" s="49" t="str">
        <f t="shared" si="55"/>
        <v>no</v>
      </c>
      <c r="E541" s="49" t="str">
        <f t="shared" si="55"/>
        <v>no</v>
      </c>
      <c r="F541" s="56"/>
      <c r="G541" s="262">
        <f t="shared" si="56"/>
        <v>1350.9550181602647</v>
      </c>
      <c r="H541" s="56"/>
      <c r="I541" s="212">
        <f>_xlfn.IFNA(IF(I$7="Fixed",1,IF(AND($D541="yes",I$7="Block"),INDEX($O805:$Q805,1,MATCH(I$5,$I50:$K50,0)),IF(OR(I$7="Anytime",I$7="Peak",I$7="Off-peak",I$7="Shoulder",I$7="Block"),INDEX('Stakeholder report data'!$G805:$M805,1,MATCH(IF(I$7="Block","Anytime",I$7),'Stakeholder report data'!$G$799:$M$799,0)),INDEX($W805:$AD805,1,MATCH(I$5,$W$799:$AD$799,0)))))
*I1141*I$8,0)</f>
        <v>0</v>
      </c>
      <c r="J541" s="212">
        <f>_xlfn.IFNA(IF(J$7="Fixed",1,IF(AND($D541="yes",J$7="Block"),INDEX($O805:$Q805,1,MATCH(J$5,$I50:$K50,0)),IF(OR(J$7="Anytime",J$7="Peak",J$7="Off-peak",J$7="Shoulder",J$7="Block"),INDEX('Stakeholder report data'!$G805:$M805,1,MATCH(IF(J$7="Block","Anytime",J$7),'Stakeholder report data'!$G$799:$M$799,0)),INDEX($W805:$AD805,1,MATCH(J$5,$W$799:$AD$799,0)))))
*J1141*J$8,0)</f>
        <v>1350.9550181602647</v>
      </c>
      <c r="K541" s="212">
        <f>_xlfn.IFNA(IF(K$7="Fixed",1,IF(AND($D541="yes",K$7="Block"),INDEX($O805:$Q805,1,MATCH(K$5,$I50:$K50,0)),IF(OR(K$7="Anytime",K$7="Peak",K$7="Off-peak",K$7="Shoulder",K$7="Block"),INDEX('Stakeholder report data'!$G805:$M805,1,MATCH(IF(K$7="Block","Anytime",K$7),'Stakeholder report data'!$G$799:$M$799,0)),INDEX($W805:$AD805,1,MATCH(K$5,$W$799:$AD$799,0)))))
*K1141*K$8,0)</f>
        <v>0</v>
      </c>
      <c r="L541" s="212">
        <f>_xlfn.IFNA(IF(L$7="Fixed",1,IF(AND($D541="yes",L$7="Block"),INDEX($O805:$Q805,1,MATCH(L$5,$I50:$K50,0)),IF(OR(L$7="Anytime",L$7="Peak",L$7="Off-peak",L$7="Shoulder",L$7="Block"),INDEX('Stakeholder report data'!$G805:$M805,1,MATCH(IF(L$7="Block","Anytime",L$7),'Stakeholder report data'!$G$799:$M$799,0)),INDEX($W805:$AD805,1,MATCH(L$5,$W$799:$AD$799,0)))))
*L1141*L$8,0)</f>
        <v>0</v>
      </c>
      <c r="M541" s="212">
        <f>_xlfn.IFNA(IF(M$7="Fixed",1,IF(AND($D541="yes",M$7="Block"),INDEX($O805:$Q805,1,MATCH(M$5,$I50:$K50,0)),IF(OR(M$7="Anytime",M$7="Peak",M$7="Off-peak",M$7="Shoulder",M$7="Block"),INDEX('Stakeholder report data'!$G805:$M805,1,MATCH(IF(M$7="Block","Anytime",M$7),'Stakeholder report data'!$G$799:$M$799,0)),INDEX($W805:$AD805,1,MATCH(M$5,$W$799:$AD$799,0)))))
*M1141*M$8,0)</f>
        <v>0</v>
      </c>
      <c r="N541" s="212">
        <f>_xlfn.IFNA(IF(N$7="Fixed",1,IF(AND($D541="yes",N$7="Block"),INDEX($O805:$Q805,1,MATCH(N$5,$I50:$K50,0)),IF(OR(N$7="Anytime",N$7="Peak",N$7="Off-peak",N$7="Shoulder",N$7="Block"),INDEX('Stakeholder report data'!$G805:$M805,1,MATCH(IF(N$7="Block","Anytime",N$7),'Stakeholder report data'!$G$799:$M$799,0)),INDEX($W805:$AD805,1,MATCH(N$5,$W$799:$AD$799,0)))))
*N1141*N$8,0)</f>
        <v>0</v>
      </c>
      <c r="O541" s="212">
        <f>_xlfn.IFNA(IF(O$7="Fixed",1,IF(AND($D541="yes",O$7="Block"),INDEX($O805:$Q805,1,MATCH(O$5,$I50:$K50,0)),IF(OR(O$7="Anytime",O$7="Peak",O$7="Off-peak",O$7="Shoulder",O$7="Block"),INDEX('Stakeholder report data'!$G805:$M805,1,MATCH(IF(O$7="Block","Anytime",O$7),'Stakeholder report data'!$G$799:$M$799,0)),INDEX($W805:$AD805,1,MATCH(O$5,$W$799:$AD$799,0)))))
*O1141*O$8,0)</f>
        <v>0</v>
      </c>
      <c r="P541" s="212">
        <f>_xlfn.IFNA(IF(P$7="Fixed",1,IF(AND($D541="yes",P$7="Block"),INDEX($O805:$Q805,1,MATCH(P$5,$I50:$K50,0)),IF(OR(P$7="Anytime",P$7="Peak",P$7="Off-peak",P$7="Shoulder",P$7="Block"),INDEX('Stakeholder report data'!$G805:$M805,1,MATCH(IF(P$7="Block","Anytime",P$7),'Stakeholder report data'!$G$799:$M$799,0)),INDEX($W805:$AD805,1,MATCH(P$5,$W$799:$AD$799,0)))))
*P1141*P$8,0)</f>
        <v>0</v>
      </c>
      <c r="Q541" s="212">
        <f>_xlfn.IFNA(IF(Q$7="Fixed",1,IF(AND($D541="yes",Q$7="Block"),INDEX($O805:$Q805,1,MATCH(Q$5,$I50:$K50,0)),IF(OR(Q$7="Anytime",Q$7="Peak",Q$7="Off-peak",Q$7="Shoulder",Q$7="Block"),INDEX('Stakeholder report data'!$G805:$M805,1,MATCH(IF(Q$7="Block","Anytime",Q$7),'Stakeholder report data'!$G$799:$M$799,0)),INDEX($W805:$AD805,1,MATCH(Q$5,$W$799:$AD$799,0)))))
*Q1141*Q$8,0)</f>
        <v>0</v>
      </c>
      <c r="R541" s="212">
        <f>_xlfn.IFNA(IF(R$7="Fixed",1,IF(AND($D541="yes",R$7="Block"),INDEX($O805:$Q805,1,MATCH(R$5,$I50:$K50,0)),IF(OR(R$7="Anytime",R$7="Peak",R$7="Off-peak",R$7="Shoulder",R$7="Block"),INDEX('Stakeholder report data'!$G805:$M805,1,MATCH(IF(R$7="Block","Anytime",R$7),'Stakeholder report data'!$G$799:$M$799,0)),INDEX($W805:$AD805,1,MATCH(R$5,$W$799:$AD$799,0)))))
*R1141*R$8,0)</f>
        <v>0</v>
      </c>
      <c r="S541" s="212">
        <f>_xlfn.IFNA(IF(S$7="Fixed",1,IF(AND($D541="yes",S$7="Block"),INDEX($O805:$Q805,1,MATCH(S$5,$I50:$K50,0)),IF(OR(S$7="Anytime",S$7="Peak",S$7="Off-peak",S$7="Shoulder",S$7="Block"),INDEX('Stakeholder report data'!$G805:$M805,1,MATCH(IF(S$7="Block","Anytime",S$7),'Stakeholder report data'!$G$799:$M$799,0)),INDEX($W805:$AD805,1,MATCH(S$5,$W$799:$AD$799,0)))))
*S1141*S$8,0)</f>
        <v>0</v>
      </c>
      <c r="T541" s="212">
        <f>_xlfn.IFNA(IF(T$7="Fixed",1,IF(AND($D541="yes",T$7="Block"),INDEX($O805:$Q805,1,MATCH(T$5,$I50:$K50,0)),IF(OR(T$7="Anytime",T$7="Peak",T$7="Off-peak",T$7="Shoulder",T$7="Block"),INDEX('Stakeholder report data'!$G805:$M805,1,MATCH(IF(T$7="Block","Anytime",T$7),'Stakeholder report data'!$G$799:$M$799,0)),INDEX($W805:$AD805,1,MATCH(T$5,$W$799:$AD$799,0)))))
*T1141*T$8,0)</f>
        <v>0</v>
      </c>
      <c r="U541" s="212">
        <f>_xlfn.IFNA(IF(U$7="Fixed",1,IF(AND($D541="yes",U$7="Block"),INDEX($O805:$Q805,1,MATCH(U$5,$I50:$K50,0)),IF(OR(U$7="Anytime",U$7="Peak",U$7="Off-peak",U$7="Shoulder",U$7="Block"),INDEX('Stakeholder report data'!$G805:$M805,1,MATCH(IF(U$7="Block","Anytime",U$7),'Stakeholder report data'!$G$799:$M$799,0)),INDEX($W805:$AD805,1,MATCH(U$5,$W$799:$AD$799,0)))))
*U1141*U$8,0)</f>
        <v>0</v>
      </c>
      <c r="V541" s="212">
        <f>_xlfn.IFNA(IF(V$7="Fixed",1,IF(AND($D541="yes",V$7="Block"),INDEX($O805:$Q805,1,MATCH(V$5,$I50:$K50,0)),IF(OR(V$7="Anytime",V$7="Peak",V$7="Off-peak",V$7="Shoulder",V$7="Block"),INDEX('Stakeholder report data'!$G805:$M805,1,MATCH(IF(V$7="Block","Anytime",V$7),'Stakeholder report data'!$G$799:$M$799,0)),INDEX($W805:$AD805,1,MATCH(V$5,$W$799:$AD$799,0)))))
*V1141*V$8,0)</f>
        <v>0</v>
      </c>
      <c r="W541" s="212">
        <f>_xlfn.IFNA(IF(W$7="Fixed",1,IF(AND($D541="yes",W$7="Block"),INDEX($O805:$Q805,1,MATCH(W$5,$I50:$K50,0)),IF(OR(W$7="Anytime",W$7="Peak",W$7="Off-peak",W$7="Shoulder",W$7="Block"),INDEX('Stakeholder report data'!$G805:$M805,1,MATCH(IF(W$7="Block","Anytime",W$7),'Stakeholder report data'!$G$799:$M$799,0)),INDEX($W805:$AD805,1,MATCH(W$5,$W$799:$AD$799,0)))))
*W1141*W$8,0)</f>
        <v>0</v>
      </c>
      <c r="X541" s="212">
        <f>_xlfn.IFNA(IF(X$7="Fixed",1,IF(AND($D541="yes",X$7="Block"),INDEX($O805:$Q805,1,MATCH(X$5,$I50:$K50,0)),IF(OR(X$7="Anytime",X$7="Peak",X$7="Off-peak",X$7="Shoulder",X$7="Block"),INDEX('Stakeholder report data'!$G805:$M805,1,MATCH(IF(X$7="Block","Anytime",X$7),'Stakeholder report data'!$G$799:$M$799,0)),INDEX($W805:$AD805,1,MATCH(X$5,$W$799:$AD$799,0)))))
*X1141*X$8,0)</f>
        <v>0</v>
      </c>
      <c r="Y541" s="212">
        <f>_xlfn.IFNA(IF(Y$7="Fixed",1,IF(AND($D541="yes",Y$7="Block"),INDEX($O805:$Q805,1,MATCH(Y$5,$I50:$K50,0)),IF(OR(Y$7="Anytime",Y$7="Peak",Y$7="Off-peak",Y$7="Shoulder",Y$7="Block"),INDEX('Stakeholder report data'!$G805:$M805,1,MATCH(IF(Y$7="Block","Anytime",Y$7),'Stakeholder report data'!$G$799:$M$799,0)),INDEX($W805:$AD805,1,MATCH(Y$5,$W$799:$AD$799,0)))))
*Y1141*Y$8,0)</f>
        <v>0</v>
      </c>
      <c r="Z541" s="212">
        <f>_xlfn.IFNA(IF(Z$7="Fixed",1,IF(AND($D541="yes",Z$7="Block"),INDEX($O805:$Q805,1,MATCH(Z$5,$I50:$K50,0)),IF(OR(Z$7="Anytime",Z$7="Peak",Z$7="Off-peak",Z$7="Shoulder",Z$7="Block"),INDEX('Stakeholder report data'!$G805:$M805,1,MATCH(IF(Z$7="Block","Anytime",Z$7),'Stakeholder report data'!$G$799:$M$799,0)),INDEX($W805:$AD805,1,MATCH(Z$5,$W$799:$AD$799,0)))))
*Z1141*Z$8,0)</f>
        <v>0</v>
      </c>
      <c r="AA541" s="212">
        <f>_xlfn.IFNA(IF(AA$7="Fixed",1,IF(AND($D541="yes",AA$7="Block"),INDEX($O805:$Q805,1,MATCH(AA$5,$I50:$K50,0)),IF(OR(AA$7="Anytime",AA$7="Peak",AA$7="Off-peak",AA$7="Shoulder",AA$7="Block"),INDEX('Stakeholder report data'!$G805:$M805,1,MATCH(IF(AA$7="Block","Anytime",AA$7),'Stakeholder report data'!$G$799:$M$799,0)),INDEX($W805:$AD805,1,MATCH(AA$5,$W$799:$AD$799,0)))))
*AA1141*AA$8,0)</f>
        <v>0</v>
      </c>
      <c r="AB541" s="212">
        <f>_xlfn.IFNA(IF(AB$7="Fixed",1,IF(AND($D541="yes",AB$7="Block"),INDEX($O805:$Q805,1,MATCH(AB$5,$I50:$K50,0)),IF(OR(AB$7="Anytime",AB$7="Peak",AB$7="Off-peak",AB$7="Shoulder",AB$7="Block"),INDEX('Stakeholder report data'!$G805:$M805,1,MATCH(IF(AB$7="Block","Anytime",AB$7),'Stakeholder report data'!$G$799:$M$799,0)),INDEX($W805:$AD805,1,MATCH(AB$5,$W$799:$AD$799,0)))))
*AB1141*AB$8,0)</f>
        <v>0</v>
      </c>
      <c r="AC541" s="212">
        <f>_xlfn.IFNA(IF(AC$7="Fixed",1,IF(AND($D541="yes",AC$7="Block"),INDEX($O805:$Q805,1,MATCH(AC$5,$I50:$K50,0)),IF(OR(AC$7="Anytime",AC$7="Peak",AC$7="Off-peak",AC$7="Shoulder",AC$7="Block"),INDEX('Stakeholder report data'!$G805:$M805,1,MATCH(IF(AC$7="Block","Anytime",AC$7),'Stakeholder report data'!$G$799:$M$799,0)),INDEX($W805:$AD805,1,MATCH(AC$5,$W$799:$AD$799,0)))))
*AC1141*AC$8,0)</f>
        <v>0</v>
      </c>
      <c r="AD541" s="212">
        <f>_xlfn.IFNA(IF(AD$7="Fixed",1,IF(AND($D541="yes",AD$7="Block"),INDEX($O805:$Q805,1,MATCH(AD$5,$I50:$K50,0)),IF(OR(AD$7="Anytime",AD$7="Peak",AD$7="Off-peak",AD$7="Shoulder",AD$7="Block"),INDEX('Stakeholder report data'!$G805:$M805,1,MATCH(IF(AD$7="Block","Anytime",AD$7),'Stakeholder report data'!$G$799:$M$799,0)),INDEX($W805:$AD805,1,MATCH(AD$5,$W$799:$AD$799,0)))))
*AD1141*AD$8,0)</f>
        <v>0</v>
      </c>
      <c r="AE541" s="55"/>
      <c r="AF541" s="34"/>
      <c r="AG541" s="34"/>
      <c r="AH541" s="34"/>
    </row>
    <row r="542" spans="1:34" ht="11.25" outlineLevel="2" x14ac:dyDescent="0.2">
      <c r="A542" s="34"/>
      <c r="B542" s="251">
        <v>5</v>
      </c>
      <c r="C542" s="48" t="s">
        <v>195</v>
      </c>
      <c r="D542" s="49" t="str">
        <f t="shared" si="55"/>
        <v>no</v>
      </c>
      <c r="E542" s="49" t="str">
        <f t="shared" si="55"/>
        <v>yes</v>
      </c>
      <c r="F542" s="56"/>
      <c r="G542" s="262">
        <f t="shared" si="56"/>
        <v>1313.0932971813036</v>
      </c>
      <c r="H542" s="56"/>
      <c r="I542" s="212">
        <f>_xlfn.IFNA(IF(I$7="Fixed",1,IF(AND($D542="yes",I$7="Block"),INDEX($O806:$Q806,1,MATCH(I$5,$I51:$K51,0)),IF(OR(I$7="Anytime",I$7="Peak",I$7="Off-peak",I$7="Shoulder",I$7="Block"),INDEX('Stakeholder report data'!$G806:$M806,1,MATCH(IF(I$7="Block","Anytime",I$7),'Stakeholder report data'!$G$799:$M$799,0)),INDEX($W806:$AD806,1,MATCH(I$5,$W$799:$AD$799,0)))))
*I1142*I$8,0)</f>
        <v>0</v>
      </c>
      <c r="J542" s="212">
        <f>_xlfn.IFNA(IF(J$7="Fixed",1,IF(AND($D542="yes",J$7="Block"),INDEX($O806:$Q806,1,MATCH(J$5,$I51:$K51,0)),IF(OR(J$7="Anytime",J$7="Peak",J$7="Off-peak",J$7="Shoulder",J$7="Block"),INDEX('Stakeholder report data'!$G806:$M806,1,MATCH(IF(J$7="Block","Anytime",J$7),'Stakeholder report data'!$G$799:$M$799,0)),INDEX($W806:$AD806,1,MATCH(J$5,$W$799:$AD$799,0)))))
*J1142*J$8,0)</f>
        <v>0</v>
      </c>
      <c r="K542" s="212">
        <f>_xlfn.IFNA(IF(K$7="Fixed",1,IF(AND($D542="yes",K$7="Block"),INDEX($O806:$Q806,1,MATCH(K$5,$I51:$K51,0)),IF(OR(K$7="Anytime",K$7="Peak",K$7="Off-peak",K$7="Shoulder",K$7="Block"),INDEX('Stakeholder report data'!$G806:$M806,1,MATCH(IF(K$7="Block","Anytime",K$7),'Stakeholder report data'!$G$799:$M$799,0)),INDEX($W806:$AD806,1,MATCH(K$5,$W$799:$AD$799,0)))))
*K1142*K$8,0)</f>
        <v>496.0119907603538</v>
      </c>
      <c r="L542" s="212">
        <f>_xlfn.IFNA(IF(L$7="Fixed",1,IF(AND($D542="yes",L$7="Block"),INDEX($O806:$Q806,1,MATCH(L$5,$I51:$K51,0)),IF(OR(L$7="Anytime",L$7="Peak",L$7="Off-peak",L$7="Shoulder",L$7="Block"),INDEX('Stakeholder report data'!$G806:$M806,1,MATCH(IF(L$7="Block","Anytime",L$7),'Stakeholder report data'!$G$799:$M$799,0)),INDEX($W806:$AD806,1,MATCH(L$5,$W$799:$AD$799,0)))))
*L1142*L$8,0)</f>
        <v>817.08130642094989</v>
      </c>
      <c r="M542" s="212">
        <f>_xlfn.IFNA(IF(M$7="Fixed",1,IF(AND($D542="yes",M$7="Block"),INDEX($O806:$Q806,1,MATCH(M$5,$I51:$K51,0)),IF(OR(M$7="Anytime",M$7="Peak",M$7="Off-peak",M$7="Shoulder",M$7="Block"),INDEX('Stakeholder report data'!$G806:$M806,1,MATCH(IF(M$7="Block","Anytime",M$7),'Stakeholder report data'!$G$799:$M$799,0)),INDEX($W806:$AD806,1,MATCH(M$5,$W$799:$AD$799,0)))))
*M1142*M$8,0)</f>
        <v>0</v>
      </c>
      <c r="N542" s="212">
        <f>_xlfn.IFNA(IF(N$7="Fixed",1,IF(AND($D542="yes",N$7="Block"),INDEX($O806:$Q806,1,MATCH(N$5,$I51:$K51,0)),IF(OR(N$7="Anytime",N$7="Peak",N$7="Off-peak",N$7="Shoulder",N$7="Block"),INDEX('Stakeholder report data'!$G806:$M806,1,MATCH(IF(N$7="Block","Anytime",N$7),'Stakeholder report data'!$G$799:$M$799,0)),INDEX($W806:$AD806,1,MATCH(N$5,$W$799:$AD$799,0)))))
*N1142*N$8,0)</f>
        <v>0</v>
      </c>
      <c r="O542" s="212">
        <f>_xlfn.IFNA(IF(O$7="Fixed",1,IF(AND($D542="yes",O$7="Block"),INDEX($O806:$Q806,1,MATCH(O$5,$I51:$K51,0)),IF(OR(O$7="Anytime",O$7="Peak",O$7="Off-peak",O$7="Shoulder",O$7="Block"),INDEX('Stakeholder report data'!$G806:$M806,1,MATCH(IF(O$7="Block","Anytime",O$7),'Stakeholder report data'!$G$799:$M$799,0)),INDEX($W806:$AD806,1,MATCH(O$5,$W$799:$AD$799,0)))))
*O1142*O$8,0)</f>
        <v>0</v>
      </c>
      <c r="P542" s="212">
        <f>_xlfn.IFNA(IF(P$7="Fixed",1,IF(AND($D542="yes",P$7="Block"),INDEX($O806:$Q806,1,MATCH(P$5,$I51:$K51,0)),IF(OR(P$7="Anytime",P$7="Peak",P$7="Off-peak",P$7="Shoulder",P$7="Block"),INDEX('Stakeholder report data'!$G806:$M806,1,MATCH(IF(P$7="Block","Anytime",P$7),'Stakeholder report data'!$G$799:$M$799,0)),INDEX($W806:$AD806,1,MATCH(P$5,$W$799:$AD$799,0)))))
*P1142*P$8,0)</f>
        <v>0</v>
      </c>
      <c r="Q542" s="212">
        <f>_xlfn.IFNA(IF(Q$7="Fixed",1,IF(AND($D542="yes",Q$7="Block"),INDEX($O806:$Q806,1,MATCH(Q$5,$I51:$K51,0)),IF(OR(Q$7="Anytime",Q$7="Peak",Q$7="Off-peak",Q$7="Shoulder",Q$7="Block"),INDEX('Stakeholder report data'!$G806:$M806,1,MATCH(IF(Q$7="Block","Anytime",Q$7),'Stakeholder report data'!$G$799:$M$799,0)),INDEX($W806:$AD806,1,MATCH(Q$5,$W$799:$AD$799,0)))))
*Q1142*Q$8,0)</f>
        <v>0</v>
      </c>
      <c r="R542" s="212">
        <f>_xlfn.IFNA(IF(R$7="Fixed",1,IF(AND($D542="yes",R$7="Block"),INDEX($O806:$Q806,1,MATCH(R$5,$I51:$K51,0)),IF(OR(R$7="Anytime",R$7="Peak",R$7="Off-peak",R$7="Shoulder",R$7="Block"),INDEX('Stakeholder report data'!$G806:$M806,1,MATCH(IF(R$7="Block","Anytime",R$7),'Stakeholder report data'!$G$799:$M$799,0)),INDEX($W806:$AD806,1,MATCH(R$5,$W$799:$AD$799,0)))))
*R1142*R$8,0)</f>
        <v>0</v>
      </c>
      <c r="S542" s="212">
        <f>_xlfn.IFNA(IF(S$7="Fixed",1,IF(AND($D542="yes",S$7="Block"),INDEX($O806:$Q806,1,MATCH(S$5,$I51:$K51,0)),IF(OR(S$7="Anytime",S$7="Peak",S$7="Off-peak",S$7="Shoulder",S$7="Block"),INDEX('Stakeholder report data'!$G806:$M806,1,MATCH(IF(S$7="Block","Anytime",S$7),'Stakeholder report data'!$G$799:$M$799,0)),INDEX($W806:$AD806,1,MATCH(S$5,$W$799:$AD$799,0)))))
*S1142*S$8,0)</f>
        <v>0</v>
      </c>
      <c r="T542" s="212">
        <f>_xlfn.IFNA(IF(T$7="Fixed",1,IF(AND($D542="yes",T$7="Block"),INDEX($O806:$Q806,1,MATCH(T$5,$I51:$K51,0)),IF(OR(T$7="Anytime",T$7="Peak",T$7="Off-peak",T$7="Shoulder",T$7="Block"),INDEX('Stakeholder report data'!$G806:$M806,1,MATCH(IF(T$7="Block","Anytime",T$7),'Stakeholder report data'!$G$799:$M$799,0)),INDEX($W806:$AD806,1,MATCH(T$5,$W$799:$AD$799,0)))))
*T1142*T$8,0)</f>
        <v>0</v>
      </c>
      <c r="U542" s="212">
        <f>_xlfn.IFNA(IF(U$7="Fixed",1,IF(AND($D542="yes",U$7="Block"),INDEX($O806:$Q806,1,MATCH(U$5,$I51:$K51,0)),IF(OR(U$7="Anytime",U$7="Peak",U$7="Off-peak",U$7="Shoulder",U$7="Block"),INDEX('Stakeholder report data'!$G806:$M806,1,MATCH(IF(U$7="Block","Anytime",U$7),'Stakeholder report data'!$G$799:$M$799,0)),INDEX($W806:$AD806,1,MATCH(U$5,$W$799:$AD$799,0)))))
*U1142*U$8,0)</f>
        <v>0</v>
      </c>
      <c r="V542" s="212">
        <f>_xlfn.IFNA(IF(V$7="Fixed",1,IF(AND($D542="yes",V$7="Block"),INDEX($O806:$Q806,1,MATCH(V$5,$I51:$K51,0)),IF(OR(V$7="Anytime",V$7="Peak",V$7="Off-peak",V$7="Shoulder",V$7="Block"),INDEX('Stakeholder report data'!$G806:$M806,1,MATCH(IF(V$7="Block","Anytime",V$7),'Stakeholder report data'!$G$799:$M$799,0)),INDEX($W806:$AD806,1,MATCH(V$5,$W$799:$AD$799,0)))))
*V1142*V$8,0)</f>
        <v>0</v>
      </c>
      <c r="W542" s="212">
        <f>_xlfn.IFNA(IF(W$7="Fixed",1,IF(AND($D542="yes",W$7="Block"),INDEX($O806:$Q806,1,MATCH(W$5,$I51:$K51,0)),IF(OR(W$7="Anytime",W$7="Peak",W$7="Off-peak",W$7="Shoulder",W$7="Block"),INDEX('Stakeholder report data'!$G806:$M806,1,MATCH(IF(W$7="Block","Anytime",W$7),'Stakeholder report data'!$G$799:$M$799,0)),INDEX($W806:$AD806,1,MATCH(W$5,$W$799:$AD$799,0)))))
*W1142*W$8,0)</f>
        <v>0</v>
      </c>
      <c r="X542" s="212">
        <f>_xlfn.IFNA(IF(X$7="Fixed",1,IF(AND($D542="yes",X$7="Block"),INDEX($O806:$Q806,1,MATCH(X$5,$I51:$K51,0)),IF(OR(X$7="Anytime",X$7="Peak",X$7="Off-peak",X$7="Shoulder",X$7="Block"),INDEX('Stakeholder report data'!$G806:$M806,1,MATCH(IF(X$7="Block","Anytime",X$7),'Stakeholder report data'!$G$799:$M$799,0)),INDEX($W806:$AD806,1,MATCH(X$5,$W$799:$AD$799,0)))))
*X1142*X$8,0)</f>
        <v>0</v>
      </c>
      <c r="Y542" s="212">
        <f>_xlfn.IFNA(IF(Y$7="Fixed",1,IF(AND($D542="yes",Y$7="Block"),INDEX($O806:$Q806,1,MATCH(Y$5,$I51:$K51,0)),IF(OR(Y$7="Anytime",Y$7="Peak",Y$7="Off-peak",Y$7="Shoulder",Y$7="Block"),INDEX('Stakeholder report data'!$G806:$M806,1,MATCH(IF(Y$7="Block","Anytime",Y$7),'Stakeholder report data'!$G$799:$M$799,0)),INDEX($W806:$AD806,1,MATCH(Y$5,$W$799:$AD$799,0)))))
*Y1142*Y$8,0)</f>
        <v>0</v>
      </c>
      <c r="Z542" s="212">
        <f>_xlfn.IFNA(IF(Z$7="Fixed",1,IF(AND($D542="yes",Z$7="Block"),INDEX($O806:$Q806,1,MATCH(Z$5,$I51:$K51,0)),IF(OR(Z$7="Anytime",Z$7="Peak",Z$7="Off-peak",Z$7="Shoulder",Z$7="Block"),INDEX('Stakeholder report data'!$G806:$M806,1,MATCH(IF(Z$7="Block","Anytime",Z$7),'Stakeholder report data'!$G$799:$M$799,0)),INDEX($W806:$AD806,1,MATCH(Z$5,$W$799:$AD$799,0)))))
*Z1142*Z$8,0)</f>
        <v>0</v>
      </c>
      <c r="AA542" s="212">
        <f>_xlfn.IFNA(IF(AA$7="Fixed",1,IF(AND($D542="yes",AA$7="Block"),INDEX($O806:$Q806,1,MATCH(AA$5,$I51:$K51,0)),IF(OR(AA$7="Anytime",AA$7="Peak",AA$7="Off-peak",AA$7="Shoulder",AA$7="Block"),INDEX('Stakeholder report data'!$G806:$M806,1,MATCH(IF(AA$7="Block","Anytime",AA$7),'Stakeholder report data'!$G$799:$M$799,0)),INDEX($W806:$AD806,1,MATCH(AA$5,$W$799:$AD$799,0)))))
*AA1142*AA$8,0)</f>
        <v>0</v>
      </c>
      <c r="AB542" s="212">
        <f>_xlfn.IFNA(IF(AB$7="Fixed",1,IF(AND($D542="yes",AB$7="Block"),INDEX($O806:$Q806,1,MATCH(AB$5,$I51:$K51,0)),IF(OR(AB$7="Anytime",AB$7="Peak",AB$7="Off-peak",AB$7="Shoulder",AB$7="Block"),INDEX('Stakeholder report data'!$G806:$M806,1,MATCH(IF(AB$7="Block","Anytime",AB$7),'Stakeholder report data'!$G$799:$M$799,0)),INDEX($W806:$AD806,1,MATCH(AB$5,$W$799:$AD$799,0)))))
*AB1142*AB$8,0)</f>
        <v>0</v>
      </c>
      <c r="AC542" s="212">
        <f>_xlfn.IFNA(IF(AC$7="Fixed",1,IF(AND($D542="yes",AC$7="Block"),INDEX($O806:$Q806,1,MATCH(AC$5,$I51:$K51,0)),IF(OR(AC$7="Anytime",AC$7="Peak",AC$7="Off-peak",AC$7="Shoulder",AC$7="Block"),INDEX('Stakeholder report data'!$G806:$M806,1,MATCH(IF(AC$7="Block","Anytime",AC$7),'Stakeholder report data'!$G$799:$M$799,0)),INDEX($W806:$AD806,1,MATCH(AC$5,$W$799:$AD$799,0)))))
*AC1142*AC$8,0)</f>
        <v>0</v>
      </c>
      <c r="AD542" s="212">
        <f>_xlfn.IFNA(IF(AD$7="Fixed",1,IF(AND($D542="yes",AD$7="Block"),INDEX($O806:$Q806,1,MATCH(AD$5,$I51:$K51,0)),IF(OR(AD$7="Anytime",AD$7="Peak",AD$7="Off-peak",AD$7="Shoulder",AD$7="Block"),INDEX('Stakeholder report data'!$G806:$M806,1,MATCH(IF(AD$7="Block","Anytime",AD$7),'Stakeholder report data'!$G$799:$M$799,0)),INDEX($W806:$AD806,1,MATCH(AD$5,$W$799:$AD$799,0)))))
*AD1142*AD$8,0)</f>
        <v>0</v>
      </c>
      <c r="AE542" s="55"/>
      <c r="AF542" s="34"/>
      <c r="AG542" s="34"/>
      <c r="AH542" s="34"/>
    </row>
    <row r="543" spans="1:34" ht="11.25" outlineLevel="2" x14ac:dyDescent="0.2">
      <c r="A543" s="34"/>
      <c r="B543" s="251">
        <v>6</v>
      </c>
      <c r="C543" s="48" t="s">
        <v>197</v>
      </c>
      <c r="D543" s="49" t="str">
        <f t="shared" si="55"/>
        <v>no</v>
      </c>
      <c r="E543" s="49" t="str">
        <f t="shared" si="55"/>
        <v>yes</v>
      </c>
      <c r="F543" s="56"/>
      <c r="G543" s="262">
        <f t="shared" si="56"/>
        <v>0</v>
      </c>
      <c r="H543" s="56"/>
      <c r="I543" s="212">
        <f>_xlfn.IFNA(IF(I$7="Fixed",1,IF(AND($D543="yes",I$7="Block"),INDEX($O807:$Q807,1,MATCH(I$5,$I52:$K52,0)),IF(OR(I$7="Anytime",I$7="Peak",I$7="Off-peak",I$7="Shoulder",I$7="Block"),INDEX('Stakeholder report data'!$G807:$M807,1,MATCH(IF(I$7="Block","Anytime",I$7),'Stakeholder report data'!$G$799:$M$799,0)),INDEX($W807:$AD807,1,MATCH(I$5,$W$799:$AD$799,0)))))
*I1143*I$8,0)</f>
        <v>0</v>
      </c>
      <c r="J543" s="212">
        <f>_xlfn.IFNA(IF(J$7="Fixed",1,IF(AND($D543="yes",J$7="Block"),INDEX($O807:$Q807,1,MATCH(J$5,$I52:$K52,0)),IF(OR(J$7="Anytime",J$7="Peak",J$7="Off-peak",J$7="Shoulder",J$7="Block"),INDEX('Stakeholder report data'!$G807:$M807,1,MATCH(IF(J$7="Block","Anytime",J$7),'Stakeholder report data'!$G$799:$M$799,0)),INDEX($W807:$AD807,1,MATCH(J$5,$W$799:$AD$799,0)))))
*J1143*J$8,0)</f>
        <v>0</v>
      </c>
      <c r="K543" s="212">
        <f>_xlfn.IFNA(IF(K$7="Fixed",1,IF(AND($D543="yes",K$7="Block"),INDEX($O807:$Q807,1,MATCH(K$5,$I52:$K52,0)),IF(OR(K$7="Anytime",K$7="Peak",K$7="Off-peak",K$7="Shoulder",K$7="Block"),INDEX('Stakeholder report data'!$G807:$M807,1,MATCH(IF(K$7="Block","Anytime",K$7),'Stakeholder report data'!$G$799:$M$799,0)),INDEX($W807:$AD807,1,MATCH(K$5,$W$799:$AD$799,0)))))
*K1143*K$8,0)</f>
        <v>0</v>
      </c>
      <c r="L543" s="212">
        <f>_xlfn.IFNA(IF(L$7="Fixed",1,IF(AND($D543="yes",L$7="Block"),INDEX($O807:$Q807,1,MATCH(L$5,$I52:$K52,0)),IF(OR(L$7="Anytime",L$7="Peak",L$7="Off-peak",L$7="Shoulder",L$7="Block"),INDEX('Stakeholder report data'!$G807:$M807,1,MATCH(IF(L$7="Block","Anytime",L$7),'Stakeholder report data'!$G$799:$M$799,0)),INDEX($W807:$AD807,1,MATCH(L$5,$W$799:$AD$799,0)))))
*L1143*L$8,0)</f>
        <v>0</v>
      </c>
      <c r="M543" s="212">
        <f>_xlfn.IFNA(IF(M$7="Fixed",1,IF(AND($D543="yes",M$7="Block"),INDEX($O807:$Q807,1,MATCH(M$5,$I52:$K52,0)),IF(OR(M$7="Anytime",M$7="Peak",M$7="Off-peak",M$7="Shoulder",M$7="Block"),INDEX('Stakeholder report data'!$G807:$M807,1,MATCH(IF(M$7="Block","Anytime",M$7),'Stakeholder report data'!$G$799:$M$799,0)),INDEX($W807:$AD807,1,MATCH(M$5,$W$799:$AD$799,0)))))
*M1143*M$8,0)</f>
        <v>0</v>
      </c>
      <c r="N543" s="212">
        <f>_xlfn.IFNA(IF(N$7="Fixed",1,IF(AND($D543="yes",N$7="Block"),INDEX($O807:$Q807,1,MATCH(N$5,$I52:$K52,0)),IF(OR(N$7="Anytime",N$7="Peak",N$7="Off-peak",N$7="Shoulder",N$7="Block"),INDEX('Stakeholder report data'!$G807:$M807,1,MATCH(IF(N$7="Block","Anytime",N$7),'Stakeholder report data'!$G$799:$M$799,0)),INDEX($W807:$AD807,1,MATCH(N$5,$W$799:$AD$799,0)))))
*N1143*N$8,0)</f>
        <v>0</v>
      </c>
      <c r="O543" s="212">
        <f>_xlfn.IFNA(IF(O$7="Fixed",1,IF(AND($D543="yes",O$7="Block"),INDEX($O807:$Q807,1,MATCH(O$5,$I52:$K52,0)),IF(OR(O$7="Anytime",O$7="Peak",O$7="Off-peak",O$7="Shoulder",O$7="Block"),INDEX('Stakeholder report data'!$G807:$M807,1,MATCH(IF(O$7="Block","Anytime",O$7),'Stakeholder report data'!$G$799:$M$799,0)),INDEX($W807:$AD807,1,MATCH(O$5,$W$799:$AD$799,0)))))
*O1143*O$8,0)</f>
        <v>0</v>
      </c>
      <c r="P543" s="212">
        <f>_xlfn.IFNA(IF(P$7="Fixed",1,IF(AND($D543="yes",P$7="Block"),INDEX($O807:$Q807,1,MATCH(P$5,$I52:$K52,0)),IF(OR(P$7="Anytime",P$7="Peak",P$7="Off-peak",P$7="Shoulder",P$7="Block"),INDEX('Stakeholder report data'!$G807:$M807,1,MATCH(IF(P$7="Block","Anytime",P$7),'Stakeholder report data'!$G$799:$M$799,0)),INDEX($W807:$AD807,1,MATCH(P$5,$W$799:$AD$799,0)))))
*P1143*P$8,0)</f>
        <v>0</v>
      </c>
      <c r="Q543" s="212">
        <f>_xlfn.IFNA(IF(Q$7="Fixed",1,IF(AND($D543="yes",Q$7="Block"),INDEX($O807:$Q807,1,MATCH(Q$5,$I52:$K52,0)),IF(OR(Q$7="Anytime",Q$7="Peak",Q$7="Off-peak",Q$7="Shoulder",Q$7="Block"),INDEX('Stakeholder report data'!$G807:$M807,1,MATCH(IF(Q$7="Block","Anytime",Q$7),'Stakeholder report data'!$G$799:$M$799,0)),INDEX($W807:$AD807,1,MATCH(Q$5,$W$799:$AD$799,0)))))
*Q1143*Q$8,0)</f>
        <v>0</v>
      </c>
      <c r="R543" s="212">
        <f>_xlfn.IFNA(IF(R$7="Fixed",1,IF(AND($D543="yes",R$7="Block"),INDEX($O807:$Q807,1,MATCH(R$5,$I52:$K52,0)),IF(OR(R$7="Anytime",R$7="Peak",R$7="Off-peak",R$7="Shoulder",R$7="Block"),INDEX('Stakeholder report data'!$G807:$M807,1,MATCH(IF(R$7="Block","Anytime",R$7),'Stakeholder report data'!$G$799:$M$799,0)),INDEX($W807:$AD807,1,MATCH(R$5,$W$799:$AD$799,0)))))
*R1143*R$8,0)</f>
        <v>0</v>
      </c>
      <c r="S543" s="212">
        <f>_xlfn.IFNA(IF(S$7="Fixed",1,IF(AND($D543="yes",S$7="Block"),INDEX($O807:$Q807,1,MATCH(S$5,$I52:$K52,0)),IF(OR(S$7="Anytime",S$7="Peak",S$7="Off-peak",S$7="Shoulder",S$7="Block"),INDEX('Stakeholder report data'!$G807:$M807,1,MATCH(IF(S$7="Block","Anytime",S$7),'Stakeholder report data'!$G$799:$M$799,0)),INDEX($W807:$AD807,1,MATCH(S$5,$W$799:$AD$799,0)))))
*S1143*S$8,0)</f>
        <v>0</v>
      </c>
      <c r="T543" s="212">
        <f>_xlfn.IFNA(IF(T$7="Fixed",1,IF(AND($D543="yes",T$7="Block"),INDEX($O807:$Q807,1,MATCH(T$5,$I52:$K52,0)),IF(OR(T$7="Anytime",T$7="Peak",T$7="Off-peak",T$7="Shoulder",T$7="Block"),INDEX('Stakeholder report data'!$G807:$M807,1,MATCH(IF(T$7="Block","Anytime",T$7),'Stakeholder report data'!$G$799:$M$799,0)),INDEX($W807:$AD807,1,MATCH(T$5,$W$799:$AD$799,0)))))
*T1143*T$8,0)</f>
        <v>0</v>
      </c>
      <c r="U543" s="212">
        <f>_xlfn.IFNA(IF(U$7="Fixed",1,IF(AND($D543="yes",U$7="Block"),INDEX($O807:$Q807,1,MATCH(U$5,$I52:$K52,0)),IF(OR(U$7="Anytime",U$7="Peak",U$7="Off-peak",U$7="Shoulder",U$7="Block"),INDEX('Stakeholder report data'!$G807:$M807,1,MATCH(IF(U$7="Block","Anytime",U$7),'Stakeholder report data'!$G$799:$M$799,0)),INDEX($W807:$AD807,1,MATCH(U$5,$W$799:$AD$799,0)))))
*U1143*U$8,0)</f>
        <v>0</v>
      </c>
      <c r="V543" s="212">
        <f>_xlfn.IFNA(IF(V$7="Fixed",1,IF(AND($D543="yes",V$7="Block"),INDEX($O807:$Q807,1,MATCH(V$5,$I52:$K52,0)),IF(OR(V$7="Anytime",V$7="Peak",V$7="Off-peak",V$7="Shoulder",V$7="Block"),INDEX('Stakeholder report data'!$G807:$M807,1,MATCH(IF(V$7="Block","Anytime",V$7),'Stakeholder report data'!$G$799:$M$799,0)),INDEX($W807:$AD807,1,MATCH(V$5,$W$799:$AD$799,0)))))
*V1143*V$8,0)</f>
        <v>0</v>
      </c>
      <c r="W543" s="212">
        <f>_xlfn.IFNA(IF(W$7="Fixed",1,IF(AND($D543="yes",W$7="Block"),INDEX($O807:$Q807,1,MATCH(W$5,$I52:$K52,0)),IF(OR(W$7="Anytime",W$7="Peak",W$7="Off-peak",W$7="Shoulder",W$7="Block"),INDEX('Stakeholder report data'!$G807:$M807,1,MATCH(IF(W$7="Block","Anytime",W$7),'Stakeholder report data'!$G$799:$M$799,0)),INDEX($W807:$AD807,1,MATCH(W$5,$W$799:$AD$799,0)))))
*W1143*W$8,0)</f>
        <v>0</v>
      </c>
      <c r="X543" s="212">
        <f>_xlfn.IFNA(IF(X$7="Fixed",1,IF(AND($D543="yes",X$7="Block"),INDEX($O807:$Q807,1,MATCH(X$5,$I52:$K52,0)),IF(OR(X$7="Anytime",X$7="Peak",X$7="Off-peak",X$7="Shoulder",X$7="Block"),INDEX('Stakeholder report data'!$G807:$M807,1,MATCH(IF(X$7="Block","Anytime",X$7),'Stakeholder report data'!$G$799:$M$799,0)),INDEX($W807:$AD807,1,MATCH(X$5,$W$799:$AD$799,0)))))
*X1143*X$8,0)</f>
        <v>0</v>
      </c>
      <c r="Y543" s="212">
        <f>_xlfn.IFNA(IF(Y$7="Fixed",1,IF(AND($D543="yes",Y$7="Block"),INDEX($O807:$Q807,1,MATCH(Y$5,$I52:$K52,0)),IF(OR(Y$7="Anytime",Y$7="Peak",Y$7="Off-peak",Y$7="Shoulder",Y$7="Block"),INDEX('Stakeholder report data'!$G807:$M807,1,MATCH(IF(Y$7="Block","Anytime",Y$7),'Stakeholder report data'!$G$799:$M$799,0)),INDEX($W807:$AD807,1,MATCH(Y$5,$W$799:$AD$799,0)))))
*Y1143*Y$8,0)</f>
        <v>0</v>
      </c>
      <c r="Z543" s="212">
        <f>_xlfn.IFNA(IF(Z$7="Fixed",1,IF(AND($D543="yes",Z$7="Block"),INDEX($O807:$Q807,1,MATCH(Z$5,$I52:$K52,0)),IF(OR(Z$7="Anytime",Z$7="Peak",Z$7="Off-peak",Z$7="Shoulder",Z$7="Block"),INDEX('Stakeholder report data'!$G807:$M807,1,MATCH(IF(Z$7="Block","Anytime",Z$7),'Stakeholder report data'!$G$799:$M$799,0)),INDEX($W807:$AD807,1,MATCH(Z$5,$W$799:$AD$799,0)))))
*Z1143*Z$8,0)</f>
        <v>0</v>
      </c>
      <c r="AA543" s="212">
        <f>_xlfn.IFNA(IF(AA$7="Fixed",1,IF(AND($D543="yes",AA$7="Block"),INDEX($O807:$Q807,1,MATCH(AA$5,$I52:$K52,0)),IF(OR(AA$7="Anytime",AA$7="Peak",AA$7="Off-peak",AA$7="Shoulder",AA$7="Block"),INDEX('Stakeholder report data'!$G807:$M807,1,MATCH(IF(AA$7="Block","Anytime",AA$7),'Stakeholder report data'!$G$799:$M$799,0)),INDEX($W807:$AD807,1,MATCH(AA$5,$W$799:$AD$799,0)))))
*AA1143*AA$8,0)</f>
        <v>0</v>
      </c>
      <c r="AB543" s="212">
        <f>_xlfn.IFNA(IF(AB$7="Fixed",1,IF(AND($D543="yes",AB$7="Block"),INDEX($O807:$Q807,1,MATCH(AB$5,$I52:$K52,0)),IF(OR(AB$7="Anytime",AB$7="Peak",AB$7="Off-peak",AB$7="Shoulder",AB$7="Block"),INDEX('Stakeholder report data'!$G807:$M807,1,MATCH(IF(AB$7="Block","Anytime",AB$7),'Stakeholder report data'!$G$799:$M$799,0)),INDEX($W807:$AD807,1,MATCH(AB$5,$W$799:$AD$799,0)))))
*AB1143*AB$8,0)</f>
        <v>0</v>
      </c>
      <c r="AC543" s="212">
        <f>_xlfn.IFNA(IF(AC$7="Fixed",1,IF(AND($D543="yes",AC$7="Block"),INDEX($O807:$Q807,1,MATCH(AC$5,$I52:$K52,0)),IF(OR(AC$7="Anytime",AC$7="Peak",AC$7="Off-peak",AC$7="Shoulder",AC$7="Block"),INDEX('Stakeholder report data'!$G807:$M807,1,MATCH(IF(AC$7="Block","Anytime",AC$7),'Stakeholder report data'!$G$799:$M$799,0)),INDEX($W807:$AD807,1,MATCH(AC$5,$W$799:$AD$799,0)))))
*AC1143*AC$8,0)</f>
        <v>0</v>
      </c>
      <c r="AD543" s="212">
        <f>_xlfn.IFNA(IF(AD$7="Fixed",1,IF(AND($D543="yes",AD$7="Block"),INDEX($O807:$Q807,1,MATCH(AD$5,$I52:$K52,0)),IF(OR(AD$7="Anytime",AD$7="Peak",AD$7="Off-peak",AD$7="Shoulder",AD$7="Block"),INDEX('Stakeholder report data'!$G807:$M807,1,MATCH(IF(AD$7="Block","Anytime",AD$7),'Stakeholder report data'!$G$799:$M$799,0)),INDEX($W807:$AD807,1,MATCH(AD$5,$W$799:$AD$799,0)))))
*AD1143*AD$8,0)</f>
        <v>0</v>
      </c>
      <c r="AE543" s="55"/>
      <c r="AF543" s="34"/>
      <c r="AG543" s="34"/>
      <c r="AH543" s="34"/>
    </row>
    <row r="544" spans="1:34" ht="11.25" outlineLevel="2" x14ac:dyDescent="0.2">
      <c r="A544" s="34"/>
      <c r="B544" s="251">
        <v>7</v>
      </c>
      <c r="C544" s="48">
        <v>0</v>
      </c>
      <c r="D544" s="49">
        <f t="shared" si="55"/>
        <v>0</v>
      </c>
      <c r="E544" s="49">
        <f t="shared" si="55"/>
        <v>0</v>
      </c>
      <c r="F544" s="56"/>
      <c r="G544" s="262">
        <f t="shared" si="56"/>
        <v>0</v>
      </c>
      <c r="H544" s="56"/>
      <c r="I544" s="212">
        <f>_xlfn.IFNA(IF(I$7="Fixed",1,IF(AND($D544="yes",I$7="Block"),INDEX($O808:$Q808,1,MATCH(I$5,$I53:$K53,0)),IF(OR(I$7="Anytime",I$7="Peak",I$7="Off-peak",I$7="Shoulder",I$7="Block"),INDEX('Stakeholder report data'!$G808:$M808,1,MATCH(IF(I$7="Block","Anytime",I$7),'Stakeholder report data'!$G$799:$M$799,0)),INDEX($W808:$AD808,1,MATCH(I$5,$W$799:$AD$799,0)))))
*I1144*I$8,0)</f>
        <v>0</v>
      </c>
      <c r="J544" s="212">
        <f>_xlfn.IFNA(IF(J$7="Fixed",1,IF(AND($D544="yes",J$7="Block"),INDEX($O808:$Q808,1,MATCH(J$5,$I53:$K53,0)),IF(OR(J$7="Anytime",J$7="Peak",J$7="Off-peak",J$7="Shoulder",J$7="Block"),INDEX('Stakeholder report data'!$G808:$M808,1,MATCH(IF(J$7="Block","Anytime",J$7),'Stakeholder report data'!$G$799:$M$799,0)),INDEX($W808:$AD808,1,MATCH(J$5,$W$799:$AD$799,0)))))
*J1144*J$8,0)</f>
        <v>0</v>
      </c>
      <c r="K544" s="212">
        <f>_xlfn.IFNA(IF(K$7="Fixed",1,IF(AND($D544="yes",K$7="Block"),INDEX($O808:$Q808,1,MATCH(K$5,$I53:$K53,0)),IF(OR(K$7="Anytime",K$7="Peak",K$7="Off-peak",K$7="Shoulder",K$7="Block"),INDEX('Stakeholder report data'!$G808:$M808,1,MATCH(IF(K$7="Block","Anytime",K$7),'Stakeholder report data'!$G$799:$M$799,0)),INDEX($W808:$AD808,1,MATCH(K$5,$W$799:$AD$799,0)))))
*K1144*K$8,0)</f>
        <v>0</v>
      </c>
      <c r="L544" s="212">
        <f>_xlfn.IFNA(IF(L$7="Fixed",1,IF(AND($D544="yes",L$7="Block"),INDEX($O808:$Q808,1,MATCH(L$5,$I53:$K53,0)),IF(OR(L$7="Anytime",L$7="Peak",L$7="Off-peak",L$7="Shoulder",L$7="Block"),INDEX('Stakeholder report data'!$G808:$M808,1,MATCH(IF(L$7="Block","Anytime",L$7),'Stakeholder report data'!$G$799:$M$799,0)),INDEX($W808:$AD808,1,MATCH(L$5,$W$799:$AD$799,0)))))
*L1144*L$8,0)</f>
        <v>0</v>
      </c>
      <c r="M544" s="212">
        <f>_xlfn.IFNA(IF(M$7="Fixed",1,IF(AND($D544="yes",M$7="Block"),INDEX($O808:$Q808,1,MATCH(M$5,$I53:$K53,0)),IF(OR(M$7="Anytime",M$7="Peak",M$7="Off-peak",M$7="Shoulder",M$7="Block"),INDEX('Stakeholder report data'!$G808:$M808,1,MATCH(IF(M$7="Block","Anytime",M$7),'Stakeholder report data'!$G$799:$M$799,0)),INDEX($W808:$AD808,1,MATCH(M$5,$W$799:$AD$799,0)))))
*M1144*M$8,0)</f>
        <v>0</v>
      </c>
      <c r="N544" s="212">
        <f>_xlfn.IFNA(IF(N$7="Fixed",1,IF(AND($D544="yes",N$7="Block"),INDEX($O808:$Q808,1,MATCH(N$5,$I53:$K53,0)),IF(OR(N$7="Anytime",N$7="Peak",N$7="Off-peak",N$7="Shoulder",N$7="Block"),INDEX('Stakeholder report data'!$G808:$M808,1,MATCH(IF(N$7="Block","Anytime",N$7),'Stakeholder report data'!$G$799:$M$799,0)),INDEX($W808:$AD808,1,MATCH(N$5,$W$799:$AD$799,0)))))
*N1144*N$8,0)</f>
        <v>0</v>
      </c>
      <c r="O544" s="212">
        <f>_xlfn.IFNA(IF(O$7="Fixed",1,IF(AND($D544="yes",O$7="Block"),INDEX($O808:$Q808,1,MATCH(O$5,$I53:$K53,0)),IF(OR(O$7="Anytime",O$7="Peak",O$7="Off-peak",O$7="Shoulder",O$7="Block"),INDEX('Stakeholder report data'!$G808:$M808,1,MATCH(IF(O$7="Block","Anytime",O$7),'Stakeholder report data'!$G$799:$M$799,0)),INDEX($W808:$AD808,1,MATCH(O$5,$W$799:$AD$799,0)))))
*O1144*O$8,0)</f>
        <v>0</v>
      </c>
      <c r="P544" s="212">
        <f>_xlfn.IFNA(IF(P$7="Fixed",1,IF(AND($D544="yes",P$7="Block"),INDEX($O808:$Q808,1,MATCH(P$5,$I53:$K53,0)),IF(OR(P$7="Anytime",P$7="Peak",P$7="Off-peak",P$7="Shoulder",P$7="Block"),INDEX('Stakeholder report data'!$G808:$M808,1,MATCH(IF(P$7="Block","Anytime",P$7),'Stakeholder report data'!$G$799:$M$799,0)),INDEX($W808:$AD808,1,MATCH(P$5,$W$799:$AD$799,0)))))
*P1144*P$8,0)</f>
        <v>0</v>
      </c>
      <c r="Q544" s="212">
        <f>_xlfn.IFNA(IF(Q$7="Fixed",1,IF(AND($D544="yes",Q$7="Block"),INDEX($O808:$Q808,1,MATCH(Q$5,$I53:$K53,0)),IF(OR(Q$7="Anytime",Q$7="Peak",Q$7="Off-peak",Q$7="Shoulder",Q$7="Block"),INDEX('Stakeholder report data'!$G808:$M808,1,MATCH(IF(Q$7="Block","Anytime",Q$7),'Stakeholder report data'!$G$799:$M$799,0)),INDEX($W808:$AD808,1,MATCH(Q$5,$W$799:$AD$799,0)))))
*Q1144*Q$8,0)</f>
        <v>0</v>
      </c>
      <c r="R544" s="212">
        <f>_xlfn.IFNA(IF(R$7="Fixed",1,IF(AND($D544="yes",R$7="Block"),INDEX($O808:$Q808,1,MATCH(R$5,$I53:$K53,0)),IF(OR(R$7="Anytime",R$7="Peak",R$7="Off-peak",R$7="Shoulder",R$7="Block"),INDEX('Stakeholder report data'!$G808:$M808,1,MATCH(IF(R$7="Block","Anytime",R$7),'Stakeholder report data'!$G$799:$M$799,0)),INDEX($W808:$AD808,1,MATCH(R$5,$W$799:$AD$799,0)))))
*R1144*R$8,0)</f>
        <v>0</v>
      </c>
      <c r="S544" s="212">
        <f>_xlfn.IFNA(IF(S$7="Fixed",1,IF(AND($D544="yes",S$7="Block"),INDEX($O808:$Q808,1,MATCH(S$5,$I53:$K53,0)),IF(OR(S$7="Anytime",S$7="Peak",S$7="Off-peak",S$7="Shoulder",S$7="Block"),INDEX('Stakeholder report data'!$G808:$M808,1,MATCH(IF(S$7="Block","Anytime",S$7),'Stakeholder report data'!$G$799:$M$799,0)),INDEX($W808:$AD808,1,MATCH(S$5,$W$799:$AD$799,0)))))
*S1144*S$8,0)</f>
        <v>0</v>
      </c>
      <c r="T544" s="212">
        <f>_xlfn.IFNA(IF(T$7="Fixed",1,IF(AND($D544="yes",T$7="Block"),INDEX($O808:$Q808,1,MATCH(T$5,$I53:$K53,0)),IF(OR(T$7="Anytime",T$7="Peak",T$7="Off-peak",T$7="Shoulder",T$7="Block"),INDEX('Stakeholder report data'!$G808:$M808,1,MATCH(IF(T$7="Block","Anytime",T$7),'Stakeholder report data'!$G$799:$M$799,0)),INDEX($W808:$AD808,1,MATCH(T$5,$W$799:$AD$799,0)))))
*T1144*T$8,0)</f>
        <v>0</v>
      </c>
      <c r="U544" s="212">
        <f>_xlfn.IFNA(IF(U$7="Fixed",1,IF(AND($D544="yes",U$7="Block"),INDEX($O808:$Q808,1,MATCH(U$5,$I53:$K53,0)),IF(OR(U$7="Anytime",U$7="Peak",U$7="Off-peak",U$7="Shoulder",U$7="Block"),INDEX('Stakeholder report data'!$G808:$M808,1,MATCH(IF(U$7="Block","Anytime",U$7),'Stakeholder report data'!$G$799:$M$799,0)),INDEX($W808:$AD808,1,MATCH(U$5,$W$799:$AD$799,0)))))
*U1144*U$8,0)</f>
        <v>0</v>
      </c>
      <c r="V544" s="212">
        <f>_xlfn.IFNA(IF(V$7="Fixed",1,IF(AND($D544="yes",V$7="Block"),INDEX($O808:$Q808,1,MATCH(V$5,$I53:$K53,0)),IF(OR(V$7="Anytime",V$7="Peak",V$7="Off-peak",V$7="Shoulder",V$7="Block"),INDEX('Stakeholder report data'!$G808:$M808,1,MATCH(IF(V$7="Block","Anytime",V$7),'Stakeholder report data'!$G$799:$M$799,0)),INDEX($W808:$AD808,1,MATCH(V$5,$W$799:$AD$799,0)))))
*V1144*V$8,0)</f>
        <v>0</v>
      </c>
      <c r="W544" s="212">
        <f>_xlfn.IFNA(IF(W$7="Fixed",1,IF(AND($D544="yes",W$7="Block"),INDEX($O808:$Q808,1,MATCH(W$5,$I53:$K53,0)),IF(OR(W$7="Anytime",W$7="Peak",W$7="Off-peak",W$7="Shoulder",W$7="Block"),INDEX('Stakeholder report data'!$G808:$M808,1,MATCH(IF(W$7="Block","Anytime",W$7),'Stakeholder report data'!$G$799:$M$799,0)),INDEX($W808:$AD808,1,MATCH(W$5,$W$799:$AD$799,0)))))
*W1144*W$8,0)</f>
        <v>0</v>
      </c>
      <c r="X544" s="212">
        <f>_xlfn.IFNA(IF(X$7="Fixed",1,IF(AND($D544="yes",X$7="Block"),INDEX($O808:$Q808,1,MATCH(X$5,$I53:$K53,0)),IF(OR(X$7="Anytime",X$7="Peak",X$7="Off-peak",X$7="Shoulder",X$7="Block"),INDEX('Stakeholder report data'!$G808:$M808,1,MATCH(IF(X$7="Block","Anytime",X$7),'Stakeholder report data'!$G$799:$M$799,0)),INDEX($W808:$AD808,1,MATCH(X$5,$W$799:$AD$799,0)))))
*X1144*X$8,0)</f>
        <v>0</v>
      </c>
      <c r="Y544" s="212">
        <f>_xlfn.IFNA(IF(Y$7="Fixed",1,IF(AND($D544="yes",Y$7="Block"),INDEX($O808:$Q808,1,MATCH(Y$5,$I53:$K53,0)),IF(OR(Y$7="Anytime",Y$7="Peak",Y$7="Off-peak",Y$7="Shoulder",Y$7="Block"),INDEX('Stakeholder report data'!$G808:$M808,1,MATCH(IF(Y$7="Block","Anytime",Y$7),'Stakeholder report data'!$G$799:$M$799,0)),INDEX($W808:$AD808,1,MATCH(Y$5,$W$799:$AD$799,0)))))
*Y1144*Y$8,0)</f>
        <v>0</v>
      </c>
      <c r="Z544" s="212">
        <f>_xlfn.IFNA(IF(Z$7="Fixed",1,IF(AND($D544="yes",Z$7="Block"),INDEX($O808:$Q808,1,MATCH(Z$5,$I53:$K53,0)),IF(OR(Z$7="Anytime",Z$7="Peak",Z$7="Off-peak",Z$7="Shoulder",Z$7="Block"),INDEX('Stakeholder report data'!$G808:$M808,1,MATCH(IF(Z$7="Block","Anytime",Z$7),'Stakeholder report data'!$G$799:$M$799,0)),INDEX($W808:$AD808,1,MATCH(Z$5,$W$799:$AD$799,0)))))
*Z1144*Z$8,0)</f>
        <v>0</v>
      </c>
      <c r="AA544" s="212">
        <f>_xlfn.IFNA(IF(AA$7="Fixed",1,IF(AND($D544="yes",AA$7="Block"),INDEX($O808:$Q808,1,MATCH(AA$5,$I53:$K53,0)),IF(OR(AA$7="Anytime",AA$7="Peak",AA$7="Off-peak",AA$7="Shoulder",AA$7="Block"),INDEX('Stakeholder report data'!$G808:$M808,1,MATCH(IF(AA$7="Block","Anytime",AA$7),'Stakeholder report data'!$G$799:$M$799,0)),INDEX($W808:$AD808,1,MATCH(AA$5,$W$799:$AD$799,0)))))
*AA1144*AA$8,0)</f>
        <v>0</v>
      </c>
      <c r="AB544" s="212">
        <f>_xlfn.IFNA(IF(AB$7="Fixed",1,IF(AND($D544="yes",AB$7="Block"),INDEX($O808:$Q808,1,MATCH(AB$5,$I53:$K53,0)),IF(OR(AB$7="Anytime",AB$7="Peak",AB$7="Off-peak",AB$7="Shoulder",AB$7="Block"),INDEX('Stakeholder report data'!$G808:$M808,1,MATCH(IF(AB$7="Block","Anytime",AB$7),'Stakeholder report data'!$G$799:$M$799,0)),INDEX($W808:$AD808,1,MATCH(AB$5,$W$799:$AD$799,0)))))
*AB1144*AB$8,0)</f>
        <v>0</v>
      </c>
      <c r="AC544" s="212">
        <f>_xlfn.IFNA(IF(AC$7="Fixed",1,IF(AND($D544="yes",AC$7="Block"),INDEX($O808:$Q808,1,MATCH(AC$5,$I53:$K53,0)),IF(OR(AC$7="Anytime",AC$7="Peak",AC$7="Off-peak",AC$7="Shoulder",AC$7="Block"),INDEX('Stakeholder report data'!$G808:$M808,1,MATCH(IF(AC$7="Block","Anytime",AC$7),'Stakeholder report data'!$G$799:$M$799,0)),INDEX($W808:$AD808,1,MATCH(AC$5,$W$799:$AD$799,0)))))
*AC1144*AC$8,0)</f>
        <v>0</v>
      </c>
      <c r="AD544" s="212">
        <f>_xlfn.IFNA(IF(AD$7="Fixed",1,IF(AND($D544="yes",AD$7="Block"),INDEX($O808:$Q808,1,MATCH(AD$5,$I53:$K53,0)),IF(OR(AD$7="Anytime",AD$7="Peak",AD$7="Off-peak",AD$7="Shoulder",AD$7="Block"),INDEX('Stakeholder report data'!$G808:$M808,1,MATCH(IF(AD$7="Block","Anytime",AD$7),'Stakeholder report data'!$G$799:$M$799,0)),INDEX($W808:$AD808,1,MATCH(AD$5,$W$799:$AD$799,0)))))
*AD1144*AD$8,0)</f>
        <v>0</v>
      </c>
      <c r="AE544" s="55"/>
      <c r="AF544" s="34"/>
      <c r="AG544" s="34"/>
      <c r="AH544" s="34"/>
    </row>
    <row r="545" spans="1:34" ht="11.25" outlineLevel="2" x14ac:dyDescent="0.2">
      <c r="A545" s="34"/>
      <c r="B545" s="251">
        <v>8</v>
      </c>
      <c r="C545" s="48">
        <v>0</v>
      </c>
      <c r="D545" s="49">
        <f t="shared" si="55"/>
        <v>0</v>
      </c>
      <c r="E545" s="49">
        <f t="shared" si="55"/>
        <v>0</v>
      </c>
      <c r="F545" s="56"/>
      <c r="G545" s="262">
        <f t="shared" si="56"/>
        <v>0</v>
      </c>
      <c r="H545" s="56"/>
      <c r="I545" s="212">
        <f>_xlfn.IFNA(IF(I$7="Fixed",1,IF(AND($D545="yes",I$7="Block"),INDEX($O809:$Q809,1,MATCH(I$5,$I54:$K54,0)),IF(OR(I$7="Anytime",I$7="Peak",I$7="Off-peak",I$7="Shoulder",I$7="Block"),INDEX('Stakeholder report data'!$G809:$M809,1,MATCH(IF(I$7="Block","Anytime",I$7),'Stakeholder report data'!$G$799:$M$799,0)),INDEX($W809:$AD809,1,MATCH(I$5,$W$799:$AD$799,0)))))
*I1145*I$8,0)</f>
        <v>0</v>
      </c>
      <c r="J545" s="212">
        <f>_xlfn.IFNA(IF(J$7="Fixed",1,IF(AND($D545="yes",J$7="Block"),INDEX($O809:$Q809,1,MATCH(J$5,$I54:$K54,0)),IF(OR(J$7="Anytime",J$7="Peak",J$7="Off-peak",J$7="Shoulder",J$7="Block"),INDEX('Stakeholder report data'!$G809:$M809,1,MATCH(IF(J$7="Block","Anytime",J$7),'Stakeholder report data'!$G$799:$M$799,0)),INDEX($W809:$AD809,1,MATCH(J$5,$W$799:$AD$799,0)))))
*J1145*J$8,0)</f>
        <v>0</v>
      </c>
      <c r="K545" s="212">
        <f>_xlfn.IFNA(IF(K$7="Fixed",1,IF(AND($D545="yes",K$7="Block"),INDEX($O809:$Q809,1,MATCH(K$5,$I54:$K54,0)),IF(OR(K$7="Anytime",K$7="Peak",K$7="Off-peak",K$7="Shoulder",K$7="Block"),INDEX('Stakeholder report data'!$G809:$M809,1,MATCH(IF(K$7="Block","Anytime",K$7),'Stakeholder report data'!$G$799:$M$799,0)),INDEX($W809:$AD809,1,MATCH(K$5,$W$799:$AD$799,0)))))
*K1145*K$8,0)</f>
        <v>0</v>
      </c>
      <c r="L545" s="212">
        <f>_xlfn.IFNA(IF(L$7="Fixed",1,IF(AND($D545="yes",L$7="Block"),INDEX($O809:$Q809,1,MATCH(L$5,$I54:$K54,0)),IF(OR(L$7="Anytime",L$7="Peak",L$7="Off-peak",L$7="Shoulder",L$7="Block"),INDEX('Stakeholder report data'!$G809:$M809,1,MATCH(IF(L$7="Block","Anytime",L$7),'Stakeholder report data'!$G$799:$M$799,0)),INDEX($W809:$AD809,1,MATCH(L$5,$W$799:$AD$799,0)))))
*L1145*L$8,0)</f>
        <v>0</v>
      </c>
      <c r="M545" s="212">
        <f>_xlfn.IFNA(IF(M$7="Fixed",1,IF(AND($D545="yes",M$7="Block"),INDEX($O809:$Q809,1,MATCH(M$5,$I54:$K54,0)),IF(OR(M$7="Anytime",M$7="Peak",M$7="Off-peak",M$7="Shoulder",M$7="Block"),INDEX('Stakeholder report data'!$G809:$M809,1,MATCH(IF(M$7="Block","Anytime",M$7),'Stakeholder report data'!$G$799:$M$799,0)),INDEX($W809:$AD809,1,MATCH(M$5,$W$799:$AD$799,0)))))
*M1145*M$8,0)</f>
        <v>0</v>
      </c>
      <c r="N545" s="212">
        <f>_xlfn.IFNA(IF(N$7="Fixed",1,IF(AND($D545="yes",N$7="Block"),INDEX($O809:$Q809,1,MATCH(N$5,$I54:$K54,0)),IF(OR(N$7="Anytime",N$7="Peak",N$7="Off-peak",N$7="Shoulder",N$7="Block"),INDEX('Stakeholder report data'!$G809:$M809,1,MATCH(IF(N$7="Block","Anytime",N$7),'Stakeholder report data'!$G$799:$M$799,0)),INDEX($W809:$AD809,1,MATCH(N$5,$W$799:$AD$799,0)))))
*N1145*N$8,0)</f>
        <v>0</v>
      </c>
      <c r="O545" s="212">
        <f>_xlfn.IFNA(IF(O$7="Fixed",1,IF(AND($D545="yes",O$7="Block"),INDEX($O809:$Q809,1,MATCH(O$5,$I54:$K54,0)),IF(OR(O$7="Anytime",O$7="Peak",O$7="Off-peak",O$7="Shoulder",O$7="Block"),INDEX('Stakeholder report data'!$G809:$M809,1,MATCH(IF(O$7="Block","Anytime",O$7),'Stakeholder report data'!$G$799:$M$799,0)),INDEX($W809:$AD809,1,MATCH(O$5,$W$799:$AD$799,0)))))
*O1145*O$8,0)</f>
        <v>0</v>
      </c>
      <c r="P545" s="212">
        <f>_xlfn.IFNA(IF(P$7="Fixed",1,IF(AND($D545="yes",P$7="Block"),INDEX($O809:$Q809,1,MATCH(P$5,$I54:$K54,0)),IF(OR(P$7="Anytime",P$7="Peak",P$7="Off-peak",P$7="Shoulder",P$7="Block"),INDEX('Stakeholder report data'!$G809:$M809,1,MATCH(IF(P$7="Block","Anytime",P$7),'Stakeholder report data'!$G$799:$M$799,0)),INDEX($W809:$AD809,1,MATCH(P$5,$W$799:$AD$799,0)))))
*P1145*P$8,0)</f>
        <v>0</v>
      </c>
      <c r="Q545" s="212">
        <f>_xlfn.IFNA(IF(Q$7="Fixed",1,IF(AND($D545="yes",Q$7="Block"),INDEX($O809:$Q809,1,MATCH(Q$5,$I54:$K54,0)),IF(OR(Q$7="Anytime",Q$7="Peak",Q$7="Off-peak",Q$7="Shoulder",Q$7="Block"),INDEX('Stakeholder report data'!$G809:$M809,1,MATCH(IF(Q$7="Block","Anytime",Q$7),'Stakeholder report data'!$G$799:$M$799,0)),INDEX($W809:$AD809,1,MATCH(Q$5,$W$799:$AD$799,0)))))
*Q1145*Q$8,0)</f>
        <v>0</v>
      </c>
      <c r="R545" s="212">
        <f>_xlfn.IFNA(IF(R$7="Fixed",1,IF(AND($D545="yes",R$7="Block"),INDEX($O809:$Q809,1,MATCH(R$5,$I54:$K54,0)),IF(OR(R$7="Anytime",R$7="Peak",R$7="Off-peak",R$7="Shoulder",R$7="Block"),INDEX('Stakeholder report data'!$G809:$M809,1,MATCH(IF(R$7="Block","Anytime",R$7),'Stakeholder report data'!$G$799:$M$799,0)),INDEX($W809:$AD809,1,MATCH(R$5,$W$799:$AD$799,0)))))
*R1145*R$8,0)</f>
        <v>0</v>
      </c>
      <c r="S545" s="212">
        <f>_xlfn.IFNA(IF(S$7="Fixed",1,IF(AND($D545="yes",S$7="Block"),INDEX($O809:$Q809,1,MATCH(S$5,$I54:$K54,0)),IF(OR(S$7="Anytime",S$7="Peak",S$7="Off-peak",S$7="Shoulder",S$7="Block"),INDEX('Stakeholder report data'!$G809:$M809,1,MATCH(IF(S$7="Block","Anytime",S$7),'Stakeholder report data'!$G$799:$M$799,0)),INDEX($W809:$AD809,1,MATCH(S$5,$W$799:$AD$799,0)))))
*S1145*S$8,0)</f>
        <v>0</v>
      </c>
      <c r="T545" s="212">
        <f>_xlfn.IFNA(IF(T$7="Fixed",1,IF(AND($D545="yes",T$7="Block"),INDEX($O809:$Q809,1,MATCH(T$5,$I54:$K54,0)),IF(OR(T$7="Anytime",T$7="Peak",T$7="Off-peak",T$7="Shoulder",T$7="Block"),INDEX('Stakeholder report data'!$G809:$M809,1,MATCH(IF(T$7="Block","Anytime",T$7),'Stakeholder report data'!$G$799:$M$799,0)),INDEX($W809:$AD809,1,MATCH(T$5,$W$799:$AD$799,0)))))
*T1145*T$8,0)</f>
        <v>0</v>
      </c>
      <c r="U545" s="212">
        <f>_xlfn.IFNA(IF(U$7="Fixed",1,IF(AND($D545="yes",U$7="Block"),INDEX($O809:$Q809,1,MATCH(U$5,$I54:$K54,0)),IF(OR(U$7="Anytime",U$7="Peak",U$7="Off-peak",U$7="Shoulder",U$7="Block"),INDEX('Stakeholder report data'!$G809:$M809,1,MATCH(IF(U$7="Block","Anytime",U$7),'Stakeholder report data'!$G$799:$M$799,0)),INDEX($W809:$AD809,1,MATCH(U$5,$W$799:$AD$799,0)))))
*U1145*U$8,0)</f>
        <v>0</v>
      </c>
      <c r="V545" s="212">
        <f>_xlfn.IFNA(IF(V$7="Fixed",1,IF(AND($D545="yes",V$7="Block"),INDEX($O809:$Q809,1,MATCH(V$5,$I54:$K54,0)),IF(OR(V$7="Anytime",V$7="Peak",V$7="Off-peak",V$7="Shoulder",V$7="Block"),INDEX('Stakeholder report data'!$G809:$M809,1,MATCH(IF(V$7="Block","Anytime",V$7),'Stakeholder report data'!$G$799:$M$799,0)),INDEX($W809:$AD809,1,MATCH(V$5,$W$799:$AD$799,0)))))
*V1145*V$8,0)</f>
        <v>0</v>
      </c>
      <c r="W545" s="212">
        <f>_xlfn.IFNA(IF(W$7="Fixed",1,IF(AND($D545="yes",W$7="Block"),INDEX($O809:$Q809,1,MATCH(W$5,$I54:$K54,0)),IF(OR(W$7="Anytime",W$7="Peak",W$7="Off-peak",W$7="Shoulder",W$7="Block"),INDEX('Stakeholder report data'!$G809:$M809,1,MATCH(IF(W$7="Block","Anytime",W$7),'Stakeholder report data'!$G$799:$M$799,0)),INDEX($W809:$AD809,1,MATCH(W$5,$W$799:$AD$799,0)))))
*W1145*W$8,0)</f>
        <v>0</v>
      </c>
      <c r="X545" s="212">
        <f>_xlfn.IFNA(IF(X$7="Fixed",1,IF(AND($D545="yes",X$7="Block"),INDEX($O809:$Q809,1,MATCH(X$5,$I54:$K54,0)),IF(OR(X$7="Anytime",X$7="Peak",X$7="Off-peak",X$7="Shoulder",X$7="Block"),INDEX('Stakeholder report data'!$G809:$M809,1,MATCH(IF(X$7="Block","Anytime",X$7),'Stakeholder report data'!$G$799:$M$799,0)),INDEX($W809:$AD809,1,MATCH(X$5,$W$799:$AD$799,0)))))
*X1145*X$8,0)</f>
        <v>0</v>
      </c>
      <c r="Y545" s="212">
        <f>_xlfn.IFNA(IF(Y$7="Fixed",1,IF(AND($D545="yes",Y$7="Block"),INDEX($O809:$Q809,1,MATCH(Y$5,$I54:$K54,0)),IF(OR(Y$7="Anytime",Y$7="Peak",Y$7="Off-peak",Y$7="Shoulder",Y$7="Block"),INDEX('Stakeholder report data'!$G809:$M809,1,MATCH(IF(Y$7="Block","Anytime",Y$7),'Stakeholder report data'!$G$799:$M$799,0)),INDEX($W809:$AD809,1,MATCH(Y$5,$W$799:$AD$799,0)))))
*Y1145*Y$8,0)</f>
        <v>0</v>
      </c>
      <c r="Z545" s="212">
        <f>_xlfn.IFNA(IF(Z$7="Fixed",1,IF(AND($D545="yes",Z$7="Block"),INDEX($O809:$Q809,1,MATCH(Z$5,$I54:$K54,0)),IF(OR(Z$7="Anytime",Z$7="Peak",Z$7="Off-peak",Z$7="Shoulder",Z$7="Block"),INDEX('Stakeholder report data'!$G809:$M809,1,MATCH(IF(Z$7="Block","Anytime",Z$7),'Stakeholder report data'!$G$799:$M$799,0)),INDEX($W809:$AD809,1,MATCH(Z$5,$W$799:$AD$799,0)))))
*Z1145*Z$8,0)</f>
        <v>0</v>
      </c>
      <c r="AA545" s="212">
        <f>_xlfn.IFNA(IF(AA$7="Fixed",1,IF(AND($D545="yes",AA$7="Block"),INDEX($O809:$Q809,1,MATCH(AA$5,$I54:$K54,0)),IF(OR(AA$7="Anytime",AA$7="Peak",AA$7="Off-peak",AA$7="Shoulder",AA$7="Block"),INDEX('Stakeholder report data'!$G809:$M809,1,MATCH(IF(AA$7="Block","Anytime",AA$7),'Stakeholder report data'!$G$799:$M$799,0)),INDEX($W809:$AD809,1,MATCH(AA$5,$W$799:$AD$799,0)))))
*AA1145*AA$8,0)</f>
        <v>0</v>
      </c>
      <c r="AB545" s="212">
        <f>_xlfn.IFNA(IF(AB$7="Fixed",1,IF(AND($D545="yes",AB$7="Block"),INDEX($O809:$Q809,1,MATCH(AB$5,$I54:$K54,0)),IF(OR(AB$7="Anytime",AB$7="Peak",AB$7="Off-peak",AB$7="Shoulder",AB$7="Block"),INDEX('Stakeholder report data'!$G809:$M809,1,MATCH(IF(AB$7="Block","Anytime",AB$7),'Stakeholder report data'!$G$799:$M$799,0)),INDEX($W809:$AD809,1,MATCH(AB$5,$W$799:$AD$799,0)))))
*AB1145*AB$8,0)</f>
        <v>0</v>
      </c>
      <c r="AC545" s="212">
        <f>_xlfn.IFNA(IF(AC$7="Fixed",1,IF(AND($D545="yes",AC$7="Block"),INDEX($O809:$Q809,1,MATCH(AC$5,$I54:$K54,0)),IF(OR(AC$7="Anytime",AC$7="Peak",AC$7="Off-peak",AC$7="Shoulder",AC$7="Block"),INDEX('Stakeholder report data'!$G809:$M809,1,MATCH(IF(AC$7="Block","Anytime",AC$7),'Stakeholder report data'!$G$799:$M$799,0)),INDEX($W809:$AD809,1,MATCH(AC$5,$W$799:$AD$799,0)))))
*AC1145*AC$8,0)</f>
        <v>0</v>
      </c>
      <c r="AD545" s="212">
        <f>_xlfn.IFNA(IF(AD$7="Fixed",1,IF(AND($D545="yes",AD$7="Block"),INDEX($O809:$Q809,1,MATCH(AD$5,$I54:$K54,0)),IF(OR(AD$7="Anytime",AD$7="Peak",AD$7="Off-peak",AD$7="Shoulder",AD$7="Block"),INDEX('Stakeholder report data'!$G809:$M809,1,MATCH(IF(AD$7="Block","Anytime",AD$7),'Stakeholder report data'!$G$799:$M$799,0)),INDEX($W809:$AD809,1,MATCH(AD$5,$W$799:$AD$799,0)))))
*AD1145*AD$8,0)</f>
        <v>0</v>
      </c>
      <c r="AE545" s="55"/>
      <c r="AF545" s="34"/>
      <c r="AG545" s="34"/>
      <c r="AH545" s="34"/>
    </row>
    <row r="546" spans="1:34" ht="11.25" outlineLevel="2" x14ac:dyDescent="0.2">
      <c r="A546" s="34"/>
      <c r="B546" s="258">
        <v>9</v>
      </c>
      <c r="C546" s="48">
        <v>0</v>
      </c>
      <c r="D546" s="49">
        <f t="shared" si="55"/>
        <v>0</v>
      </c>
      <c r="E546" s="49">
        <f t="shared" si="55"/>
        <v>0</v>
      </c>
      <c r="F546" s="56"/>
      <c r="G546" s="262">
        <f t="shared" si="56"/>
        <v>0</v>
      </c>
      <c r="H546" s="56"/>
      <c r="I546" s="212">
        <f>_xlfn.IFNA(IF(I$7="Fixed",1,IF(AND($D546="yes",I$7="Block"),INDEX($O810:$Q810,1,MATCH(I$5,$I55:$K55,0)),IF(OR(I$7="Anytime",I$7="Peak",I$7="Off-peak",I$7="Shoulder",I$7="Block"),INDEX('Stakeholder report data'!$G810:$M810,1,MATCH(IF(I$7="Block","Anytime",I$7),'Stakeholder report data'!$G$799:$M$799,0)),INDEX($W810:$AD810,1,MATCH(I$5,$W$799:$AD$799,0)))))
*I1146*I$8,0)</f>
        <v>0</v>
      </c>
      <c r="J546" s="212">
        <f>_xlfn.IFNA(IF(J$7="Fixed",1,IF(AND($D546="yes",J$7="Block"),INDEX($O810:$Q810,1,MATCH(J$5,$I55:$K55,0)),IF(OR(J$7="Anytime",J$7="Peak",J$7="Off-peak",J$7="Shoulder",J$7="Block"),INDEX('Stakeholder report data'!$G810:$M810,1,MATCH(IF(J$7="Block","Anytime",J$7),'Stakeholder report data'!$G$799:$M$799,0)),INDEX($W810:$AD810,1,MATCH(J$5,$W$799:$AD$799,0)))))
*J1146*J$8,0)</f>
        <v>0</v>
      </c>
      <c r="K546" s="212">
        <f>_xlfn.IFNA(IF(K$7="Fixed",1,IF(AND($D546="yes",K$7="Block"),INDEX($O810:$Q810,1,MATCH(K$5,$I55:$K55,0)),IF(OR(K$7="Anytime",K$7="Peak",K$7="Off-peak",K$7="Shoulder",K$7="Block"),INDEX('Stakeholder report data'!$G810:$M810,1,MATCH(IF(K$7="Block","Anytime",K$7),'Stakeholder report data'!$G$799:$M$799,0)),INDEX($W810:$AD810,1,MATCH(K$5,$W$799:$AD$799,0)))))
*K1146*K$8,0)</f>
        <v>0</v>
      </c>
      <c r="L546" s="212">
        <f>_xlfn.IFNA(IF(L$7="Fixed",1,IF(AND($D546="yes",L$7="Block"),INDEX($O810:$Q810,1,MATCH(L$5,$I55:$K55,0)),IF(OR(L$7="Anytime",L$7="Peak",L$7="Off-peak",L$7="Shoulder",L$7="Block"),INDEX('Stakeholder report data'!$G810:$M810,1,MATCH(IF(L$7="Block","Anytime",L$7),'Stakeholder report data'!$G$799:$M$799,0)),INDEX($W810:$AD810,1,MATCH(L$5,$W$799:$AD$799,0)))))
*L1146*L$8,0)</f>
        <v>0</v>
      </c>
      <c r="M546" s="212">
        <f>_xlfn.IFNA(IF(M$7="Fixed",1,IF(AND($D546="yes",M$7="Block"),INDEX($O810:$Q810,1,MATCH(M$5,$I55:$K55,0)),IF(OR(M$7="Anytime",M$7="Peak",M$7="Off-peak",M$7="Shoulder",M$7="Block"),INDEX('Stakeholder report data'!$G810:$M810,1,MATCH(IF(M$7="Block","Anytime",M$7),'Stakeholder report data'!$G$799:$M$799,0)),INDEX($W810:$AD810,1,MATCH(M$5,$W$799:$AD$799,0)))))
*M1146*M$8,0)</f>
        <v>0</v>
      </c>
      <c r="N546" s="212">
        <f>_xlfn.IFNA(IF(N$7="Fixed",1,IF(AND($D546="yes",N$7="Block"),INDEX($O810:$Q810,1,MATCH(N$5,$I55:$K55,0)),IF(OR(N$7="Anytime",N$7="Peak",N$7="Off-peak",N$7="Shoulder",N$7="Block"),INDEX('Stakeholder report data'!$G810:$M810,1,MATCH(IF(N$7="Block","Anytime",N$7),'Stakeholder report data'!$G$799:$M$799,0)),INDEX($W810:$AD810,1,MATCH(N$5,$W$799:$AD$799,0)))))
*N1146*N$8,0)</f>
        <v>0</v>
      </c>
      <c r="O546" s="212">
        <f>_xlfn.IFNA(IF(O$7="Fixed",1,IF(AND($D546="yes",O$7="Block"),INDEX($O810:$Q810,1,MATCH(O$5,$I55:$K55,0)),IF(OR(O$7="Anytime",O$7="Peak",O$7="Off-peak",O$7="Shoulder",O$7="Block"),INDEX('Stakeholder report data'!$G810:$M810,1,MATCH(IF(O$7="Block","Anytime",O$7),'Stakeholder report data'!$G$799:$M$799,0)),INDEX($W810:$AD810,1,MATCH(O$5,$W$799:$AD$799,0)))))
*O1146*O$8,0)</f>
        <v>0</v>
      </c>
      <c r="P546" s="212">
        <f>_xlfn.IFNA(IF(P$7="Fixed",1,IF(AND($D546="yes",P$7="Block"),INDEX($O810:$Q810,1,MATCH(P$5,$I55:$K55,0)),IF(OR(P$7="Anytime",P$7="Peak",P$7="Off-peak",P$7="Shoulder",P$7="Block"),INDEX('Stakeholder report data'!$G810:$M810,1,MATCH(IF(P$7="Block","Anytime",P$7),'Stakeholder report data'!$G$799:$M$799,0)),INDEX($W810:$AD810,1,MATCH(P$5,$W$799:$AD$799,0)))))
*P1146*P$8,0)</f>
        <v>0</v>
      </c>
      <c r="Q546" s="212">
        <f>_xlfn.IFNA(IF(Q$7="Fixed",1,IF(AND($D546="yes",Q$7="Block"),INDEX($O810:$Q810,1,MATCH(Q$5,$I55:$K55,0)),IF(OR(Q$7="Anytime",Q$7="Peak",Q$7="Off-peak",Q$7="Shoulder",Q$7="Block"),INDEX('Stakeholder report data'!$G810:$M810,1,MATCH(IF(Q$7="Block","Anytime",Q$7),'Stakeholder report data'!$G$799:$M$799,0)),INDEX($W810:$AD810,1,MATCH(Q$5,$W$799:$AD$799,0)))))
*Q1146*Q$8,0)</f>
        <v>0</v>
      </c>
      <c r="R546" s="212">
        <f>_xlfn.IFNA(IF(R$7="Fixed",1,IF(AND($D546="yes",R$7="Block"),INDEX($O810:$Q810,1,MATCH(R$5,$I55:$K55,0)),IF(OR(R$7="Anytime",R$7="Peak",R$7="Off-peak",R$7="Shoulder",R$7="Block"),INDEX('Stakeholder report data'!$G810:$M810,1,MATCH(IF(R$7="Block","Anytime",R$7),'Stakeholder report data'!$G$799:$M$799,0)),INDEX($W810:$AD810,1,MATCH(R$5,$W$799:$AD$799,0)))))
*R1146*R$8,0)</f>
        <v>0</v>
      </c>
      <c r="S546" s="212">
        <f>_xlfn.IFNA(IF(S$7="Fixed",1,IF(AND($D546="yes",S$7="Block"),INDEX($O810:$Q810,1,MATCH(S$5,$I55:$K55,0)),IF(OR(S$7="Anytime",S$7="Peak",S$7="Off-peak",S$7="Shoulder",S$7="Block"),INDEX('Stakeholder report data'!$G810:$M810,1,MATCH(IF(S$7="Block","Anytime",S$7),'Stakeholder report data'!$G$799:$M$799,0)),INDEX($W810:$AD810,1,MATCH(S$5,$W$799:$AD$799,0)))))
*S1146*S$8,0)</f>
        <v>0</v>
      </c>
      <c r="T546" s="212">
        <f>_xlfn.IFNA(IF(T$7="Fixed",1,IF(AND($D546="yes",T$7="Block"),INDEX($O810:$Q810,1,MATCH(T$5,$I55:$K55,0)),IF(OR(T$7="Anytime",T$7="Peak",T$7="Off-peak",T$7="Shoulder",T$7="Block"),INDEX('Stakeholder report data'!$G810:$M810,1,MATCH(IF(T$7="Block","Anytime",T$7),'Stakeholder report data'!$G$799:$M$799,0)),INDEX($W810:$AD810,1,MATCH(T$5,$W$799:$AD$799,0)))))
*T1146*T$8,0)</f>
        <v>0</v>
      </c>
      <c r="U546" s="212">
        <f>_xlfn.IFNA(IF(U$7="Fixed",1,IF(AND($D546="yes",U$7="Block"),INDEX($O810:$Q810,1,MATCH(U$5,$I55:$K55,0)),IF(OR(U$7="Anytime",U$7="Peak",U$7="Off-peak",U$7="Shoulder",U$7="Block"),INDEX('Stakeholder report data'!$G810:$M810,1,MATCH(IF(U$7="Block","Anytime",U$7),'Stakeholder report data'!$G$799:$M$799,0)),INDEX($W810:$AD810,1,MATCH(U$5,$W$799:$AD$799,0)))))
*U1146*U$8,0)</f>
        <v>0</v>
      </c>
      <c r="V546" s="212">
        <f>_xlfn.IFNA(IF(V$7="Fixed",1,IF(AND($D546="yes",V$7="Block"),INDEX($O810:$Q810,1,MATCH(V$5,$I55:$K55,0)),IF(OR(V$7="Anytime",V$7="Peak",V$7="Off-peak",V$7="Shoulder",V$7="Block"),INDEX('Stakeholder report data'!$G810:$M810,1,MATCH(IF(V$7="Block","Anytime",V$7),'Stakeholder report data'!$G$799:$M$799,0)),INDEX($W810:$AD810,1,MATCH(V$5,$W$799:$AD$799,0)))))
*V1146*V$8,0)</f>
        <v>0</v>
      </c>
      <c r="W546" s="212">
        <f>_xlfn.IFNA(IF(W$7="Fixed",1,IF(AND($D546="yes",W$7="Block"),INDEX($O810:$Q810,1,MATCH(W$5,$I55:$K55,0)),IF(OR(W$7="Anytime",W$7="Peak",W$7="Off-peak",W$7="Shoulder",W$7="Block"),INDEX('Stakeholder report data'!$G810:$M810,1,MATCH(IF(W$7="Block","Anytime",W$7),'Stakeholder report data'!$G$799:$M$799,0)),INDEX($W810:$AD810,1,MATCH(W$5,$W$799:$AD$799,0)))))
*W1146*W$8,0)</f>
        <v>0</v>
      </c>
      <c r="X546" s="212">
        <f>_xlfn.IFNA(IF(X$7="Fixed",1,IF(AND($D546="yes",X$7="Block"),INDEX($O810:$Q810,1,MATCH(X$5,$I55:$K55,0)),IF(OR(X$7="Anytime",X$7="Peak",X$7="Off-peak",X$7="Shoulder",X$7="Block"),INDEX('Stakeholder report data'!$G810:$M810,1,MATCH(IF(X$7="Block","Anytime",X$7),'Stakeholder report data'!$G$799:$M$799,0)),INDEX($W810:$AD810,1,MATCH(X$5,$W$799:$AD$799,0)))))
*X1146*X$8,0)</f>
        <v>0</v>
      </c>
      <c r="Y546" s="212">
        <f>_xlfn.IFNA(IF(Y$7="Fixed",1,IF(AND($D546="yes",Y$7="Block"),INDEX($O810:$Q810,1,MATCH(Y$5,$I55:$K55,0)),IF(OR(Y$7="Anytime",Y$7="Peak",Y$7="Off-peak",Y$7="Shoulder",Y$7="Block"),INDEX('Stakeholder report data'!$G810:$M810,1,MATCH(IF(Y$7="Block","Anytime",Y$7),'Stakeholder report data'!$G$799:$M$799,0)),INDEX($W810:$AD810,1,MATCH(Y$5,$W$799:$AD$799,0)))))
*Y1146*Y$8,0)</f>
        <v>0</v>
      </c>
      <c r="Z546" s="212">
        <f>_xlfn.IFNA(IF(Z$7="Fixed",1,IF(AND($D546="yes",Z$7="Block"),INDEX($O810:$Q810,1,MATCH(Z$5,$I55:$K55,0)),IF(OR(Z$7="Anytime",Z$7="Peak",Z$7="Off-peak",Z$7="Shoulder",Z$7="Block"),INDEX('Stakeholder report data'!$G810:$M810,1,MATCH(IF(Z$7="Block","Anytime",Z$7),'Stakeholder report data'!$G$799:$M$799,0)),INDEX($W810:$AD810,1,MATCH(Z$5,$W$799:$AD$799,0)))))
*Z1146*Z$8,0)</f>
        <v>0</v>
      </c>
      <c r="AA546" s="212">
        <f>_xlfn.IFNA(IF(AA$7="Fixed",1,IF(AND($D546="yes",AA$7="Block"),INDEX($O810:$Q810,1,MATCH(AA$5,$I55:$K55,0)),IF(OR(AA$7="Anytime",AA$7="Peak",AA$7="Off-peak",AA$7="Shoulder",AA$7="Block"),INDEX('Stakeholder report data'!$G810:$M810,1,MATCH(IF(AA$7="Block","Anytime",AA$7),'Stakeholder report data'!$G$799:$M$799,0)),INDEX($W810:$AD810,1,MATCH(AA$5,$W$799:$AD$799,0)))))
*AA1146*AA$8,0)</f>
        <v>0</v>
      </c>
      <c r="AB546" s="212">
        <f>_xlfn.IFNA(IF(AB$7="Fixed",1,IF(AND($D546="yes",AB$7="Block"),INDEX($O810:$Q810,1,MATCH(AB$5,$I55:$K55,0)),IF(OR(AB$7="Anytime",AB$7="Peak",AB$7="Off-peak",AB$7="Shoulder",AB$7="Block"),INDEX('Stakeholder report data'!$G810:$M810,1,MATCH(IF(AB$7="Block","Anytime",AB$7),'Stakeholder report data'!$G$799:$M$799,0)),INDEX($W810:$AD810,1,MATCH(AB$5,$W$799:$AD$799,0)))))
*AB1146*AB$8,0)</f>
        <v>0</v>
      </c>
      <c r="AC546" s="212">
        <f>_xlfn.IFNA(IF(AC$7="Fixed",1,IF(AND($D546="yes",AC$7="Block"),INDEX($O810:$Q810,1,MATCH(AC$5,$I55:$K55,0)),IF(OR(AC$7="Anytime",AC$7="Peak",AC$7="Off-peak",AC$7="Shoulder",AC$7="Block"),INDEX('Stakeholder report data'!$G810:$M810,1,MATCH(IF(AC$7="Block","Anytime",AC$7),'Stakeholder report data'!$G$799:$M$799,0)),INDEX($W810:$AD810,1,MATCH(AC$5,$W$799:$AD$799,0)))))
*AC1146*AC$8,0)</f>
        <v>0</v>
      </c>
      <c r="AD546" s="212">
        <f>_xlfn.IFNA(IF(AD$7="Fixed",1,IF(AND($D546="yes",AD$7="Block"),INDEX($O810:$Q810,1,MATCH(AD$5,$I55:$K55,0)),IF(OR(AD$7="Anytime",AD$7="Peak",AD$7="Off-peak",AD$7="Shoulder",AD$7="Block"),INDEX('Stakeholder report data'!$G810:$M810,1,MATCH(IF(AD$7="Block","Anytime",AD$7),'Stakeholder report data'!$G$799:$M$799,0)),INDEX($W810:$AD810,1,MATCH(AD$5,$W$799:$AD$799,0)))))
*AD1146*AD$8,0)</f>
        <v>0</v>
      </c>
      <c r="AE546" s="55"/>
      <c r="AF546" s="34"/>
      <c r="AG546" s="34"/>
      <c r="AH546" s="34"/>
    </row>
    <row r="547" spans="1:34" ht="11.25" outlineLevel="2" x14ac:dyDescent="0.2">
      <c r="A547" s="34"/>
      <c r="B547" s="251">
        <v>10</v>
      </c>
      <c r="C547" s="48">
        <v>0</v>
      </c>
      <c r="D547" s="49">
        <f t="shared" si="55"/>
        <v>0</v>
      </c>
      <c r="E547" s="49">
        <f t="shared" si="55"/>
        <v>0</v>
      </c>
      <c r="F547" s="56"/>
      <c r="G547" s="262">
        <f t="shared" si="56"/>
        <v>0</v>
      </c>
      <c r="H547" s="56"/>
      <c r="I547" s="212">
        <f>_xlfn.IFNA(IF(I$7="Fixed",1,IF(AND($D547="yes",I$7="Block"),INDEX($O811:$Q811,1,MATCH(I$5,$I56:$K56,0)),IF(OR(I$7="Anytime",I$7="Peak",I$7="Off-peak",I$7="Shoulder",I$7="Block"),INDEX('Stakeholder report data'!$G811:$M811,1,MATCH(IF(I$7="Block","Anytime",I$7),'Stakeholder report data'!$G$799:$M$799,0)),INDEX($W811:$AD811,1,MATCH(I$5,$W$799:$AD$799,0)))))
*I1147*I$8,0)</f>
        <v>0</v>
      </c>
      <c r="J547" s="212">
        <f>_xlfn.IFNA(IF(J$7="Fixed",1,IF(AND($D547="yes",J$7="Block"),INDEX($O811:$Q811,1,MATCH(J$5,$I56:$K56,0)),IF(OR(J$7="Anytime",J$7="Peak",J$7="Off-peak",J$7="Shoulder",J$7="Block"),INDEX('Stakeholder report data'!$G811:$M811,1,MATCH(IF(J$7="Block","Anytime",J$7),'Stakeholder report data'!$G$799:$M$799,0)),INDEX($W811:$AD811,1,MATCH(J$5,$W$799:$AD$799,0)))))
*J1147*J$8,0)</f>
        <v>0</v>
      </c>
      <c r="K547" s="212">
        <f>_xlfn.IFNA(IF(K$7="Fixed",1,IF(AND($D547="yes",K$7="Block"),INDEX($O811:$Q811,1,MATCH(K$5,$I56:$K56,0)),IF(OR(K$7="Anytime",K$7="Peak",K$7="Off-peak",K$7="Shoulder",K$7="Block"),INDEX('Stakeholder report data'!$G811:$M811,1,MATCH(IF(K$7="Block","Anytime",K$7),'Stakeholder report data'!$G$799:$M$799,0)),INDEX($W811:$AD811,1,MATCH(K$5,$W$799:$AD$799,0)))))
*K1147*K$8,0)</f>
        <v>0</v>
      </c>
      <c r="L547" s="212">
        <f>_xlfn.IFNA(IF(L$7="Fixed",1,IF(AND($D547="yes",L$7="Block"),INDEX($O811:$Q811,1,MATCH(L$5,$I56:$K56,0)),IF(OR(L$7="Anytime",L$7="Peak",L$7="Off-peak",L$7="Shoulder",L$7="Block"),INDEX('Stakeholder report data'!$G811:$M811,1,MATCH(IF(L$7="Block","Anytime",L$7),'Stakeholder report data'!$G$799:$M$799,0)),INDEX($W811:$AD811,1,MATCH(L$5,$W$799:$AD$799,0)))))
*L1147*L$8,0)</f>
        <v>0</v>
      </c>
      <c r="M547" s="212">
        <f>_xlfn.IFNA(IF(M$7="Fixed",1,IF(AND($D547="yes",M$7="Block"),INDEX($O811:$Q811,1,MATCH(M$5,$I56:$K56,0)),IF(OR(M$7="Anytime",M$7="Peak",M$7="Off-peak",M$7="Shoulder",M$7="Block"),INDEX('Stakeholder report data'!$G811:$M811,1,MATCH(IF(M$7="Block","Anytime",M$7),'Stakeholder report data'!$G$799:$M$799,0)),INDEX($W811:$AD811,1,MATCH(M$5,$W$799:$AD$799,0)))))
*M1147*M$8,0)</f>
        <v>0</v>
      </c>
      <c r="N547" s="212">
        <f>_xlfn.IFNA(IF(N$7="Fixed",1,IF(AND($D547="yes",N$7="Block"),INDEX($O811:$Q811,1,MATCH(N$5,$I56:$K56,0)),IF(OR(N$7="Anytime",N$7="Peak",N$7="Off-peak",N$7="Shoulder",N$7="Block"),INDEX('Stakeholder report data'!$G811:$M811,1,MATCH(IF(N$7="Block","Anytime",N$7),'Stakeholder report data'!$G$799:$M$799,0)),INDEX($W811:$AD811,1,MATCH(N$5,$W$799:$AD$799,0)))))
*N1147*N$8,0)</f>
        <v>0</v>
      </c>
      <c r="O547" s="212">
        <f>_xlfn.IFNA(IF(O$7="Fixed",1,IF(AND($D547="yes",O$7="Block"),INDEX($O811:$Q811,1,MATCH(O$5,$I56:$K56,0)),IF(OR(O$7="Anytime",O$7="Peak",O$7="Off-peak",O$7="Shoulder",O$7="Block"),INDEX('Stakeholder report data'!$G811:$M811,1,MATCH(IF(O$7="Block","Anytime",O$7),'Stakeholder report data'!$G$799:$M$799,0)),INDEX($W811:$AD811,1,MATCH(O$5,$W$799:$AD$799,0)))))
*O1147*O$8,0)</f>
        <v>0</v>
      </c>
      <c r="P547" s="212">
        <f>_xlfn.IFNA(IF(P$7="Fixed",1,IF(AND($D547="yes",P$7="Block"),INDEX($O811:$Q811,1,MATCH(P$5,$I56:$K56,0)),IF(OR(P$7="Anytime",P$7="Peak",P$7="Off-peak",P$7="Shoulder",P$7="Block"),INDEX('Stakeholder report data'!$G811:$M811,1,MATCH(IF(P$7="Block","Anytime",P$7),'Stakeholder report data'!$G$799:$M$799,0)),INDEX($W811:$AD811,1,MATCH(P$5,$W$799:$AD$799,0)))))
*P1147*P$8,0)</f>
        <v>0</v>
      </c>
      <c r="Q547" s="212">
        <f>_xlfn.IFNA(IF(Q$7="Fixed",1,IF(AND($D547="yes",Q$7="Block"),INDEX($O811:$Q811,1,MATCH(Q$5,$I56:$K56,0)),IF(OR(Q$7="Anytime",Q$7="Peak",Q$7="Off-peak",Q$7="Shoulder",Q$7="Block"),INDEX('Stakeholder report data'!$G811:$M811,1,MATCH(IF(Q$7="Block","Anytime",Q$7),'Stakeholder report data'!$G$799:$M$799,0)),INDEX($W811:$AD811,1,MATCH(Q$5,$W$799:$AD$799,0)))))
*Q1147*Q$8,0)</f>
        <v>0</v>
      </c>
      <c r="R547" s="212">
        <f>_xlfn.IFNA(IF(R$7="Fixed",1,IF(AND($D547="yes",R$7="Block"),INDEX($O811:$Q811,1,MATCH(R$5,$I56:$K56,0)),IF(OR(R$7="Anytime",R$7="Peak",R$7="Off-peak",R$7="Shoulder",R$7="Block"),INDEX('Stakeholder report data'!$G811:$M811,1,MATCH(IF(R$7="Block","Anytime",R$7),'Stakeholder report data'!$G$799:$M$799,0)),INDEX($W811:$AD811,1,MATCH(R$5,$W$799:$AD$799,0)))))
*R1147*R$8,0)</f>
        <v>0</v>
      </c>
      <c r="S547" s="212">
        <f>_xlfn.IFNA(IF(S$7="Fixed",1,IF(AND($D547="yes",S$7="Block"),INDEX($O811:$Q811,1,MATCH(S$5,$I56:$K56,0)),IF(OR(S$7="Anytime",S$7="Peak",S$7="Off-peak",S$7="Shoulder",S$7="Block"),INDEX('Stakeholder report data'!$G811:$M811,1,MATCH(IF(S$7="Block","Anytime",S$7),'Stakeholder report data'!$G$799:$M$799,0)),INDEX($W811:$AD811,1,MATCH(S$5,$W$799:$AD$799,0)))))
*S1147*S$8,0)</f>
        <v>0</v>
      </c>
      <c r="T547" s="212">
        <f>_xlfn.IFNA(IF(T$7="Fixed",1,IF(AND($D547="yes",T$7="Block"),INDEX($O811:$Q811,1,MATCH(T$5,$I56:$K56,0)),IF(OR(T$7="Anytime",T$7="Peak",T$7="Off-peak",T$7="Shoulder",T$7="Block"),INDEX('Stakeholder report data'!$G811:$M811,1,MATCH(IF(T$7="Block","Anytime",T$7),'Stakeholder report data'!$G$799:$M$799,0)),INDEX($W811:$AD811,1,MATCH(T$5,$W$799:$AD$799,0)))))
*T1147*T$8,0)</f>
        <v>0</v>
      </c>
      <c r="U547" s="212">
        <f>_xlfn.IFNA(IF(U$7="Fixed",1,IF(AND($D547="yes",U$7="Block"),INDEX($O811:$Q811,1,MATCH(U$5,$I56:$K56,0)),IF(OR(U$7="Anytime",U$7="Peak",U$7="Off-peak",U$7="Shoulder",U$7="Block"),INDEX('Stakeholder report data'!$G811:$M811,1,MATCH(IF(U$7="Block","Anytime",U$7),'Stakeholder report data'!$G$799:$M$799,0)),INDEX($W811:$AD811,1,MATCH(U$5,$W$799:$AD$799,0)))))
*U1147*U$8,0)</f>
        <v>0</v>
      </c>
      <c r="V547" s="212">
        <f>_xlfn.IFNA(IF(V$7="Fixed",1,IF(AND($D547="yes",V$7="Block"),INDEX($O811:$Q811,1,MATCH(V$5,$I56:$K56,0)),IF(OR(V$7="Anytime",V$7="Peak",V$7="Off-peak",V$7="Shoulder",V$7="Block"),INDEX('Stakeholder report data'!$G811:$M811,1,MATCH(IF(V$7="Block","Anytime",V$7),'Stakeholder report data'!$G$799:$M$799,0)),INDEX($W811:$AD811,1,MATCH(V$5,$W$799:$AD$799,0)))))
*V1147*V$8,0)</f>
        <v>0</v>
      </c>
      <c r="W547" s="212">
        <f>_xlfn.IFNA(IF(W$7="Fixed",1,IF(AND($D547="yes",W$7="Block"),INDEX($O811:$Q811,1,MATCH(W$5,$I56:$K56,0)),IF(OR(W$7="Anytime",W$7="Peak",W$7="Off-peak",W$7="Shoulder",W$7="Block"),INDEX('Stakeholder report data'!$G811:$M811,1,MATCH(IF(W$7="Block","Anytime",W$7),'Stakeholder report data'!$G$799:$M$799,0)),INDEX($W811:$AD811,1,MATCH(W$5,$W$799:$AD$799,0)))))
*W1147*W$8,0)</f>
        <v>0</v>
      </c>
      <c r="X547" s="212">
        <f>_xlfn.IFNA(IF(X$7="Fixed",1,IF(AND($D547="yes",X$7="Block"),INDEX($O811:$Q811,1,MATCH(X$5,$I56:$K56,0)),IF(OR(X$7="Anytime",X$7="Peak",X$7="Off-peak",X$7="Shoulder",X$7="Block"),INDEX('Stakeholder report data'!$G811:$M811,1,MATCH(IF(X$7="Block","Anytime",X$7),'Stakeholder report data'!$G$799:$M$799,0)),INDEX($W811:$AD811,1,MATCH(X$5,$W$799:$AD$799,0)))))
*X1147*X$8,0)</f>
        <v>0</v>
      </c>
      <c r="Y547" s="212">
        <f>_xlfn.IFNA(IF(Y$7="Fixed",1,IF(AND($D547="yes",Y$7="Block"),INDEX($O811:$Q811,1,MATCH(Y$5,$I56:$K56,0)),IF(OR(Y$7="Anytime",Y$7="Peak",Y$7="Off-peak",Y$7="Shoulder",Y$7="Block"),INDEX('Stakeholder report data'!$G811:$M811,1,MATCH(IF(Y$7="Block","Anytime",Y$7),'Stakeholder report data'!$G$799:$M$799,0)),INDEX($W811:$AD811,1,MATCH(Y$5,$W$799:$AD$799,0)))))
*Y1147*Y$8,0)</f>
        <v>0</v>
      </c>
      <c r="Z547" s="212">
        <f>_xlfn.IFNA(IF(Z$7="Fixed",1,IF(AND($D547="yes",Z$7="Block"),INDEX($O811:$Q811,1,MATCH(Z$5,$I56:$K56,0)),IF(OR(Z$7="Anytime",Z$7="Peak",Z$7="Off-peak",Z$7="Shoulder",Z$7="Block"),INDEX('Stakeholder report data'!$G811:$M811,1,MATCH(IF(Z$7="Block","Anytime",Z$7),'Stakeholder report data'!$G$799:$M$799,0)),INDEX($W811:$AD811,1,MATCH(Z$5,$W$799:$AD$799,0)))))
*Z1147*Z$8,0)</f>
        <v>0</v>
      </c>
      <c r="AA547" s="212">
        <f>_xlfn.IFNA(IF(AA$7="Fixed",1,IF(AND($D547="yes",AA$7="Block"),INDEX($O811:$Q811,1,MATCH(AA$5,$I56:$K56,0)),IF(OR(AA$7="Anytime",AA$7="Peak",AA$7="Off-peak",AA$7="Shoulder",AA$7="Block"),INDEX('Stakeholder report data'!$G811:$M811,1,MATCH(IF(AA$7="Block","Anytime",AA$7),'Stakeholder report data'!$G$799:$M$799,0)),INDEX($W811:$AD811,1,MATCH(AA$5,$W$799:$AD$799,0)))))
*AA1147*AA$8,0)</f>
        <v>0</v>
      </c>
      <c r="AB547" s="212">
        <f>_xlfn.IFNA(IF(AB$7="Fixed",1,IF(AND($D547="yes",AB$7="Block"),INDEX($O811:$Q811,1,MATCH(AB$5,$I56:$K56,0)),IF(OR(AB$7="Anytime",AB$7="Peak",AB$7="Off-peak",AB$7="Shoulder",AB$7="Block"),INDEX('Stakeholder report data'!$G811:$M811,1,MATCH(IF(AB$7="Block","Anytime",AB$7),'Stakeholder report data'!$G$799:$M$799,0)),INDEX($W811:$AD811,1,MATCH(AB$5,$W$799:$AD$799,0)))))
*AB1147*AB$8,0)</f>
        <v>0</v>
      </c>
      <c r="AC547" s="212">
        <f>_xlfn.IFNA(IF(AC$7="Fixed",1,IF(AND($D547="yes",AC$7="Block"),INDEX($O811:$Q811,1,MATCH(AC$5,$I56:$K56,0)),IF(OR(AC$7="Anytime",AC$7="Peak",AC$7="Off-peak",AC$7="Shoulder",AC$7="Block"),INDEX('Stakeholder report data'!$G811:$M811,1,MATCH(IF(AC$7="Block","Anytime",AC$7),'Stakeholder report data'!$G$799:$M$799,0)),INDEX($W811:$AD811,1,MATCH(AC$5,$W$799:$AD$799,0)))))
*AC1147*AC$8,0)</f>
        <v>0</v>
      </c>
      <c r="AD547" s="212">
        <f>_xlfn.IFNA(IF(AD$7="Fixed",1,IF(AND($D547="yes",AD$7="Block"),INDEX($O811:$Q811,1,MATCH(AD$5,$I56:$K56,0)),IF(OR(AD$7="Anytime",AD$7="Peak",AD$7="Off-peak",AD$7="Shoulder",AD$7="Block"),INDEX('Stakeholder report data'!$G811:$M811,1,MATCH(IF(AD$7="Block","Anytime",AD$7),'Stakeholder report data'!$G$799:$M$799,0)),INDEX($W811:$AD811,1,MATCH(AD$5,$W$799:$AD$799,0)))))
*AD1147*AD$8,0)</f>
        <v>0</v>
      </c>
      <c r="AE547" s="55"/>
      <c r="AF547" s="34"/>
      <c r="AG547" s="34"/>
      <c r="AH547" s="34"/>
    </row>
    <row r="548" spans="1:34" ht="11.25" hidden="1" outlineLevel="3" x14ac:dyDescent="0.2">
      <c r="A548" s="34"/>
      <c r="B548" s="251">
        <v>11</v>
      </c>
      <c r="C548" s="48">
        <v>0</v>
      </c>
      <c r="D548" s="49">
        <f t="shared" si="55"/>
        <v>0</v>
      </c>
      <c r="E548" s="49">
        <f t="shared" si="55"/>
        <v>0</v>
      </c>
      <c r="F548" s="56"/>
      <c r="G548" s="262">
        <f t="shared" si="56"/>
        <v>0</v>
      </c>
      <c r="H548" s="56"/>
      <c r="I548" s="212">
        <f>_xlfn.IFNA(IF(I$7="Fixed",1,IF(AND($D548="yes",I$7="Block"),INDEX($O812:$Q812,1,MATCH(I$5,$I57:$K57,0)),IF(OR(I$7="Anytime",I$7="Peak",I$7="Off-peak",I$7="Shoulder",I$7="Block"),INDEX('Stakeholder report data'!$G812:$M812,1,MATCH(IF(I$7="Block","Anytime",I$7),'Stakeholder report data'!$G$799:$M$799,0)),INDEX($W812:$AD812,1,MATCH(I$5,$W$799:$AD$799,0)))))
*I1148*I$8,0)</f>
        <v>0</v>
      </c>
      <c r="J548" s="212">
        <f>_xlfn.IFNA(IF(J$7="Fixed",1,IF(AND($D548="yes",J$7="Block"),INDEX($O812:$Q812,1,MATCH(J$5,$I57:$K57,0)),IF(OR(J$7="Anytime",J$7="Peak",J$7="Off-peak",J$7="Shoulder",J$7="Block"),INDEX('Stakeholder report data'!$G812:$M812,1,MATCH(IF(J$7="Block","Anytime",J$7),'Stakeholder report data'!$G$799:$M$799,0)),INDEX($W812:$AD812,1,MATCH(J$5,$W$799:$AD$799,0)))))
*J1148*J$8,0)</f>
        <v>0</v>
      </c>
      <c r="K548" s="212">
        <f>_xlfn.IFNA(IF(K$7="Fixed",1,IF(AND($D548="yes",K$7="Block"),INDEX($O812:$Q812,1,MATCH(K$5,$I57:$K57,0)),IF(OR(K$7="Anytime",K$7="Peak",K$7="Off-peak",K$7="Shoulder",K$7="Block"),INDEX('Stakeholder report data'!$G812:$M812,1,MATCH(IF(K$7="Block","Anytime",K$7),'Stakeholder report data'!$G$799:$M$799,0)),INDEX($W812:$AD812,1,MATCH(K$5,$W$799:$AD$799,0)))))
*K1148*K$8,0)</f>
        <v>0</v>
      </c>
      <c r="L548" s="212">
        <f>_xlfn.IFNA(IF(L$7="Fixed",1,IF(AND($D548="yes",L$7="Block"),INDEX($O812:$Q812,1,MATCH(L$5,$I57:$K57,0)),IF(OR(L$7="Anytime",L$7="Peak",L$7="Off-peak",L$7="Shoulder",L$7="Block"),INDEX('Stakeholder report data'!$G812:$M812,1,MATCH(IF(L$7="Block","Anytime",L$7),'Stakeholder report data'!$G$799:$M$799,0)),INDEX($W812:$AD812,1,MATCH(L$5,$W$799:$AD$799,0)))))
*L1148*L$8,0)</f>
        <v>0</v>
      </c>
      <c r="M548" s="212">
        <f>_xlfn.IFNA(IF(M$7="Fixed",1,IF(AND($D548="yes",M$7="Block"),INDEX($O812:$Q812,1,MATCH(M$5,$I57:$K57,0)),IF(OR(M$7="Anytime",M$7="Peak",M$7="Off-peak",M$7="Shoulder",M$7="Block"),INDEX('Stakeholder report data'!$G812:$M812,1,MATCH(IF(M$7="Block","Anytime",M$7),'Stakeholder report data'!$G$799:$M$799,0)),INDEX($W812:$AD812,1,MATCH(M$5,$W$799:$AD$799,0)))))
*M1148*M$8,0)</f>
        <v>0</v>
      </c>
      <c r="N548" s="212">
        <f>_xlfn.IFNA(IF(N$7="Fixed",1,IF(AND($D548="yes",N$7="Block"),INDEX($O812:$Q812,1,MATCH(N$5,$I57:$K57,0)),IF(OR(N$7="Anytime",N$7="Peak",N$7="Off-peak",N$7="Shoulder",N$7="Block"),INDEX('Stakeholder report data'!$G812:$M812,1,MATCH(IF(N$7="Block","Anytime",N$7),'Stakeholder report data'!$G$799:$M$799,0)),INDEX($W812:$AD812,1,MATCH(N$5,$W$799:$AD$799,0)))))
*N1148*N$8,0)</f>
        <v>0</v>
      </c>
      <c r="O548" s="212">
        <f>_xlfn.IFNA(IF(O$7="Fixed",1,IF(AND($D548="yes",O$7="Block"),INDEX($O812:$Q812,1,MATCH(O$5,$I57:$K57,0)),IF(OR(O$7="Anytime",O$7="Peak",O$7="Off-peak",O$7="Shoulder",O$7="Block"),INDEX('Stakeholder report data'!$G812:$M812,1,MATCH(IF(O$7="Block","Anytime",O$7),'Stakeholder report data'!$G$799:$M$799,0)),INDEX($W812:$AD812,1,MATCH(O$5,$W$799:$AD$799,0)))))
*O1148*O$8,0)</f>
        <v>0</v>
      </c>
      <c r="P548" s="212">
        <f>_xlfn.IFNA(IF(P$7="Fixed",1,IF(AND($D548="yes",P$7="Block"),INDEX($O812:$Q812,1,MATCH(P$5,$I57:$K57,0)),IF(OR(P$7="Anytime",P$7="Peak",P$7="Off-peak",P$7="Shoulder",P$7="Block"),INDEX('Stakeholder report data'!$G812:$M812,1,MATCH(IF(P$7="Block","Anytime",P$7),'Stakeholder report data'!$G$799:$M$799,0)),INDEX($W812:$AD812,1,MATCH(P$5,$W$799:$AD$799,0)))))
*P1148*P$8,0)</f>
        <v>0</v>
      </c>
      <c r="Q548" s="212">
        <f>_xlfn.IFNA(IF(Q$7="Fixed",1,IF(AND($D548="yes",Q$7="Block"),INDEX($O812:$Q812,1,MATCH(Q$5,$I57:$K57,0)),IF(OR(Q$7="Anytime",Q$7="Peak",Q$7="Off-peak",Q$7="Shoulder",Q$7="Block"),INDEX('Stakeholder report data'!$G812:$M812,1,MATCH(IF(Q$7="Block","Anytime",Q$7),'Stakeholder report data'!$G$799:$M$799,0)),INDEX($W812:$AD812,1,MATCH(Q$5,$W$799:$AD$799,0)))))
*Q1148*Q$8,0)</f>
        <v>0</v>
      </c>
      <c r="R548" s="212">
        <f>_xlfn.IFNA(IF(R$7="Fixed",1,IF(AND($D548="yes",R$7="Block"),INDEX($O812:$Q812,1,MATCH(R$5,$I57:$K57,0)),IF(OR(R$7="Anytime",R$7="Peak",R$7="Off-peak",R$7="Shoulder",R$7="Block"),INDEX('Stakeholder report data'!$G812:$M812,1,MATCH(IF(R$7="Block","Anytime",R$7),'Stakeholder report data'!$G$799:$M$799,0)),INDEX($W812:$AD812,1,MATCH(R$5,$W$799:$AD$799,0)))))
*R1148*R$8,0)</f>
        <v>0</v>
      </c>
      <c r="S548" s="212">
        <f>_xlfn.IFNA(IF(S$7="Fixed",1,IF(AND($D548="yes",S$7="Block"),INDEX($O812:$Q812,1,MATCH(S$5,$I57:$K57,0)),IF(OR(S$7="Anytime",S$7="Peak",S$7="Off-peak",S$7="Shoulder",S$7="Block"),INDEX('Stakeholder report data'!$G812:$M812,1,MATCH(IF(S$7="Block","Anytime",S$7),'Stakeholder report data'!$G$799:$M$799,0)),INDEX($W812:$AD812,1,MATCH(S$5,$W$799:$AD$799,0)))))
*S1148*S$8,0)</f>
        <v>0</v>
      </c>
      <c r="T548" s="212">
        <f>_xlfn.IFNA(IF(T$7="Fixed",1,IF(AND($D548="yes",T$7="Block"),INDEX($O812:$Q812,1,MATCH(T$5,$I57:$K57,0)),IF(OR(T$7="Anytime",T$7="Peak",T$7="Off-peak",T$7="Shoulder",T$7="Block"),INDEX('Stakeholder report data'!$G812:$M812,1,MATCH(IF(T$7="Block","Anytime",T$7),'Stakeholder report data'!$G$799:$M$799,0)),INDEX($W812:$AD812,1,MATCH(T$5,$W$799:$AD$799,0)))))
*T1148*T$8,0)</f>
        <v>0</v>
      </c>
      <c r="U548" s="212">
        <f>_xlfn.IFNA(IF(U$7="Fixed",1,IF(AND($D548="yes",U$7="Block"),INDEX($O812:$Q812,1,MATCH(U$5,$I57:$K57,0)),IF(OR(U$7="Anytime",U$7="Peak",U$7="Off-peak",U$7="Shoulder",U$7="Block"),INDEX('Stakeholder report data'!$G812:$M812,1,MATCH(IF(U$7="Block","Anytime",U$7),'Stakeholder report data'!$G$799:$M$799,0)),INDEX($W812:$AD812,1,MATCH(U$5,$W$799:$AD$799,0)))))
*U1148*U$8,0)</f>
        <v>0</v>
      </c>
      <c r="V548" s="212">
        <f>_xlfn.IFNA(IF(V$7="Fixed",1,IF(AND($D548="yes",V$7="Block"),INDEX($O812:$Q812,1,MATCH(V$5,$I57:$K57,0)),IF(OR(V$7="Anytime",V$7="Peak",V$7="Off-peak",V$7="Shoulder",V$7="Block"),INDEX('Stakeholder report data'!$G812:$M812,1,MATCH(IF(V$7="Block","Anytime",V$7),'Stakeholder report data'!$G$799:$M$799,0)),INDEX($W812:$AD812,1,MATCH(V$5,$W$799:$AD$799,0)))))
*V1148*V$8,0)</f>
        <v>0</v>
      </c>
      <c r="W548" s="212">
        <f>_xlfn.IFNA(IF(W$7="Fixed",1,IF(AND($D548="yes",W$7="Block"),INDEX($O812:$Q812,1,MATCH(W$5,$I57:$K57,0)),IF(OR(W$7="Anytime",W$7="Peak",W$7="Off-peak",W$7="Shoulder",W$7="Block"),INDEX('Stakeholder report data'!$G812:$M812,1,MATCH(IF(W$7="Block","Anytime",W$7),'Stakeholder report data'!$G$799:$M$799,0)),INDEX($W812:$AD812,1,MATCH(W$5,$W$799:$AD$799,0)))))
*W1148*W$8,0)</f>
        <v>0</v>
      </c>
      <c r="X548" s="212">
        <f>_xlfn.IFNA(IF(X$7="Fixed",1,IF(AND($D548="yes",X$7="Block"),INDEX($O812:$Q812,1,MATCH(X$5,$I57:$K57,0)),IF(OR(X$7="Anytime",X$7="Peak",X$7="Off-peak",X$7="Shoulder",X$7="Block"),INDEX('Stakeholder report data'!$G812:$M812,1,MATCH(IF(X$7="Block","Anytime",X$7),'Stakeholder report data'!$G$799:$M$799,0)),INDEX($W812:$AD812,1,MATCH(X$5,$W$799:$AD$799,0)))))
*X1148*X$8,0)</f>
        <v>0</v>
      </c>
      <c r="Y548" s="212">
        <f>_xlfn.IFNA(IF(Y$7="Fixed",1,IF(AND($D548="yes",Y$7="Block"),INDEX($O812:$Q812,1,MATCH(Y$5,$I57:$K57,0)),IF(OR(Y$7="Anytime",Y$7="Peak",Y$7="Off-peak",Y$7="Shoulder",Y$7="Block"),INDEX('Stakeholder report data'!$G812:$M812,1,MATCH(IF(Y$7="Block","Anytime",Y$7),'Stakeholder report data'!$G$799:$M$799,0)),INDEX($W812:$AD812,1,MATCH(Y$5,$W$799:$AD$799,0)))))
*Y1148*Y$8,0)</f>
        <v>0</v>
      </c>
      <c r="Z548" s="212">
        <f>_xlfn.IFNA(IF(Z$7="Fixed",1,IF(AND($D548="yes",Z$7="Block"),INDEX($O812:$Q812,1,MATCH(Z$5,$I57:$K57,0)),IF(OR(Z$7="Anytime",Z$7="Peak",Z$7="Off-peak",Z$7="Shoulder",Z$7="Block"),INDEX('Stakeholder report data'!$G812:$M812,1,MATCH(IF(Z$7="Block","Anytime",Z$7),'Stakeholder report data'!$G$799:$M$799,0)),INDEX($W812:$AD812,1,MATCH(Z$5,$W$799:$AD$799,0)))))
*Z1148*Z$8,0)</f>
        <v>0</v>
      </c>
      <c r="AA548" s="212">
        <f>_xlfn.IFNA(IF(AA$7="Fixed",1,IF(AND($D548="yes",AA$7="Block"),INDEX($O812:$Q812,1,MATCH(AA$5,$I57:$K57,0)),IF(OR(AA$7="Anytime",AA$7="Peak",AA$7="Off-peak",AA$7="Shoulder",AA$7="Block"),INDEX('Stakeholder report data'!$G812:$M812,1,MATCH(IF(AA$7="Block","Anytime",AA$7),'Stakeholder report data'!$G$799:$M$799,0)),INDEX($W812:$AD812,1,MATCH(AA$5,$W$799:$AD$799,0)))))
*AA1148*AA$8,0)</f>
        <v>0</v>
      </c>
      <c r="AB548" s="212">
        <f>_xlfn.IFNA(IF(AB$7="Fixed",1,IF(AND($D548="yes",AB$7="Block"),INDEX($O812:$Q812,1,MATCH(AB$5,$I57:$K57,0)),IF(OR(AB$7="Anytime",AB$7="Peak",AB$7="Off-peak",AB$7="Shoulder",AB$7="Block"),INDEX('Stakeholder report data'!$G812:$M812,1,MATCH(IF(AB$7="Block","Anytime",AB$7),'Stakeholder report data'!$G$799:$M$799,0)),INDEX($W812:$AD812,1,MATCH(AB$5,$W$799:$AD$799,0)))))
*AB1148*AB$8,0)</f>
        <v>0</v>
      </c>
      <c r="AC548" s="212">
        <f>_xlfn.IFNA(IF(AC$7="Fixed",1,IF(AND($D548="yes",AC$7="Block"),INDEX($O812:$Q812,1,MATCH(AC$5,$I57:$K57,0)),IF(OR(AC$7="Anytime",AC$7="Peak",AC$7="Off-peak",AC$7="Shoulder",AC$7="Block"),INDEX('Stakeholder report data'!$G812:$M812,1,MATCH(IF(AC$7="Block","Anytime",AC$7),'Stakeholder report data'!$G$799:$M$799,0)),INDEX($W812:$AD812,1,MATCH(AC$5,$W$799:$AD$799,0)))))
*AC1148*AC$8,0)</f>
        <v>0</v>
      </c>
      <c r="AD548" s="212">
        <f>_xlfn.IFNA(IF(AD$7="Fixed",1,IF(AND($D548="yes",AD$7="Block"),INDEX($O812:$Q812,1,MATCH(AD$5,$I57:$K57,0)),IF(OR(AD$7="Anytime",AD$7="Peak",AD$7="Off-peak",AD$7="Shoulder",AD$7="Block"),INDEX('Stakeholder report data'!$G812:$M812,1,MATCH(IF(AD$7="Block","Anytime",AD$7),'Stakeholder report data'!$G$799:$M$799,0)),INDEX($W812:$AD812,1,MATCH(AD$5,$W$799:$AD$799,0)))))
*AD1148*AD$8,0)</f>
        <v>0</v>
      </c>
      <c r="AE548" s="55"/>
      <c r="AF548" s="34"/>
      <c r="AG548" s="34"/>
      <c r="AH548" s="34"/>
    </row>
    <row r="549" spans="1:34" ht="11.25" hidden="1" outlineLevel="3" x14ac:dyDescent="0.2">
      <c r="A549" s="34"/>
      <c r="B549" s="251">
        <v>12</v>
      </c>
      <c r="C549" s="48">
        <v>0</v>
      </c>
      <c r="D549" s="49">
        <f t="shared" si="55"/>
        <v>0</v>
      </c>
      <c r="E549" s="49">
        <f t="shared" si="55"/>
        <v>0</v>
      </c>
      <c r="F549" s="56"/>
      <c r="G549" s="262">
        <f t="shared" si="56"/>
        <v>0</v>
      </c>
      <c r="H549" s="56"/>
      <c r="I549" s="212">
        <f>_xlfn.IFNA(IF(I$7="Fixed",1,IF(AND($D549="yes",I$7="Block"),INDEX($O813:$Q813,1,MATCH(I$5,$I58:$K58,0)),IF(OR(I$7="Anytime",I$7="Peak",I$7="Off-peak",I$7="Shoulder",I$7="Block"),INDEX('Stakeholder report data'!$G813:$M813,1,MATCH(IF(I$7="Block","Anytime",I$7),'Stakeholder report data'!$G$799:$M$799,0)),INDEX($W813:$AD813,1,MATCH(I$5,$W$799:$AD$799,0)))))
*I1149*I$8,0)</f>
        <v>0</v>
      </c>
      <c r="J549" s="212">
        <f>_xlfn.IFNA(IF(J$7="Fixed",1,IF(AND($D549="yes",J$7="Block"),INDEX($O813:$Q813,1,MATCH(J$5,$I58:$K58,0)),IF(OR(J$7="Anytime",J$7="Peak",J$7="Off-peak",J$7="Shoulder",J$7="Block"),INDEX('Stakeholder report data'!$G813:$M813,1,MATCH(IF(J$7="Block","Anytime",J$7),'Stakeholder report data'!$G$799:$M$799,0)),INDEX($W813:$AD813,1,MATCH(J$5,$W$799:$AD$799,0)))))
*J1149*J$8,0)</f>
        <v>0</v>
      </c>
      <c r="K549" s="212">
        <f>_xlfn.IFNA(IF(K$7="Fixed",1,IF(AND($D549="yes",K$7="Block"),INDEX($O813:$Q813,1,MATCH(K$5,$I58:$K58,0)),IF(OR(K$7="Anytime",K$7="Peak",K$7="Off-peak",K$7="Shoulder",K$7="Block"),INDEX('Stakeholder report data'!$G813:$M813,1,MATCH(IF(K$7="Block","Anytime",K$7),'Stakeholder report data'!$G$799:$M$799,0)),INDEX($W813:$AD813,1,MATCH(K$5,$W$799:$AD$799,0)))))
*K1149*K$8,0)</f>
        <v>0</v>
      </c>
      <c r="L549" s="212">
        <f>_xlfn.IFNA(IF(L$7="Fixed",1,IF(AND($D549="yes",L$7="Block"),INDEX($O813:$Q813,1,MATCH(L$5,$I58:$K58,0)),IF(OR(L$7="Anytime",L$7="Peak",L$7="Off-peak",L$7="Shoulder",L$7="Block"),INDEX('Stakeholder report data'!$G813:$M813,1,MATCH(IF(L$7="Block","Anytime",L$7),'Stakeholder report data'!$G$799:$M$799,0)),INDEX($W813:$AD813,1,MATCH(L$5,$W$799:$AD$799,0)))))
*L1149*L$8,0)</f>
        <v>0</v>
      </c>
      <c r="M549" s="212">
        <f>_xlfn.IFNA(IF(M$7="Fixed",1,IF(AND($D549="yes",M$7="Block"),INDEX($O813:$Q813,1,MATCH(M$5,$I58:$K58,0)),IF(OR(M$7="Anytime",M$7="Peak",M$7="Off-peak",M$7="Shoulder",M$7="Block"),INDEX('Stakeholder report data'!$G813:$M813,1,MATCH(IF(M$7="Block","Anytime",M$7),'Stakeholder report data'!$G$799:$M$799,0)),INDEX($W813:$AD813,1,MATCH(M$5,$W$799:$AD$799,0)))))
*M1149*M$8,0)</f>
        <v>0</v>
      </c>
      <c r="N549" s="212">
        <f>_xlfn.IFNA(IF(N$7="Fixed",1,IF(AND($D549="yes",N$7="Block"),INDEX($O813:$Q813,1,MATCH(N$5,$I58:$K58,0)),IF(OR(N$7="Anytime",N$7="Peak",N$7="Off-peak",N$7="Shoulder",N$7="Block"),INDEX('Stakeholder report data'!$G813:$M813,1,MATCH(IF(N$7="Block","Anytime",N$7),'Stakeholder report data'!$G$799:$M$799,0)),INDEX($W813:$AD813,1,MATCH(N$5,$W$799:$AD$799,0)))))
*N1149*N$8,0)</f>
        <v>0</v>
      </c>
      <c r="O549" s="212">
        <f>_xlfn.IFNA(IF(O$7="Fixed",1,IF(AND($D549="yes",O$7="Block"),INDEX($O813:$Q813,1,MATCH(O$5,$I58:$K58,0)),IF(OR(O$7="Anytime",O$7="Peak",O$7="Off-peak",O$7="Shoulder",O$7="Block"),INDEX('Stakeholder report data'!$G813:$M813,1,MATCH(IF(O$7="Block","Anytime",O$7),'Stakeholder report data'!$G$799:$M$799,0)),INDEX($W813:$AD813,1,MATCH(O$5,$W$799:$AD$799,0)))))
*O1149*O$8,0)</f>
        <v>0</v>
      </c>
      <c r="P549" s="212">
        <f>_xlfn.IFNA(IF(P$7="Fixed",1,IF(AND($D549="yes",P$7="Block"),INDEX($O813:$Q813,1,MATCH(P$5,$I58:$K58,0)),IF(OR(P$7="Anytime",P$7="Peak",P$7="Off-peak",P$7="Shoulder",P$7="Block"),INDEX('Stakeholder report data'!$G813:$M813,1,MATCH(IF(P$7="Block","Anytime",P$7),'Stakeholder report data'!$G$799:$M$799,0)),INDEX($W813:$AD813,1,MATCH(P$5,$W$799:$AD$799,0)))))
*P1149*P$8,0)</f>
        <v>0</v>
      </c>
      <c r="Q549" s="212">
        <f>_xlfn.IFNA(IF(Q$7="Fixed",1,IF(AND($D549="yes",Q$7="Block"),INDEX($O813:$Q813,1,MATCH(Q$5,$I58:$K58,0)),IF(OR(Q$7="Anytime",Q$7="Peak",Q$7="Off-peak",Q$7="Shoulder",Q$7="Block"),INDEX('Stakeholder report data'!$G813:$M813,1,MATCH(IF(Q$7="Block","Anytime",Q$7),'Stakeholder report data'!$G$799:$M$799,0)),INDEX($W813:$AD813,1,MATCH(Q$5,$W$799:$AD$799,0)))))
*Q1149*Q$8,0)</f>
        <v>0</v>
      </c>
      <c r="R549" s="212">
        <f>_xlfn.IFNA(IF(R$7="Fixed",1,IF(AND($D549="yes",R$7="Block"),INDEX($O813:$Q813,1,MATCH(R$5,$I58:$K58,0)),IF(OR(R$7="Anytime",R$7="Peak",R$7="Off-peak",R$7="Shoulder",R$7="Block"),INDEX('Stakeholder report data'!$G813:$M813,1,MATCH(IF(R$7="Block","Anytime",R$7),'Stakeholder report data'!$G$799:$M$799,0)),INDEX($W813:$AD813,1,MATCH(R$5,$W$799:$AD$799,0)))))
*R1149*R$8,0)</f>
        <v>0</v>
      </c>
      <c r="S549" s="212">
        <f>_xlfn.IFNA(IF(S$7="Fixed",1,IF(AND($D549="yes",S$7="Block"),INDEX($O813:$Q813,1,MATCH(S$5,$I58:$K58,0)),IF(OR(S$7="Anytime",S$7="Peak",S$7="Off-peak",S$7="Shoulder",S$7="Block"),INDEX('Stakeholder report data'!$G813:$M813,1,MATCH(IF(S$7="Block","Anytime",S$7),'Stakeholder report data'!$G$799:$M$799,0)),INDEX($W813:$AD813,1,MATCH(S$5,$W$799:$AD$799,0)))))
*S1149*S$8,0)</f>
        <v>0</v>
      </c>
      <c r="T549" s="212">
        <f>_xlfn.IFNA(IF(T$7="Fixed",1,IF(AND($D549="yes",T$7="Block"),INDEX($O813:$Q813,1,MATCH(T$5,$I58:$K58,0)),IF(OR(T$7="Anytime",T$7="Peak",T$7="Off-peak",T$7="Shoulder",T$7="Block"),INDEX('Stakeholder report data'!$G813:$M813,1,MATCH(IF(T$7="Block","Anytime",T$7),'Stakeholder report data'!$G$799:$M$799,0)),INDEX($W813:$AD813,1,MATCH(T$5,$W$799:$AD$799,0)))))
*T1149*T$8,0)</f>
        <v>0</v>
      </c>
      <c r="U549" s="212">
        <f>_xlfn.IFNA(IF(U$7="Fixed",1,IF(AND($D549="yes",U$7="Block"),INDEX($O813:$Q813,1,MATCH(U$5,$I58:$K58,0)),IF(OR(U$7="Anytime",U$7="Peak",U$7="Off-peak",U$7="Shoulder",U$7="Block"),INDEX('Stakeholder report data'!$G813:$M813,1,MATCH(IF(U$7="Block","Anytime",U$7),'Stakeholder report data'!$G$799:$M$799,0)),INDEX($W813:$AD813,1,MATCH(U$5,$W$799:$AD$799,0)))))
*U1149*U$8,0)</f>
        <v>0</v>
      </c>
      <c r="V549" s="212">
        <f>_xlfn.IFNA(IF(V$7="Fixed",1,IF(AND($D549="yes",V$7="Block"),INDEX($O813:$Q813,1,MATCH(V$5,$I58:$K58,0)),IF(OR(V$7="Anytime",V$7="Peak",V$7="Off-peak",V$7="Shoulder",V$7="Block"),INDEX('Stakeholder report data'!$G813:$M813,1,MATCH(IF(V$7="Block","Anytime",V$7),'Stakeholder report data'!$G$799:$M$799,0)),INDEX($W813:$AD813,1,MATCH(V$5,$W$799:$AD$799,0)))))
*V1149*V$8,0)</f>
        <v>0</v>
      </c>
      <c r="W549" s="212">
        <f>_xlfn.IFNA(IF(W$7="Fixed",1,IF(AND($D549="yes",W$7="Block"),INDEX($O813:$Q813,1,MATCH(W$5,$I58:$K58,0)),IF(OR(W$7="Anytime",W$7="Peak",W$7="Off-peak",W$7="Shoulder",W$7="Block"),INDEX('Stakeholder report data'!$G813:$M813,1,MATCH(IF(W$7="Block","Anytime",W$7),'Stakeholder report data'!$G$799:$M$799,0)),INDEX($W813:$AD813,1,MATCH(W$5,$W$799:$AD$799,0)))))
*W1149*W$8,0)</f>
        <v>0</v>
      </c>
      <c r="X549" s="212">
        <f>_xlfn.IFNA(IF(X$7="Fixed",1,IF(AND($D549="yes",X$7="Block"),INDEX($O813:$Q813,1,MATCH(X$5,$I58:$K58,0)),IF(OR(X$7="Anytime",X$7="Peak",X$7="Off-peak",X$7="Shoulder",X$7="Block"),INDEX('Stakeholder report data'!$G813:$M813,1,MATCH(IF(X$7="Block","Anytime",X$7),'Stakeholder report data'!$G$799:$M$799,0)),INDEX($W813:$AD813,1,MATCH(X$5,$W$799:$AD$799,0)))))
*X1149*X$8,0)</f>
        <v>0</v>
      </c>
      <c r="Y549" s="212">
        <f>_xlfn.IFNA(IF(Y$7="Fixed",1,IF(AND($D549="yes",Y$7="Block"),INDEX($O813:$Q813,1,MATCH(Y$5,$I58:$K58,0)),IF(OR(Y$7="Anytime",Y$7="Peak",Y$7="Off-peak",Y$7="Shoulder",Y$7="Block"),INDEX('Stakeholder report data'!$G813:$M813,1,MATCH(IF(Y$7="Block","Anytime",Y$7),'Stakeholder report data'!$G$799:$M$799,0)),INDEX($W813:$AD813,1,MATCH(Y$5,$W$799:$AD$799,0)))))
*Y1149*Y$8,0)</f>
        <v>0</v>
      </c>
      <c r="Z549" s="212">
        <f>_xlfn.IFNA(IF(Z$7="Fixed",1,IF(AND($D549="yes",Z$7="Block"),INDEX($O813:$Q813,1,MATCH(Z$5,$I58:$K58,0)),IF(OR(Z$7="Anytime",Z$7="Peak",Z$7="Off-peak",Z$7="Shoulder",Z$7="Block"),INDEX('Stakeholder report data'!$G813:$M813,1,MATCH(IF(Z$7="Block","Anytime",Z$7),'Stakeholder report data'!$G$799:$M$799,0)),INDEX($W813:$AD813,1,MATCH(Z$5,$W$799:$AD$799,0)))))
*Z1149*Z$8,0)</f>
        <v>0</v>
      </c>
      <c r="AA549" s="212">
        <f>_xlfn.IFNA(IF(AA$7="Fixed",1,IF(AND($D549="yes",AA$7="Block"),INDEX($O813:$Q813,1,MATCH(AA$5,$I58:$K58,0)),IF(OR(AA$7="Anytime",AA$7="Peak",AA$7="Off-peak",AA$7="Shoulder",AA$7="Block"),INDEX('Stakeholder report data'!$G813:$M813,1,MATCH(IF(AA$7="Block","Anytime",AA$7),'Stakeholder report data'!$G$799:$M$799,0)),INDEX($W813:$AD813,1,MATCH(AA$5,$W$799:$AD$799,0)))))
*AA1149*AA$8,0)</f>
        <v>0</v>
      </c>
      <c r="AB549" s="212">
        <f>_xlfn.IFNA(IF(AB$7="Fixed",1,IF(AND($D549="yes",AB$7="Block"),INDEX($O813:$Q813,1,MATCH(AB$5,$I58:$K58,0)),IF(OR(AB$7="Anytime",AB$7="Peak",AB$7="Off-peak",AB$7="Shoulder",AB$7="Block"),INDEX('Stakeholder report data'!$G813:$M813,1,MATCH(IF(AB$7="Block","Anytime",AB$7),'Stakeholder report data'!$G$799:$M$799,0)),INDEX($W813:$AD813,1,MATCH(AB$5,$W$799:$AD$799,0)))))
*AB1149*AB$8,0)</f>
        <v>0</v>
      </c>
      <c r="AC549" s="212">
        <f>_xlfn.IFNA(IF(AC$7="Fixed",1,IF(AND($D549="yes",AC$7="Block"),INDEX($O813:$Q813,1,MATCH(AC$5,$I58:$K58,0)),IF(OR(AC$7="Anytime",AC$7="Peak",AC$7="Off-peak",AC$7="Shoulder",AC$7="Block"),INDEX('Stakeholder report data'!$G813:$M813,1,MATCH(IF(AC$7="Block","Anytime",AC$7),'Stakeholder report data'!$G$799:$M$799,0)),INDEX($W813:$AD813,1,MATCH(AC$5,$W$799:$AD$799,0)))))
*AC1149*AC$8,0)</f>
        <v>0</v>
      </c>
      <c r="AD549" s="212">
        <f>_xlfn.IFNA(IF(AD$7="Fixed",1,IF(AND($D549="yes",AD$7="Block"),INDEX($O813:$Q813,1,MATCH(AD$5,$I58:$K58,0)),IF(OR(AD$7="Anytime",AD$7="Peak",AD$7="Off-peak",AD$7="Shoulder",AD$7="Block"),INDEX('Stakeholder report data'!$G813:$M813,1,MATCH(IF(AD$7="Block","Anytime",AD$7),'Stakeholder report data'!$G$799:$M$799,0)),INDEX($W813:$AD813,1,MATCH(AD$5,$W$799:$AD$799,0)))))
*AD1149*AD$8,0)</f>
        <v>0</v>
      </c>
      <c r="AE549" s="55"/>
      <c r="AF549" s="34"/>
      <c r="AG549" s="34"/>
      <c r="AH549" s="34"/>
    </row>
    <row r="550" spans="1:34" ht="11.25" hidden="1" outlineLevel="3" x14ac:dyDescent="0.2">
      <c r="A550" s="34"/>
      <c r="B550" s="251">
        <v>13</v>
      </c>
      <c r="C550" s="48">
        <v>0</v>
      </c>
      <c r="D550" s="49">
        <f t="shared" si="55"/>
        <v>0</v>
      </c>
      <c r="E550" s="49">
        <f t="shared" si="55"/>
        <v>0</v>
      </c>
      <c r="F550" s="56"/>
      <c r="G550" s="262">
        <f t="shared" si="56"/>
        <v>0</v>
      </c>
      <c r="H550" s="56"/>
      <c r="I550" s="212">
        <f>_xlfn.IFNA(IF(I$7="Fixed",1,IF(AND($D550="yes",I$7="Block"),INDEX($O814:$Q814,1,MATCH(I$5,$I59:$K59,0)),IF(OR(I$7="Anytime",I$7="Peak",I$7="Off-peak",I$7="Shoulder",I$7="Block"),INDEX('Stakeholder report data'!$G814:$M814,1,MATCH(IF(I$7="Block","Anytime",I$7),'Stakeholder report data'!$G$799:$M$799,0)),INDEX($W814:$AD814,1,MATCH(I$5,$W$799:$AD$799,0)))))
*I1150*I$8,0)</f>
        <v>0</v>
      </c>
      <c r="J550" s="212">
        <f>_xlfn.IFNA(IF(J$7="Fixed",1,IF(AND($D550="yes",J$7="Block"),INDEX($O814:$Q814,1,MATCH(J$5,$I59:$K59,0)),IF(OR(J$7="Anytime",J$7="Peak",J$7="Off-peak",J$7="Shoulder",J$7="Block"),INDEX('Stakeholder report data'!$G814:$M814,1,MATCH(IF(J$7="Block","Anytime",J$7),'Stakeholder report data'!$G$799:$M$799,0)),INDEX($W814:$AD814,1,MATCH(J$5,$W$799:$AD$799,0)))))
*J1150*J$8,0)</f>
        <v>0</v>
      </c>
      <c r="K550" s="212">
        <f>_xlfn.IFNA(IF(K$7="Fixed",1,IF(AND($D550="yes",K$7="Block"),INDEX($O814:$Q814,1,MATCH(K$5,$I59:$K59,0)),IF(OR(K$7="Anytime",K$7="Peak",K$7="Off-peak",K$7="Shoulder",K$7="Block"),INDEX('Stakeholder report data'!$G814:$M814,1,MATCH(IF(K$7="Block","Anytime",K$7),'Stakeholder report data'!$G$799:$M$799,0)),INDEX($W814:$AD814,1,MATCH(K$5,$W$799:$AD$799,0)))))
*K1150*K$8,0)</f>
        <v>0</v>
      </c>
      <c r="L550" s="212">
        <f>_xlfn.IFNA(IF(L$7="Fixed",1,IF(AND($D550="yes",L$7="Block"),INDEX($O814:$Q814,1,MATCH(L$5,$I59:$K59,0)),IF(OR(L$7="Anytime",L$7="Peak",L$7="Off-peak",L$7="Shoulder",L$7="Block"),INDEX('Stakeholder report data'!$G814:$M814,1,MATCH(IF(L$7="Block","Anytime",L$7),'Stakeholder report data'!$G$799:$M$799,0)),INDEX($W814:$AD814,1,MATCH(L$5,$W$799:$AD$799,0)))))
*L1150*L$8,0)</f>
        <v>0</v>
      </c>
      <c r="M550" s="212">
        <f>_xlfn.IFNA(IF(M$7="Fixed",1,IF(AND($D550="yes",M$7="Block"),INDEX($O814:$Q814,1,MATCH(M$5,$I59:$K59,0)),IF(OR(M$7="Anytime",M$7="Peak",M$7="Off-peak",M$7="Shoulder",M$7="Block"),INDEX('Stakeholder report data'!$G814:$M814,1,MATCH(IF(M$7="Block","Anytime",M$7),'Stakeholder report data'!$G$799:$M$799,0)),INDEX($W814:$AD814,1,MATCH(M$5,$W$799:$AD$799,0)))))
*M1150*M$8,0)</f>
        <v>0</v>
      </c>
      <c r="N550" s="212">
        <f>_xlfn.IFNA(IF(N$7="Fixed",1,IF(AND($D550="yes",N$7="Block"),INDEX($O814:$Q814,1,MATCH(N$5,$I59:$K59,0)),IF(OR(N$7="Anytime",N$7="Peak",N$7="Off-peak",N$7="Shoulder",N$7="Block"),INDEX('Stakeholder report data'!$G814:$M814,1,MATCH(IF(N$7="Block","Anytime",N$7),'Stakeholder report data'!$G$799:$M$799,0)),INDEX($W814:$AD814,1,MATCH(N$5,$W$799:$AD$799,0)))))
*N1150*N$8,0)</f>
        <v>0</v>
      </c>
      <c r="O550" s="212">
        <f>_xlfn.IFNA(IF(O$7="Fixed",1,IF(AND($D550="yes",O$7="Block"),INDEX($O814:$Q814,1,MATCH(O$5,$I59:$K59,0)),IF(OR(O$7="Anytime",O$7="Peak",O$7="Off-peak",O$7="Shoulder",O$7="Block"),INDEX('Stakeholder report data'!$G814:$M814,1,MATCH(IF(O$7="Block","Anytime",O$7),'Stakeholder report data'!$G$799:$M$799,0)),INDEX($W814:$AD814,1,MATCH(O$5,$W$799:$AD$799,0)))))
*O1150*O$8,0)</f>
        <v>0</v>
      </c>
      <c r="P550" s="212">
        <f>_xlfn.IFNA(IF(P$7="Fixed",1,IF(AND($D550="yes",P$7="Block"),INDEX($O814:$Q814,1,MATCH(P$5,$I59:$K59,0)),IF(OR(P$7="Anytime",P$7="Peak",P$7="Off-peak",P$7="Shoulder",P$7="Block"),INDEX('Stakeholder report data'!$G814:$M814,1,MATCH(IF(P$7="Block","Anytime",P$7),'Stakeholder report data'!$G$799:$M$799,0)),INDEX($W814:$AD814,1,MATCH(P$5,$W$799:$AD$799,0)))))
*P1150*P$8,0)</f>
        <v>0</v>
      </c>
      <c r="Q550" s="212">
        <f>_xlfn.IFNA(IF(Q$7="Fixed",1,IF(AND($D550="yes",Q$7="Block"),INDEX($O814:$Q814,1,MATCH(Q$5,$I59:$K59,0)),IF(OR(Q$7="Anytime",Q$7="Peak",Q$7="Off-peak",Q$7="Shoulder",Q$7="Block"),INDEX('Stakeholder report data'!$G814:$M814,1,MATCH(IF(Q$7="Block","Anytime",Q$7),'Stakeholder report data'!$G$799:$M$799,0)),INDEX($W814:$AD814,1,MATCH(Q$5,$W$799:$AD$799,0)))))
*Q1150*Q$8,0)</f>
        <v>0</v>
      </c>
      <c r="R550" s="212">
        <f>_xlfn.IFNA(IF(R$7="Fixed",1,IF(AND($D550="yes",R$7="Block"),INDEX($O814:$Q814,1,MATCH(R$5,$I59:$K59,0)),IF(OR(R$7="Anytime",R$7="Peak",R$7="Off-peak",R$7="Shoulder",R$7="Block"),INDEX('Stakeholder report data'!$G814:$M814,1,MATCH(IF(R$7="Block","Anytime",R$7),'Stakeholder report data'!$G$799:$M$799,0)),INDEX($W814:$AD814,1,MATCH(R$5,$W$799:$AD$799,0)))))
*R1150*R$8,0)</f>
        <v>0</v>
      </c>
      <c r="S550" s="212">
        <f>_xlfn.IFNA(IF(S$7="Fixed",1,IF(AND($D550="yes",S$7="Block"),INDEX($O814:$Q814,1,MATCH(S$5,$I59:$K59,0)),IF(OR(S$7="Anytime",S$7="Peak",S$7="Off-peak",S$7="Shoulder",S$7="Block"),INDEX('Stakeholder report data'!$G814:$M814,1,MATCH(IF(S$7="Block","Anytime",S$7),'Stakeholder report data'!$G$799:$M$799,0)),INDEX($W814:$AD814,1,MATCH(S$5,$W$799:$AD$799,0)))))
*S1150*S$8,0)</f>
        <v>0</v>
      </c>
      <c r="T550" s="212">
        <f>_xlfn.IFNA(IF(T$7="Fixed",1,IF(AND($D550="yes",T$7="Block"),INDEX($O814:$Q814,1,MATCH(T$5,$I59:$K59,0)),IF(OR(T$7="Anytime",T$7="Peak",T$7="Off-peak",T$7="Shoulder",T$7="Block"),INDEX('Stakeholder report data'!$G814:$M814,1,MATCH(IF(T$7="Block","Anytime",T$7),'Stakeholder report data'!$G$799:$M$799,0)),INDEX($W814:$AD814,1,MATCH(T$5,$W$799:$AD$799,0)))))
*T1150*T$8,0)</f>
        <v>0</v>
      </c>
      <c r="U550" s="212">
        <f>_xlfn.IFNA(IF(U$7="Fixed",1,IF(AND($D550="yes",U$7="Block"),INDEX($O814:$Q814,1,MATCH(U$5,$I59:$K59,0)),IF(OR(U$7="Anytime",U$7="Peak",U$7="Off-peak",U$7="Shoulder",U$7="Block"),INDEX('Stakeholder report data'!$G814:$M814,1,MATCH(IF(U$7="Block","Anytime",U$7),'Stakeholder report data'!$G$799:$M$799,0)),INDEX($W814:$AD814,1,MATCH(U$5,$W$799:$AD$799,0)))))
*U1150*U$8,0)</f>
        <v>0</v>
      </c>
      <c r="V550" s="212">
        <f>_xlfn.IFNA(IF(V$7="Fixed",1,IF(AND($D550="yes",V$7="Block"),INDEX($O814:$Q814,1,MATCH(V$5,$I59:$K59,0)),IF(OR(V$7="Anytime",V$7="Peak",V$7="Off-peak",V$7="Shoulder",V$7="Block"),INDEX('Stakeholder report data'!$G814:$M814,1,MATCH(IF(V$7="Block","Anytime",V$7),'Stakeholder report data'!$G$799:$M$799,0)),INDEX($W814:$AD814,1,MATCH(V$5,$W$799:$AD$799,0)))))
*V1150*V$8,0)</f>
        <v>0</v>
      </c>
      <c r="W550" s="212">
        <f>_xlfn.IFNA(IF(W$7="Fixed",1,IF(AND($D550="yes",W$7="Block"),INDEX($O814:$Q814,1,MATCH(W$5,$I59:$K59,0)),IF(OR(W$7="Anytime",W$7="Peak",W$7="Off-peak",W$7="Shoulder",W$7="Block"),INDEX('Stakeholder report data'!$G814:$M814,1,MATCH(IF(W$7="Block","Anytime",W$7),'Stakeholder report data'!$G$799:$M$799,0)),INDEX($W814:$AD814,1,MATCH(W$5,$W$799:$AD$799,0)))))
*W1150*W$8,0)</f>
        <v>0</v>
      </c>
      <c r="X550" s="212">
        <f>_xlfn.IFNA(IF(X$7="Fixed",1,IF(AND($D550="yes",X$7="Block"),INDEX($O814:$Q814,1,MATCH(X$5,$I59:$K59,0)),IF(OR(X$7="Anytime",X$7="Peak",X$7="Off-peak",X$7="Shoulder",X$7="Block"),INDEX('Stakeholder report data'!$G814:$M814,1,MATCH(IF(X$7="Block","Anytime",X$7),'Stakeholder report data'!$G$799:$M$799,0)),INDEX($W814:$AD814,1,MATCH(X$5,$W$799:$AD$799,0)))))
*X1150*X$8,0)</f>
        <v>0</v>
      </c>
      <c r="Y550" s="212">
        <f>_xlfn.IFNA(IF(Y$7="Fixed",1,IF(AND($D550="yes",Y$7="Block"),INDEX($O814:$Q814,1,MATCH(Y$5,$I59:$K59,0)),IF(OR(Y$7="Anytime",Y$7="Peak",Y$7="Off-peak",Y$7="Shoulder",Y$7="Block"),INDEX('Stakeholder report data'!$G814:$M814,1,MATCH(IF(Y$7="Block","Anytime",Y$7),'Stakeholder report data'!$G$799:$M$799,0)),INDEX($W814:$AD814,1,MATCH(Y$5,$W$799:$AD$799,0)))))
*Y1150*Y$8,0)</f>
        <v>0</v>
      </c>
      <c r="Z550" s="212">
        <f>_xlfn.IFNA(IF(Z$7="Fixed",1,IF(AND($D550="yes",Z$7="Block"),INDEX($O814:$Q814,1,MATCH(Z$5,$I59:$K59,0)),IF(OR(Z$7="Anytime",Z$7="Peak",Z$7="Off-peak",Z$7="Shoulder",Z$7="Block"),INDEX('Stakeholder report data'!$G814:$M814,1,MATCH(IF(Z$7="Block","Anytime",Z$7),'Stakeholder report data'!$G$799:$M$799,0)),INDEX($W814:$AD814,1,MATCH(Z$5,$W$799:$AD$799,0)))))
*Z1150*Z$8,0)</f>
        <v>0</v>
      </c>
      <c r="AA550" s="212">
        <f>_xlfn.IFNA(IF(AA$7="Fixed",1,IF(AND($D550="yes",AA$7="Block"),INDEX($O814:$Q814,1,MATCH(AA$5,$I59:$K59,0)),IF(OR(AA$7="Anytime",AA$7="Peak",AA$7="Off-peak",AA$7="Shoulder",AA$7="Block"),INDEX('Stakeholder report data'!$G814:$M814,1,MATCH(IF(AA$7="Block","Anytime",AA$7),'Stakeholder report data'!$G$799:$M$799,0)),INDEX($W814:$AD814,1,MATCH(AA$5,$W$799:$AD$799,0)))))
*AA1150*AA$8,0)</f>
        <v>0</v>
      </c>
      <c r="AB550" s="212">
        <f>_xlfn.IFNA(IF(AB$7="Fixed",1,IF(AND($D550="yes",AB$7="Block"),INDEX($O814:$Q814,1,MATCH(AB$5,$I59:$K59,0)),IF(OR(AB$7="Anytime",AB$7="Peak",AB$7="Off-peak",AB$7="Shoulder",AB$7="Block"),INDEX('Stakeholder report data'!$G814:$M814,1,MATCH(IF(AB$7="Block","Anytime",AB$7),'Stakeholder report data'!$G$799:$M$799,0)),INDEX($W814:$AD814,1,MATCH(AB$5,$W$799:$AD$799,0)))))
*AB1150*AB$8,0)</f>
        <v>0</v>
      </c>
      <c r="AC550" s="212">
        <f>_xlfn.IFNA(IF(AC$7="Fixed",1,IF(AND($D550="yes",AC$7="Block"),INDEX($O814:$Q814,1,MATCH(AC$5,$I59:$K59,0)),IF(OR(AC$7="Anytime",AC$7="Peak",AC$7="Off-peak",AC$7="Shoulder",AC$7="Block"),INDEX('Stakeholder report data'!$G814:$M814,1,MATCH(IF(AC$7="Block","Anytime",AC$7),'Stakeholder report data'!$G$799:$M$799,0)),INDEX($W814:$AD814,1,MATCH(AC$5,$W$799:$AD$799,0)))))
*AC1150*AC$8,0)</f>
        <v>0</v>
      </c>
      <c r="AD550" s="212">
        <f>_xlfn.IFNA(IF(AD$7="Fixed",1,IF(AND($D550="yes",AD$7="Block"),INDEX($O814:$Q814,1,MATCH(AD$5,$I59:$K59,0)),IF(OR(AD$7="Anytime",AD$7="Peak",AD$7="Off-peak",AD$7="Shoulder",AD$7="Block"),INDEX('Stakeholder report data'!$G814:$M814,1,MATCH(IF(AD$7="Block","Anytime",AD$7),'Stakeholder report data'!$G$799:$M$799,0)),INDEX($W814:$AD814,1,MATCH(AD$5,$W$799:$AD$799,0)))))
*AD1150*AD$8,0)</f>
        <v>0</v>
      </c>
      <c r="AE550" s="55"/>
      <c r="AF550" s="34"/>
      <c r="AG550" s="34"/>
      <c r="AH550" s="34"/>
    </row>
    <row r="551" spans="1:34" ht="11.25" hidden="1" outlineLevel="3" x14ac:dyDescent="0.2">
      <c r="A551" s="34"/>
      <c r="B551" s="251">
        <v>14</v>
      </c>
      <c r="C551" s="48">
        <v>0</v>
      </c>
      <c r="D551" s="49">
        <f t="shared" si="55"/>
        <v>0</v>
      </c>
      <c r="E551" s="49">
        <f t="shared" si="55"/>
        <v>0</v>
      </c>
      <c r="F551" s="56"/>
      <c r="G551" s="262">
        <f t="shared" si="56"/>
        <v>0</v>
      </c>
      <c r="H551" s="56"/>
      <c r="I551" s="212">
        <f>_xlfn.IFNA(IF(I$7="Fixed",1,IF(AND($D551="yes",I$7="Block"),INDEX($O815:$Q815,1,MATCH(I$5,$I60:$K60,0)),IF(OR(I$7="Anytime",I$7="Peak",I$7="Off-peak",I$7="Shoulder",I$7="Block"),INDEX('Stakeholder report data'!$G815:$M815,1,MATCH(IF(I$7="Block","Anytime",I$7),'Stakeholder report data'!$G$799:$M$799,0)),INDEX($W815:$AD815,1,MATCH(I$5,$W$799:$AD$799,0)))))
*I1151*I$8,0)</f>
        <v>0</v>
      </c>
      <c r="J551" s="212">
        <f>_xlfn.IFNA(IF(J$7="Fixed",1,IF(AND($D551="yes",J$7="Block"),INDEX($O815:$Q815,1,MATCH(J$5,$I60:$K60,0)),IF(OR(J$7="Anytime",J$7="Peak",J$7="Off-peak",J$7="Shoulder",J$7="Block"),INDEX('Stakeholder report data'!$G815:$M815,1,MATCH(IF(J$7="Block","Anytime",J$7),'Stakeholder report data'!$G$799:$M$799,0)),INDEX($W815:$AD815,1,MATCH(J$5,$W$799:$AD$799,0)))))
*J1151*J$8,0)</f>
        <v>0</v>
      </c>
      <c r="K551" s="212">
        <f>_xlfn.IFNA(IF(K$7="Fixed",1,IF(AND($D551="yes",K$7="Block"),INDEX($O815:$Q815,1,MATCH(K$5,$I60:$K60,0)),IF(OR(K$7="Anytime",K$7="Peak",K$7="Off-peak",K$7="Shoulder",K$7="Block"),INDEX('Stakeholder report data'!$G815:$M815,1,MATCH(IF(K$7="Block","Anytime",K$7),'Stakeholder report data'!$G$799:$M$799,0)),INDEX($W815:$AD815,1,MATCH(K$5,$W$799:$AD$799,0)))))
*K1151*K$8,0)</f>
        <v>0</v>
      </c>
      <c r="L551" s="212">
        <f>_xlfn.IFNA(IF(L$7="Fixed",1,IF(AND($D551="yes",L$7="Block"),INDEX($O815:$Q815,1,MATCH(L$5,$I60:$K60,0)),IF(OR(L$7="Anytime",L$7="Peak",L$7="Off-peak",L$7="Shoulder",L$7="Block"),INDEX('Stakeholder report data'!$G815:$M815,1,MATCH(IF(L$7="Block","Anytime",L$7),'Stakeholder report data'!$G$799:$M$799,0)),INDEX($W815:$AD815,1,MATCH(L$5,$W$799:$AD$799,0)))))
*L1151*L$8,0)</f>
        <v>0</v>
      </c>
      <c r="M551" s="212">
        <f>_xlfn.IFNA(IF(M$7="Fixed",1,IF(AND($D551="yes",M$7="Block"),INDEX($O815:$Q815,1,MATCH(M$5,$I60:$K60,0)),IF(OR(M$7="Anytime",M$7="Peak",M$7="Off-peak",M$7="Shoulder",M$7="Block"),INDEX('Stakeholder report data'!$G815:$M815,1,MATCH(IF(M$7="Block","Anytime",M$7),'Stakeholder report data'!$G$799:$M$799,0)),INDEX($W815:$AD815,1,MATCH(M$5,$W$799:$AD$799,0)))))
*M1151*M$8,0)</f>
        <v>0</v>
      </c>
      <c r="N551" s="212">
        <f>_xlfn.IFNA(IF(N$7="Fixed",1,IF(AND($D551="yes",N$7="Block"),INDEX($O815:$Q815,1,MATCH(N$5,$I60:$K60,0)),IF(OR(N$7="Anytime",N$7="Peak",N$7="Off-peak",N$7="Shoulder",N$7="Block"),INDEX('Stakeholder report data'!$G815:$M815,1,MATCH(IF(N$7="Block","Anytime",N$7),'Stakeholder report data'!$G$799:$M$799,0)),INDEX($W815:$AD815,1,MATCH(N$5,$W$799:$AD$799,0)))))
*N1151*N$8,0)</f>
        <v>0</v>
      </c>
      <c r="O551" s="212">
        <f>_xlfn.IFNA(IF(O$7="Fixed",1,IF(AND($D551="yes",O$7="Block"),INDEX($O815:$Q815,1,MATCH(O$5,$I60:$K60,0)),IF(OR(O$7="Anytime",O$7="Peak",O$7="Off-peak",O$7="Shoulder",O$7="Block"),INDEX('Stakeholder report data'!$G815:$M815,1,MATCH(IF(O$7="Block","Anytime",O$7),'Stakeholder report data'!$G$799:$M$799,0)),INDEX($W815:$AD815,1,MATCH(O$5,$W$799:$AD$799,0)))))
*O1151*O$8,0)</f>
        <v>0</v>
      </c>
      <c r="P551" s="212">
        <f>_xlfn.IFNA(IF(P$7="Fixed",1,IF(AND($D551="yes",P$7="Block"),INDEX($O815:$Q815,1,MATCH(P$5,$I60:$K60,0)),IF(OR(P$7="Anytime",P$7="Peak",P$7="Off-peak",P$7="Shoulder",P$7="Block"),INDEX('Stakeholder report data'!$G815:$M815,1,MATCH(IF(P$7="Block","Anytime",P$7),'Stakeholder report data'!$G$799:$M$799,0)),INDEX($W815:$AD815,1,MATCH(P$5,$W$799:$AD$799,0)))))
*P1151*P$8,0)</f>
        <v>0</v>
      </c>
      <c r="Q551" s="212">
        <f>_xlfn.IFNA(IF(Q$7="Fixed",1,IF(AND($D551="yes",Q$7="Block"),INDEX($O815:$Q815,1,MATCH(Q$5,$I60:$K60,0)),IF(OR(Q$7="Anytime",Q$7="Peak",Q$7="Off-peak",Q$7="Shoulder",Q$7="Block"),INDEX('Stakeholder report data'!$G815:$M815,1,MATCH(IF(Q$7="Block","Anytime",Q$7),'Stakeholder report data'!$G$799:$M$799,0)),INDEX($W815:$AD815,1,MATCH(Q$5,$W$799:$AD$799,0)))))
*Q1151*Q$8,0)</f>
        <v>0</v>
      </c>
      <c r="R551" s="212">
        <f>_xlfn.IFNA(IF(R$7="Fixed",1,IF(AND($D551="yes",R$7="Block"),INDEX($O815:$Q815,1,MATCH(R$5,$I60:$K60,0)),IF(OR(R$7="Anytime",R$7="Peak",R$7="Off-peak",R$7="Shoulder",R$7="Block"),INDEX('Stakeholder report data'!$G815:$M815,1,MATCH(IF(R$7="Block","Anytime",R$7),'Stakeholder report data'!$G$799:$M$799,0)),INDEX($W815:$AD815,1,MATCH(R$5,$W$799:$AD$799,0)))))
*R1151*R$8,0)</f>
        <v>0</v>
      </c>
      <c r="S551" s="212">
        <f>_xlfn.IFNA(IF(S$7="Fixed",1,IF(AND($D551="yes",S$7="Block"),INDEX($O815:$Q815,1,MATCH(S$5,$I60:$K60,0)),IF(OR(S$7="Anytime",S$7="Peak",S$7="Off-peak",S$7="Shoulder",S$7="Block"),INDEX('Stakeholder report data'!$G815:$M815,1,MATCH(IF(S$7="Block","Anytime",S$7),'Stakeholder report data'!$G$799:$M$799,0)),INDEX($W815:$AD815,1,MATCH(S$5,$W$799:$AD$799,0)))))
*S1151*S$8,0)</f>
        <v>0</v>
      </c>
      <c r="T551" s="212">
        <f>_xlfn.IFNA(IF(T$7="Fixed",1,IF(AND($D551="yes",T$7="Block"),INDEX($O815:$Q815,1,MATCH(T$5,$I60:$K60,0)),IF(OR(T$7="Anytime",T$7="Peak",T$7="Off-peak",T$7="Shoulder",T$7="Block"),INDEX('Stakeholder report data'!$G815:$M815,1,MATCH(IF(T$7="Block","Anytime",T$7),'Stakeholder report data'!$G$799:$M$799,0)),INDEX($W815:$AD815,1,MATCH(T$5,$W$799:$AD$799,0)))))
*T1151*T$8,0)</f>
        <v>0</v>
      </c>
      <c r="U551" s="212">
        <f>_xlfn.IFNA(IF(U$7="Fixed",1,IF(AND($D551="yes",U$7="Block"),INDEX($O815:$Q815,1,MATCH(U$5,$I60:$K60,0)),IF(OR(U$7="Anytime",U$7="Peak",U$7="Off-peak",U$7="Shoulder",U$7="Block"),INDEX('Stakeholder report data'!$G815:$M815,1,MATCH(IF(U$7="Block","Anytime",U$7),'Stakeholder report data'!$G$799:$M$799,0)),INDEX($W815:$AD815,1,MATCH(U$5,$W$799:$AD$799,0)))))
*U1151*U$8,0)</f>
        <v>0</v>
      </c>
      <c r="V551" s="212">
        <f>_xlfn.IFNA(IF(V$7="Fixed",1,IF(AND($D551="yes",V$7="Block"),INDEX($O815:$Q815,1,MATCH(V$5,$I60:$K60,0)),IF(OR(V$7="Anytime",V$7="Peak",V$7="Off-peak",V$7="Shoulder",V$7="Block"),INDEX('Stakeholder report data'!$G815:$M815,1,MATCH(IF(V$7="Block","Anytime",V$7),'Stakeholder report data'!$G$799:$M$799,0)),INDEX($W815:$AD815,1,MATCH(V$5,$W$799:$AD$799,0)))))
*V1151*V$8,0)</f>
        <v>0</v>
      </c>
      <c r="W551" s="212">
        <f>_xlfn.IFNA(IF(W$7="Fixed",1,IF(AND($D551="yes",W$7="Block"),INDEX($O815:$Q815,1,MATCH(W$5,$I60:$K60,0)),IF(OR(W$7="Anytime",W$7="Peak",W$7="Off-peak",W$7="Shoulder",W$7="Block"),INDEX('Stakeholder report data'!$G815:$M815,1,MATCH(IF(W$7="Block","Anytime",W$7),'Stakeholder report data'!$G$799:$M$799,0)),INDEX($W815:$AD815,1,MATCH(W$5,$W$799:$AD$799,0)))))
*W1151*W$8,0)</f>
        <v>0</v>
      </c>
      <c r="X551" s="212">
        <f>_xlfn.IFNA(IF(X$7="Fixed",1,IF(AND($D551="yes",X$7="Block"),INDEX($O815:$Q815,1,MATCH(X$5,$I60:$K60,0)),IF(OR(X$7="Anytime",X$7="Peak",X$7="Off-peak",X$7="Shoulder",X$7="Block"),INDEX('Stakeholder report data'!$G815:$M815,1,MATCH(IF(X$7="Block","Anytime",X$7),'Stakeholder report data'!$G$799:$M$799,0)),INDEX($W815:$AD815,1,MATCH(X$5,$W$799:$AD$799,0)))))
*X1151*X$8,0)</f>
        <v>0</v>
      </c>
      <c r="Y551" s="212">
        <f>_xlfn.IFNA(IF(Y$7="Fixed",1,IF(AND($D551="yes",Y$7="Block"),INDEX($O815:$Q815,1,MATCH(Y$5,$I60:$K60,0)),IF(OR(Y$7="Anytime",Y$7="Peak",Y$7="Off-peak",Y$7="Shoulder",Y$7="Block"),INDEX('Stakeholder report data'!$G815:$M815,1,MATCH(IF(Y$7="Block","Anytime",Y$7),'Stakeholder report data'!$G$799:$M$799,0)),INDEX($W815:$AD815,1,MATCH(Y$5,$W$799:$AD$799,0)))))
*Y1151*Y$8,0)</f>
        <v>0</v>
      </c>
      <c r="Z551" s="212">
        <f>_xlfn.IFNA(IF(Z$7="Fixed",1,IF(AND($D551="yes",Z$7="Block"),INDEX($O815:$Q815,1,MATCH(Z$5,$I60:$K60,0)),IF(OR(Z$7="Anytime",Z$7="Peak",Z$7="Off-peak",Z$7="Shoulder",Z$7="Block"),INDEX('Stakeholder report data'!$G815:$M815,1,MATCH(IF(Z$7="Block","Anytime",Z$7),'Stakeholder report data'!$G$799:$M$799,0)),INDEX($W815:$AD815,1,MATCH(Z$5,$W$799:$AD$799,0)))))
*Z1151*Z$8,0)</f>
        <v>0</v>
      </c>
      <c r="AA551" s="212">
        <f>_xlfn.IFNA(IF(AA$7="Fixed",1,IF(AND($D551="yes",AA$7="Block"),INDEX($O815:$Q815,1,MATCH(AA$5,$I60:$K60,0)),IF(OR(AA$7="Anytime",AA$7="Peak",AA$7="Off-peak",AA$7="Shoulder",AA$7="Block"),INDEX('Stakeholder report data'!$G815:$M815,1,MATCH(IF(AA$7="Block","Anytime",AA$7),'Stakeholder report data'!$G$799:$M$799,0)),INDEX($W815:$AD815,1,MATCH(AA$5,$W$799:$AD$799,0)))))
*AA1151*AA$8,0)</f>
        <v>0</v>
      </c>
      <c r="AB551" s="212">
        <f>_xlfn.IFNA(IF(AB$7="Fixed",1,IF(AND($D551="yes",AB$7="Block"),INDEX($O815:$Q815,1,MATCH(AB$5,$I60:$K60,0)),IF(OR(AB$7="Anytime",AB$7="Peak",AB$7="Off-peak",AB$7="Shoulder",AB$7="Block"),INDEX('Stakeholder report data'!$G815:$M815,1,MATCH(IF(AB$7="Block","Anytime",AB$7),'Stakeholder report data'!$G$799:$M$799,0)),INDEX($W815:$AD815,1,MATCH(AB$5,$W$799:$AD$799,0)))))
*AB1151*AB$8,0)</f>
        <v>0</v>
      </c>
      <c r="AC551" s="212">
        <f>_xlfn.IFNA(IF(AC$7="Fixed",1,IF(AND($D551="yes",AC$7="Block"),INDEX($O815:$Q815,1,MATCH(AC$5,$I60:$K60,0)),IF(OR(AC$7="Anytime",AC$7="Peak",AC$7="Off-peak",AC$7="Shoulder",AC$7="Block"),INDEX('Stakeholder report data'!$G815:$M815,1,MATCH(IF(AC$7="Block","Anytime",AC$7),'Stakeholder report data'!$G$799:$M$799,0)),INDEX($W815:$AD815,1,MATCH(AC$5,$W$799:$AD$799,0)))))
*AC1151*AC$8,0)</f>
        <v>0</v>
      </c>
      <c r="AD551" s="212">
        <f>_xlfn.IFNA(IF(AD$7="Fixed",1,IF(AND($D551="yes",AD$7="Block"),INDEX($O815:$Q815,1,MATCH(AD$5,$I60:$K60,0)),IF(OR(AD$7="Anytime",AD$7="Peak",AD$7="Off-peak",AD$7="Shoulder",AD$7="Block"),INDEX('Stakeholder report data'!$G815:$M815,1,MATCH(IF(AD$7="Block","Anytime",AD$7),'Stakeholder report data'!$G$799:$M$799,0)),INDEX($W815:$AD815,1,MATCH(AD$5,$W$799:$AD$799,0)))))
*AD1151*AD$8,0)</f>
        <v>0</v>
      </c>
      <c r="AE551" s="55"/>
      <c r="AF551" s="34"/>
      <c r="AG551" s="34"/>
      <c r="AH551" s="34"/>
    </row>
    <row r="552" spans="1:34" ht="11.25" hidden="1" outlineLevel="3" x14ac:dyDescent="0.2">
      <c r="A552" s="34"/>
      <c r="B552" s="251">
        <v>15</v>
      </c>
      <c r="C552" s="48">
        <v>0</v>
      </c>
      <c r="D552" s="49">
        <f t="shared" si="55"/>
        <v>0</v>
      </c>
      <c r="E552" s="49">
        <f t="shared" si="55"/>
        <v>0</v>
      </c>
      <c r="F552" s="56"/>
      <c r="G552" s="262">
        <f t="shared" si="56"/>
        <v>0</v>
      </c>
      <c r="H552" s="56"/>
      <c r="I552" s="212">
        <f>_xlfn.IFNA(IF(I$7="Fixed",1,IF(AND($D552="yes",I$7="Block"),INDEX($O816:$Q816,1,MATCH(I$5,$I61:$K61,0)),IF(OR(I$7="Anytime",I$7="Peak",I$7="Off-peak",I$7="Shoulder",I$7="Block"),INDEX('Stakeholder report data'!$G816:$M816,1,MATCH(IF(I$7="Block","Anytime",I$7),'Stakeholder report data'!$G$799:$M$799,0)),INDEX($W816:$AD816,1,MATCH(I$5,$W$799:$AD$799,0)))))
*I1152*I$8,0)</f>
        <v>0</v>
      </c>
      <c r="J552" s="212">
        <f>_xlfn.IFNA(IF(J$7="Fixed",1,IF(AND($D552="yes",J$7="Block"),INDEX($O816:$Q816,1,MATCH(J$5,$I61:$K61,0)),IF(OR(J$7="Anytime",J$7="Peak",J$7="Off-peak",J$7="Shoulder",J$7="Block"),INDEX('Stakeholder report data'!$G816:$M816,1,MATCH(IF(J$7="Block","Anytime",J$7),'Stakeholder report data'!$G$799:$M$799,0)),INDEX($W816:$AD816,1,MATCH(J$5,$W$799:$AD$799,0)))))
*J1152*J$8,0)</f>
        <v>0</v>
      </c>
      <c r="K552" s="212">
        <f>_xlfn.IFNA(IF(K$7="Fixed",1,IF(AND($D552="yes",K$7="Block"),INDEX($O816:$Q816,1,MATCH(K$5,$I61:$K61,0)),IF(OR(K$7="Anytime",K$7="Peak",K$7="Off-peak",K$7="Shoulder",K$7="Block"),INDEX('Stakeholder report data'!$G816:$M816,1,MATCH(IF(K$7="Block","Anytime",K$7),'Stakeholder report data'!$G$799:$M$799,0)),INDEX($W816:$AD816,1,MATCH(K$5,$W$799:$AD$799,0)))))
*K1152*K$8,0)</f>
        <v>0</v>
      </c>
      <c r="L552" s="212">
        <f>_xlfn.IFNA(IF(L$7="Fixed",1,IF(AND($D552="yes",L$7="Block"),INDEX($O816:$Q816,1,MATCH(L$5,$I61:$K61,0)),IF(OR(L$7="Anytime",L$7="Peak",L$7="Off-peak",L$7="Shoulder",L$7="Block"),INDEX('Stakeholder report data'!$G816:$M816,1,MATCH(IF(L$7="Block","Anytime",L$7),'Stakeholder report data'!$G$799:$M$799,0)),INDEX($W816:$AD816,1,MATCH(L$5,$W$799:$AD$799,0)))))
*L1152*L$8,0)</f>
        <v>0</v>
      </c>
      <c r="M552" s="212">
        <f>_xlfn.IFNA(IF(M$7="Fixed",1,IF(AND($D552="yes",M$7="Block"),INDEX($O816:$Q816,1,MATCH(M$5,$I61:$K61,0)),IF(OR(M$7="Anytime",M$7="Peak",M$7="Off-peak",M$7="Shoulder",M$7="Block"),INDEX('Stakeholder report data'!$G816:$M816,1,MATCH(IF(M$7="Block","Anytime",M$7),'Stakeholder report data'!$G$799:$M$799,0)),INDEX($W816:$AD816,1,MATCH(M$5,$W$799:$AD$799,0)))))
*M1152*M$8,0)</f>
        <v>0</v>
      </c>
      <c r="N552" s="212">
        <f>_xlfn.IFNA(IF(N$7="Fixed",1,IF(AND($D552="yes",N$7="Block"),INDEX($O816:$Q816,1,MATCH(N$5,$I61:$K61,0)),IF(OR(N$7="Anytime",N$7="Peak",N$7="Off-peak",N$7="Shoulder",N$7="Block"),INDEX('Stakeholder report data'!$G816:$M816,1,MATCH(IF(N$7="Block","Anytime",N$7),'Stakeholder report data'!$G$799:$M$799,0)),INDEX($W816:$AD816,1,MATCH(N$5,$W$799:$AD$799,0)))))
*N1152*N$8,0)</f>
        <v>0</v>
      </c>
      <c r="O552" s="212">
        <f>_xlfn.IFNA(IF(O$7="Fixed",1,IF(AND($D552="yes",O$7="Block"),INDEX($O816:$Q816,1,MATCH(O$5,$I61:$K61,0)),IF(OR(O$7="Anytime",O$7="Peak",O$7="Off-peak",O$7="Shoulder",O$7="Block"),INDEX('Stakeholder report data'!$G816:$M816,1,MATCH(IF(O$7="Block","Anytime",O$7),'Stakeholder report data'!$G$799:$M$799,0)),INDEX($W816:$AD816,1,MATCH(O$5,$W$799:$AD$799,0)))))
*O1152*O$8,0)</f>
        <v>0</v>
      </c>
      <c r="P552" s="212">
        <f>_xlfn.IFNA(IF(P$7="Fixed",1,IF(AND($D552="yes",P$7="Block"),INDEX($O816:$Q816,1,MATCH(P$5,$I61:$K61,0)),IF(OR(P$7="Anytime",P$7="Peak",P$7="Off-peak",P$7="Shoulder",P$7="Block"),INDEX('Stakeholder report data'!$G816:$M816,1,MATCH(IF(P$7="Block","Anytime",P$7),'Stakeholder report data'!$G$799:$M$799,0)),INDEX($W816:$AD816,1,MATCH(P$5,$W$799:$AD$799,0)))))
*P1152*P$8,0)</f>
        <v>0</v>
      </c>
      <c r="Q552" s="212">
        <f>_xlfn.IFNA(IF(Q$7="Fixed",1,IF(AND($D552="yes",Q$7="Block"),INDEX($O816:$Q816,1,MATCH(Q$5,$I61:$K61,0)),IF(OR(Q$7="Anytime",Q$7="Peak",Q$7="Off-peak",Q$7="Shoulder",Q$7="Block"),INDEX('Stakeholder report data'!$G816:$M816,1,MATCH(IF(Q$7="Block","Anytime",Q$7),'Stakeholder report data'!$G$799:$M$799,0)),INDEX($W816:$AD816,1,MATCH(Q$5,$W$799:$AD$799,0)))))
*Q1152*Q$8,0)</f>
        <v>0</v>
      </c>
      <c r="R552" s="212">
        <f>_xlfn.IFNA(IF(R$7="Fixed",1,IF(AND($D552="yes",R$7="Block"),INDEX($O816:$Q816,1,MATCH(R$5,$I61:$K61,0)),IF(OR(R$7="Anytime",R$7="Peak",R$7="Off-peak",R$7="Shoulder",R$7="Block"),INDEX('Stakeholder report data'!$G816:$M816,1,MATCH(IF(R$7="Block","Anytime",R$7),'Stakeholder report data'!$G$799:$M$799,0)),INDEX($W816:$AD816,1,MATCH(R$5,$W$799:$AD$799,0)))))
*R1152*R$8,0)</f>
        <v>0</v>
      </c>
      <c r="S552" s="212">
        <f>_xlfn.IFNA(IF(S$7="Fixed",1,IF(AND($D552="yes",S$7="Block"),INDEX($O816:$Q816,1,MATCH(S$5,$I61:$K61,0)),IF(OR(S$7="Anytime",S$7="Peak",S$7="Off-peak",S$7="Shoulder",S$7="Block"),INDEX('Stakeholder report data'!$G816:$M816,1,MATCH(IF(S$7="Block","Anytime",S$7),'Stakeholder report data'!$G$799:$M$799,0)),INDEX($W816:$AD816,1,MATCH(S$5,$W$799:$AD$799,0)))))
*S1152*S$8,0)</f>
        <v>0</v>
      </c>
      <c r="T552" s="212">
        <f>_xlfn.IFNA(IF(T$7="Fixed",1,IF(AND($D552="yes",T$7="Block"),INDEX($O816:$Q816,1,MATCH(T$5,$I61:$K61,0)),IF(OR(T$7="Anytime",T$7="Peak",T$7="Off-peak",T$7="Shoulder",T$7="Block"),INDEX('Stakeholder report data'!$G816:$M816,1,MATCH(IF(T$7="Block","Anytime",T$7),'Stakeholder report data'!$G$799:$M$799,0)),INDEX($W816:$AD816,1,MATCH(T$5,$W$799:$AD$799,0)))))
*T1152*T$8,0)</f>
        <v>0</v>
      </c>
      <c r="U552" s="212">
        <f>_xlfn.IFNA(IF(U$7="Fixed",1,IF(AND($D552="yes",U$7="Block"),INDEX($O816:$Q816,1,MATCH(U$5,$I61:$K61,0)),IF(OR(U$7="Anytime",U$7="Peak",U$7="Off-peak",U$7="Shoulder",U$7="Block"),INDEX('Stakeholder report data'!$G816:$M816,1,MATCH(IF(U$7="Block","Anytime",U$7),'Stakeholder report data'!$G$799:$M$799,0)),INDEX($W816:$AD816,1,MATCH(U$5,$W$799:$AD$799,0)))))
*U1152*U$8,0)</f>
        <v>0</v>
      </c>
      <c r="V552" s="212">
        <f>_xlfn.IFNA(IF(V$7="Fixed",1,IF(AND($D552="yes",V$7="Block"),INDEX($O816:$Q816,1,MATCH(V$5,$I61:$K61,0)),IF(OR(V$7="Anytime",V$7="Peak",V$7="Off-peak",V$7="Shoulder",V$7="Block"),INDEX('Stakeholder report data'!$G816:$M816,1,MATCH(IF(V$7="Block","Anytime",V$7),'Stakeholder report data'!$G$799:$M$799,0)),INDEX($W816:$AD816,1,MATCH(V$5,$W$799:$AD$799,0)))))
*V1152*V$8,0)</f>
        <v>0</v>
      </c>
      <c r="W552" s="212">
        <f>_xlfn.IFNA(IF(W$7="Fixed",1,IF(AND($D552="yes",W$7="Block"),INDEX($O816:$Q816,1,MATCH(W$5,$I61:$K61,0)),IF(OR(W$7="Anytime",W$7="Peak",W$7="Off-peak",W$7="Shoulder",W$7="Block"),INDEX('Stakeholder report data'!$G816:$M816,1,MATCH(IF(W$7="Block","Anytime",W$7),'Stakeholder report data'!$G$799:$M$799,0)),INDEX($W816:$AD816,1,MATCH(W$5,$W$799:$AD$799,0)))))
*W1152*W$8,0)</f>
        <v>0</v>
      </c>
      <c r="X552" s="212">
        <f>_xlfn.IFNA(IF(X$7="Fixed",1,IF(AND($D552="yes",X$7="Block"),INDEX($O816:$Q816,1,MATCH(X$5,$I61:$K61,0)),IF(OR(X$7="Anytime",X$7="Peak",X$7="Off-peak",X$7="Shoulder",X$7="Block"),INDEX('Stakeholder report data'!$G816:$M816,1,MATCH(IF(X$7="Block","Anytime",X$7),'Stakeholder report data'!$G$799:$M$799,0)),INDEX($W816:$AD816,1,MATCH(X$5,$W$799:$AD$799,0)))))
*X1152*X$8,0)</f>
        <v>0</v>
      </c>
      <c r="Y552" s="212">
        <f>_xlfn.IFNA(IF(Y$7="Fixed",1,IF(AND($D552="yes",Y$7="Block"),INDEX($O816:$Q816,1,MATCH(Y$5,$I61:$K61,0)),IF(OR(Y$7="Anytime",Y$7="Peak",Y$7="Off-peak",Y$7="Shoulder",Y$7="Block"),INDEX('Stakeholder report data'!$G816:$M816,1,MATCH(IF(Y$7="Block","Anytime",Y$7),'Stakeholder report data'!$G$799:$M$799,0)),INDEX($W816:$AD816,1,MATCH(Y$5,$W$799:$AD$799,0)))))
*Y1152*Y$8,0)</f>
        <v>0</v>
      </c>
      <c r="Z552" s="212">
        <f>_xlfn.IFNA(IF(Z$7="Fixed",1,IF(AND($D552="yes",Z$7="Block"),INDEX($O816:$Q816,1,MATCH(Z$5,$I61:$K61,0)),IF(OR(Z$7="Anytime",Z$7="Peak",Z$7="Off-peak",Z$7="Shoulder",Z$7="Block"),INDEX('Stakeholder report data'!$G816:$M816,1,MATCH(IF(Z$7="Block","Anytime",Z$7),'Stakeholder report data'!$G$799:$M$799,0)),INDEX($W816:$AD816,1,MATCH(Z$5,$W$799:$AD$799,0)))))
*Z1152*Z$8,0)</f>
        <v>0</v>
      </c>
      <c r="AA552" s="212">
        <f>_xlfn.IFNA(IF(AA$7="Fixed",1,IF(AND($D552="yes",AA$7="Block"),INDEX($O816:$Q816,1,MATCH(AA$5,$I61:$K61,0)),IF(OR(AA$7="Anytime",AA$7="Peak",AA$7="Off-peak",AA$7="Shoulder",AA$7="Block"),INDEX('Stakeholder report data'!$G816:$M816,1,MATCH(IF(AA$7="Block","Anytime",AA$7),'Stakeholder report data'!$G$799:$M$799,0)),INDEX($W816:$AD816,1,MATCH(AA$5,$W$799:$AD$799,0)))))
*AA1152*AA$8,0)</f>
        <v>0</v>
      </c>
      <c r="AB552" s="212">
        <f>_xlfn.IFNA(IF(AB$7="Fixed",1,IF(AND($D552="yes",AB$7="Block"),INDEX($O816:$Q816,1,MATCH(AB$5,$I61:$K61,0)),IF(OR(AB$7="Anytime",AB$7="Peak",AB$7="Off-peak",AB$7="Shoulder",AB$7="Block"),INDEX('Stakeholder report data'!$G816:$M816,1,MATCH(IF(AB$7="Block","Anytime",AB$7),'Stakeholder report data'!$G$799:$M$799,0)),INDEX($W816:$AD816,1,MATCH(AB$5,$W$799:$AD$799,0)))))
*AB1152*AB$8,0)</f>
        <v>0</v>
      </c>
      <c r="AC552" s="212">
        <f>_xlfn.IFNA(IF(AC$7="Fixed",1,IF(AND($D552="yes",AC$7="Block"),INDEX($O816:$Q816,1,MATCH(AC$5,$I61:$K61,0)),IF(OR(AC$7="Anytime",AC$7="Peak",AC$7="Off-peak",AC$7="Shoulder",AC$7="Block"),INDEX('Stakeholder report data'!$G816:$M816,1,MATCH(IF(AC$7="Block","Anytime",AC$7),'Stakeholder report data'!$G$799:$M$799,0)),INDEX($W816:$AD816,1,MATCH(AC$5,$W$799:$AD$799,0)))))
*AC1152*AC$8,0)</f>
        <v>0</v>
      </c>
      <c r="AD552" s="212">
        <f>_xlfn.IFNA(IF(AD$7="Fixed",1,IF(AND($D552="yes",AD$7="Block"),INDEX($O816:$Q816,1,MATCH(AD$5,$I61:$K61,0)),IF(OR(AD$7="Anytime",AD$7="Peak",AD$7="Off-peak",AD$7="Shoulder",AD$7="Block"),INDEX('Stakeholder report data'!$G816:$M816,1,MATCH(IF(AD$7="Block","Anytime",AD$7),'Stakeholder report data'!$G$799:$M$799,0)),INDEX($W816:$AD816,1,MATCH(AD$5,$W$799:$AD$799,0)))))
*AD1152*AD$8,0)</f>
        <v>0</v>
      </c>
      <c r="AE552" s="55"/>
      <c r="AF552" s="34"/>
      <c r="AG552" s="34"/>
      <c r="AH552" s="34"/>
    </row>
    <row r="553" spans="1:34" ht="11.25" hidden="1" outlineLevel="3" x14ac:dyDescent="0.2">
      <c r="A553" s="34"/>
      <c r="B553" s="258">
        <v>16</v>
      </c>
      <c r="C553" s="48">
        <v>0</v>
      </c>
      <c r="D553" s="49">
        <f t="shared" si="55"/>
        <v>0</v>
      </c>
      <c r="E553" s="49">
        <f t="shared" si="55"/>
        <v>0</v>
      </c>
      <c r="F553" s="56"/>
      <c r="G553" s="262">
        <f t="shared" si="56"/>
        <v>0</v>
      </c>
      <c r="H553" s="56"/>
      <c r="I553" s="212">
        <f>_xlfn.IFNA(IF(I$7="Fixed",1,IF(AND($D553="yes",I$7="Block"),INDEX($O817:$Q817,1,MATCH(I$5,$I62:$K62,0)),IF(OR(I$7="Anytime",I$7="Peak",I$7="Off-peak",I$7="Shoulder",I$7="Block"),INDEX('Stakeholder report data'!$G817:$M817,1,MATCH(IF(I$7="Block","Anytime",I$7),'Stakeholder report data'!$G$799:$M$799,0)),INDEX($W817:$AD817,1,MATCH(I$5,$W$799:$AD$799,0)))))
*I1153*I$8,0)</f>
        <v>0</v>
      </c>
      <c r="J553" s="212">
        <f>_xlfn.IFNA(IF(J$7="Fixed",1,IF(AND($D553="yes",J$7="Block"),INDEX($O817:$Q817,1,MATCH(J$5,$I62:$K62,0)),IF(OR(J$7="Anytime",J$7="Peak",J$7="Off-peak",J$7="Shoulder",J$7="Block"),INDEX('Stakeholder report data'!$G817:$M817,1,MATCH(IF(J$7="Block","Anytime",J$7),'Stakeholder report data'!$G$799:$M$799,0)),INDEX($W817:$AD817,1,MATCH(J$5,$W$799:$AD$799,0)))))
*J1153*J$8,0)</f>
        <v>0</v>
      </c>
      <c r="K553" s="212">
        <f>_xlfn.IFNA(IF(K$7="Fixed",1,IF(AND($D553="yes",K$7="Block"),INDEX($O817:$Q817,1,MATCH(K$5,$I62:$K62,0)),IF(OR(K$7="Anytime",K$7="Peak",K$7="Off-peak",K$7="Shoulder",K$7="Block"),INDEX('Stakeholder report data'!$G817:$M817,1,MATCH(IF(K$7="Block","Anytime",K$7),'Stakeholder report data'!$G$799:$M$799,0)),INDEX($W817:$AD817,1,MATCH(K$5,$W$799:$AD$799,0)))))
*K1153*K$8,0)</f>
        <v>0</v>
      </c>
      <c r="L553" s="212">
        <f>_xlfn.IFNA(IF(L$7="Fixed",1,IF(AND($D553="yes",L$7="Block"),INDEX($O817:$Q817,1,MATCH(L$5,$I62:$K62,0)),IF(OR(L$7="Anytime",L$7="Peak",L$7="Off-peak",L$7="Shoulder",L$7="Block"),INDEX('Stakeholder report data'!$G817:$M817,1,MATCH(IF(L$7="Block","Anytime",L$7),'Stakeholder report data'!$G$799:$M$799,0)),INDEX($W817:$AD817,1,MATCH(L$5,$W$799:$AD$799,0)))))
*L1153*L$8,0)</f>
        <v>0</v>
      </c>
      <c r="M553" s="212">
        <f>_xlfn.IFNA(IF(M$7="Fixed",1,IF(AND($D553="yes",M$7="Block"),INDEX($O817:$Q817,1,MATCH(M$5,$I62:$K62,0)),IF(OR(M$7="Anytime",M$7="Peak",M$7="Off-peak",M$7="Shoulder",M$7="Block"),INDEX('Stakeholder report data'!$G817:$M817,1,MATCH(IF(M$7="Block","Anytime",M$7),'Stakeholder report data'!$G$799:$M$799,0)),INDEX($W817:$AD817,1,MATCH(M$5,$W$799:$AD$799,0)))))
*M1153*M$8,0)</f>
        <v>0</v>
      </c>
      <c r="N553" s="212">
        <f>_xlfn.IFNA(IF(N$7="Fixed",1,IF(AND($D553="yes",N$7="Block"),INDEX($O817:$Q817,1,MATCH(N$5,$I62:$K62,0)),IF(OR(N$7="Anytime",N$7="Peak",N$7="Off-peak",N$7="Shoulder",N$7="Block"),INDEX('Stakeholder report data'!$G817:$M817,1,MATCH(IF(N$7="Block","Anytime",N$7),'Stakeholder report data'!$G$799:$M$799,0)),INDEX($W817:$AD817,1,MATCH(N$5,$W$799:$AD$799,0)))))
*N1153*N$8,0)</f>
        <v>0</v>
      </c>
      <c r="O553" s="212">
        <f>_xlfn.IFNA(IF(O$7="Fixed",1,IF(AND($D553="yes",O$7="Block"),INDEX($O817:$Q817,1,MATCH(O$5,$I62:$K62,0)),IF(OR(O$7="Anytime",O$7="Peak",O$7="Off-peak",O$7="Shoulder",O$7="Block"),INDEX('Stakeholder report data'!$G817:$M817,1,MATCH(IF(O$7="Block","Anytime",O$7),'Stakeholder report data'!$G$799:$M$799,0)),INDEX($W817:$AD817,1,MATCH(O$5,$W$799:$AD$799,0)))))
*O1153*O$8,0)</f>
        <v>0</v>
      </c>
      <c r="P553" s="212">
        <f>_xlfn.IFNA(IF(P$7="Fixed",1,IF(AND($D553="yes",P$7="Block"),INDEX($O817:$Q817,1,MATCH(P$5,$I62:$K62,0)),IF(OR(P$7="Anytime",P$7="Peak",P$7="Off-peak",P$7="Shoulder",P$7="Block"),INDEX('Stakeholder report data'!$G817:$M817,1,MATCH(IF(P$7="Block","Anytime",P$7),'Stakeholder report data'!$G$799:$M$799,0)),INDEX($W817:$AD817,1,MATCH(P$5,$W$799:$AD$799,0)))))
*P1153*P$8,0)</f>
        <v>0</v>
      </c>
      <c r="Q553" s="212">
        <f>_xlfn.IFNA(IF(Q$7="Fixed",1,IF(AND($D553="yes",Q$7="Block"),INDEX($O817:$Q817,1,MATCH(Q$5,$I62:$K62,0)),IF(OR(Q$7="Anytime",Q$7="Peak",Q$7="Off-peak",Q$7="Shoulder",Q$7="Block"),INDEX('Stakeholder report data'!$G817:$M817,1,MATCH(IF(Q$7="Block","Anytime",Q$7),'Stakeholder report data'!$G$799:$M$799,0)),INDEX($W817:$AD817,1,MATCH(Q$5,$W$799:$AD$799,0)))))
*Q1153*Q$8,0)</f>
        <v>0</v>
      </c>
      <c r="R553" s="212">
        <f>_xlfn.IFNA(IF(R$7="Fixed",1,IF(AND($D553="yes",R$7="Block"),INDEX($O817:$Q817,1,MATCH(R$5,$I62:$K62,0)),IF(OR(R$7="Anytime",R$7="Peak",R$7="Off-peak",R$7="Shoulder",R$7="Block"),INDEX('Stakeholder report data'!$G817:$M817,1,MATCH(IF(R$7="Block","Anytime",R$7),'Stakeholder report data'!$G$799:$M$799,0)),INDEX($W817:$AD817,1,MATCH(R$5,$W$799:$AD$799,0)))))
*R1153*R$8,0)</f>
        <v>0</v>
      </c>
      <c r="S553" s="212">
        <f>_xlfn.IFNA(IF(S$7="Fixed",1,IF(AND($D553="yes",S$7="Block"),INDEX($O817:$Q817,1,MATCH(S$5,$I62:$K62,0)),IF(OR(S$7="Anytime",S$7="Peak",S$7="Off-peak",S$7="Shoulder",S$7="Block"),INDEX('Stakeholder report data'!$G817:$M817,1,MATCH(IF(S$7="Block","Anytime",S$7),'Stakeholder report data'!$G$799:$M$799,0)),INDEX($W817:$AD817,1,MATCH(S$5,$W$799:$AD$799,0)))))
*S1153*S$8,0)</f>
        <v>0</v>
      </c>
      <c r="T553" s="212">
        <f>_xlfn.IFNA(IF(T$7="Fixed",1,IF(AND($D553="yes",T$7="Block"),INDEX($O817:$Q817,1,MATCH(T$5,$I62:$K62,0)),IF(OR(T$7="Anytime",T$7="Peak",T$7="Off-peak",T$7="Shoulder",T$7="Block"),INDEX('Stakeholder report data'!$G817:$M817,1,MATCH(IF(T$7="Block","Anytime",T$7),'Stakeholder report data'!$G$799:$M$799,0)),INDEX($W817:$AD817,1,MATCH(T$5,$W$799:$AD$799,0)))))
*T1153*T$8,0)</f>
        <v>0</v>
      </c>
      <c r="U553" s="212">
        <f>_xlfn.IFNA(IF(U$7="Fixed",1,IF(AND($D553="yes",U$7="Block"),INDEX($O817:$Q817,1,MATCH(U$5,$I62:$K62,0)),IF(OR(U$7="Anytime",U$7="Peak",U$7="Off-peak",U$7="Shoulder",U$7="Block"),INDEX('Stakeholder report data'!$G817:$M817,1,MATCH(IF(U$7="Block","Anytime",U$7),'Stakeholder report data'!$G$799:$M$799,0)),INDEX($W817:$AD817,1,MATCH(U$5,$W$799:$AD$799,0)))))
*U1153*U$8,0)</f>
        <v>0</v>
      </c>
      <c r="V553" s="212">
        <f>_xlfn.IFNA(IF(V$7="Fixed",1,IF(AND($D553="yes",V$7="Block"),INDEX($O817:$Q817,1,MATCH(V$5,$I62:$K62,0)),IF(OR(V$7="Anytime",V$7="Peak",V$7="Off-peak",V$7="Shoulder",V$7="Block"),INDEX('Stakeholder report data'!$G817:$M817,1,MATCH(IF(V$7="Block","Anytime",V$7),'Stakeholder report data'!$G$799:$M$799,0)),INDEX($W817:$AD817,1,MATCH(V$5,$W$799:$AD$799,0)))))
*V1153*V$8,0)</f>
        <v>0</v>
      </c>
      <c r="W553" s="212">
        <f>_xlfn.IFNA(IF(W$7="Fixed",1,IF(AND($D553="yes",W$7="Block"),INDEX($O817:$Q817,1,MATCH(W$5,$I62:$K62,0)),IF(OR(W$7="Anytime",W$7="Peak",W$7="Off-peak",W$7="Shoulder",W$7="Block"),INDEX('Stakeholder report data'!$G817:$M817,1,MATCH(IF(W$7="Block","Anytime",W$7),'Stakeholder report data'!$G$799:$M$799,0)),INDEX($W817:$AD817,1,MATCH(W$5,$W$799:$AD$799,0)))))
*W1153*W$8,0)</f>
        <v>0</v>
      </c>
      <c r="X553" s="212">
        <f>_xlfn.IFNA(IF(X$7="Fixed",1,IF(AND($D553="yes",X$7="Block"),INDEX($O817:$Q817,1,MATCH(X$5,$I62:$K62,0)),IF(OR(X$7="Anytime",X$7="Peak",X$7="Off-peak",X$7="Shoulder",X$7="Block"),INDEX('Stakeholder report data'!$G817:$M817,1,MATCH(IF(X$7="Block","Anytime",X$7),'Stakeholder report data'!$G$799:$M$799,0)),INDEX($W817:$AD817,1,MATCH(X$5,$W$799:$AD$799,0)))))
*X1153*X$8,0)</f>
        <v>0</v>
      </c>
      <c r="Y553" s="212">
        <f>_xlfn.IFNA(IF(Y$7="Fixed",1,IF(AND($D553="yes",Y$7="Block"),INDEX($O817:$Q817,1,MATCH(Y$5,$I62:$K62,0)),IF(OR(Y$7="Anytime",Y$7="Peak",Y$7="Off-peak",Y$7="Shoulder",Y$7="Block"),INDEX('Stakeholder report data'!$G817:$M817,1,MATCH(IF(Y$7="Block","Anytime",Y$7),'Stakeholder report data'!$G$799:$M$799,0)),INDEX($W817:$AD817,1,MATCH(Y$5,$W$799:$AD$799,0)))))
*Y1153*Y$8,0)</f>
        <v>0</v>
      </c>
      <c r="Z553" s="212">
        <f>_xlfn.IFNA(IF(Z$7="Fixed",1,IF(AND($D553="yes",Z$7="Block"),INDEX($O817:$Q817,1,MATCH(Z$5,$I62:$K62,0)),IF(OR(Z$7="Anytime",Z$7="Peak",Z$7="Off-peak",Z$7="Shoulder",Z$7="Block"),INDEX('Stakeholder report data'!$G817:$M817,1,MATCH(IF(Z$7="Block","Anytime",Z$7),'Stakeholder report data'!$G$799:$M$799,0)),INDEX($W817:$AD817,1,MATCH(Z$5,$W$799:$AD$799,0)))))
*Z1153*Z$8,0)</f>
        <v>0</v>
      </c>
      <c r="AA553" s="212">
        <f>_xlfn.IFNA(IF(AA$7="Fixed",1,IF(AND($D553="yes",AA$7="Block"),INDEX($O817:$Q817,1,MATCH(AA$5,$I62:$K62,0)),IF(OR(AA$7="Anytime",AA$7="Peak",AA$7="Off-peak",AA$7="Shoulder",AA$7="Block"),INDEX('Stakeholder report data'!$G817:$M817,1,MATCH(IF(AA$7="Block","Anytime",AA$7),'Stakeholder report data'!$G$799:$M$799,0)),INDEX($W817:$AD817,1,MATCH(AA$5,$W$799:$AD$799,0)))))
*AA1153*AA$8,0)</f>
        <v>0</v>
      </c>
      <c r="AB553" s="212">
        <f>_xlfn.IFNA(IF(AB$7="Fixed",1,IF(AND($D553="yes",AB$7="Block"),INDEX($O817:$Q817,1,MATCH(AB$5,$I62:$K62,0)),IF(OR(AB$7="Anytime",AB$7="Peak",AB$7="Off-peak",AB$7="Shoulder",AB$7="Block"),INDEX('Stakeholder report data'!$G817:$M817,1,MATCH(IF(AB$7="Block","Anytime",AB$7),'Stakeholder report data'!$G$799:$M$799,0)),INDEX($W817:$AD817,1,MATCH(AB$5,$W$799:$AD$799,0)))))
*AB1153*AB$8,0)</f>
        <v>0</v>
      </c>
      <c r="AC553" s="212">
        <f>_xlfn.IFNA(IF(AC$7="Fixed",1,IF(AND($D553="yes",AC$7="Block"),INDEX($O817:$Q817,1,MATCH(AC$5,$I62:$K62,0)),IF(OR(AC$7="Anytime",AC$7="Peak",AC$7="Off-peak",AC$7="Shoulder",AC$7="Block"),INDEX('Stakeholder report data'!$G817:$M817,1,MATCH(IF(AC$7="Block","Anytime",AC$7),'Stakeholder report data'!$G$799:$M$799,0)),INDEX($W817:$AD817,1,MATCH(AC$5,$W$799:$AD$799,0)))))
*AC1153*AC$8,0)</f>
        <v>0</v>
      </c>
      <c r="AD553" s="212">
        <f>_xlfn.IFNA(IF(AD$7="Fixed",1,IF(AND($D553="yes",AD$7="Block"),INDEX($O817:$Q817,1,MATCH(AD$5,$I62:$K62,0)),IF(OR(AD$7="Anytime",AD$7="Peak",AD$7="Off-peak",AD$7="Shoulder",AD$7="Block"),INDEX('Stakeholder report data'!$G817:$M817,1,MATCH(IF(AD$7="Block","Anytime",AD$7),'Stakeholder report data'!$G$799:$M$799,0)),INDEX($W817:$AD817,1,MATCH(AD$5,$W$799:$AD$799,0)))))
*AD1153*AD$8,0)</f>
        <v>0</v>
      </c>
      <c r="AE553" s="55"/>
      <c r="AF553" s="34"/>
      <c r="AG553" s="34"/>
      <c r="AH553" s="34"/>
    </row>
    <row r="554" spans="1:34" ht="11.25" hidden="1" outlineLevel="3" x14ac:dyDescent="0.2">
      <c r="A554" s="34"/>
      <c r="B554" s="251">
        <v>17</v>
      </c>
      <c r="C554" s="48">
        <v>0</v>
      </c>
      <c r="D554" s="49">
        <f t="shared" ref="C554:E569" si="57">D518</f>
        <v>0</v>
      </c>
      <c r="E554" s="49">
        <f t="shared" si="57"/>
        <v>0</v>
      </c>
      <c r="F554" s="56"/>
      <c r="G554" s="262">
        <f t="shared" si="56"/>
        <v>0</v>
      </c>
      <c r="H554" s="56"/>
      <c r="I554" s="212">
        <f>_xlfn.IFNA(IF(I$7="Fixed",1,IF(AND($D554="yes",I$7="Block"),INDEX($O818:$Q818,1,MATCH(I$5,$I63:$K63,0)),IF(OR(I$7="Anytime",I$7="Peak",I$7="Off-peak",I$7="Shoulder",I$7="Block"),INDEX('Stakeholder report data'!$G818:$M818,1,MATCH(IF(I$7="Block","Anytime",I$7),'Stakeholder report data'!$G$799:$M$799,0)),INDEX($W818:$AD818,1,MATCH(I$5,$W$799:$AD$799,0)))))
*I1154*I$8,0)</f>
        <v>0</v>
      </c>
      <c r="J554" s="212">
        <f>_xlfn.IFNA(IF(J$7="Fixed",1,IF(AND($D554="yes",J$7="Block"),INDEX($O818:$Q818,1,MATCH(J$5,$I63:$K63,0)),IF(OR(J$7="Anytime",J$7="Peak",J$7="Off-peak",J$7="Shoulder",J$7="Block"),INDEX('Stakeholder report data'!$G818:$M818,1,MATCH(IF(J$7="Block","Anytime",J$7),'Stakeholder report data'!$G$799:$M$799,0)),INDEX($W818:$AD818,1,MATCH(J$5,$W$799:$AD$799,0)))))
*J1154*J$8,0)</f>
        <v>0</v>
      </c>
      <c r="K554" s="212">
        <f>_xlfn.IFNA(IF(K$7="Fixed",1,IF(AND($D554="yes",K$7="Block"),INDEX($O818:$Q818,1,MATCH(K$5,$I63:$K63,0)),IF(OR(K$7="Anytime",K$7="Peak",K$7="Off-peak",K$7="Shoulder",K$7="Block"),INDEX('Stakeholder report data'!$G818:$M818,1,MATCH(IF(K$7="Block","Anytime",K$7),'Stakeholder report data'!$G$799:$M$799,0)),INDEX($W818:$AD818,1,MATCH(K$5,$W$799:$AD$799,0)))))
*K1154*K$8,0)</f>
        <v>0</v>
      </c>
      <c r="L554" s="212">
        <f>_xlfn.IFNA(IF(L$7="Fixed",1,IF(AND($D554="yes",L$7="Block"),INDEX($O818:$Q818,1,MATCH(L$5,$I63:$K63,0)),IF(OR(L$7="Anytime",L$7="Peak",L$7="Off-peak",L$7="Shoulder",L$7="Block"),INDEX('Stakeholder report data'!$G818:$M818,1,MATCH(IF(L$7="Block","Anytime",L$7),'Stakeholder report data'!$G$799:$M$799,0)),INDEX($W818:$AD818,1,MATCH(L$5,$W$799:$AD$799,0)))))
*L1154*L$8,0)</f>
        <v>0</v>
      </c>
      <c r="M554" s="212">
        <f>_xlfn.IFNA(IF(M$7="Fixed",1,IF(AND($D554="yes",M$7="Block"),INDEX($O818:$Q818,1,MATCH(M$5,$I63:$K63,0)),IF(OR(M$7="Anytime",M$7="Peak",M$7="Off-peak",M$7="Shoulder",M$7="Block"),INDEX('Stakeholder report data'!$G818:$M818,1,MATCH(IF(M$7="Block","Anytime",M$7),'Stakeholder report data'!$G$799:$M$799,0)),INDEX($W818:$AD818,1,MATCH(M$5,$W$799:$AD$799,0)))))
*M1154*M$8,0)</f>
        <v>0</v>
      </c>
      <c r="N554" s="212">
        <f>_xlfn.IFNA(IF(N$7="Fixed",1,IF(AND($D554="yes",N$7="Block"),INDEX($O818:$Q818,1,MATCH(N$5,$I63:$K63,0)),IF(OR(N$7="Anytime",N$7="Peak",N$7="Off-peak",N$7="Shoulder",N$7="Block"),INDEX('Stakeholder report data'!$G818:$M818,1,MATCH(IF(N$7="Block","Anytime",N$7),'Stakeholder report data'!$G$799:$M$799,0)),INDEX($W818:$AD818,1,MATCH(N$5,$W$799:$AD$799,0)))))
*N1154*N$8,0)</f>
        <v>0</v>
      </c>
      <c r="O554" s="212">
        <f>_xlfn.IFNA(IF(O$7="Fixed",1,IF(AND($D554="yes",O$7="Block"),INDEX($O818:$Q818,1,MATCH(O$5,$I63:$K63,0)),IF(OR(O$7="Anytime",O$7="Peak",O$7="Off-peak",O$7="Shoulder",O$7="Block"),INDEX('Stakeholder report data'!$G818:$M818,1,MATCH(IF(O$7="Block","Anytime",O$7),'Stakeholder report data'!$G$799:$M$799,0)),INDEX($W818:$AD818,1,MATCH(O$5,$W$799:$AD$799,0)))))
*O1154*O$8,0)</f>
        <v>0</v>
      </c>
      <c r="P554" s="212">
        <f>_xlfn.IFNA(IF(P$7="Fixed",1,IF(AND($D554="yes",P$7="Block"),INDEX($O818:$Q818,1,MATCH(P$5,$I63:$K63,0)),IF(OR(P$7="Anytime",P$7="Peak",P$7="Off-peak",P$7="Shoulder",P$7="Block"),INDEX('Stakeholder report data'!$G818:$M818,1,MATCH(IF(P$7="Block","Anytime",P$7),'Stakeholder report data'!$G$799:$M$799,0)),INDEX($W818:$AD818,1,MATCH(P$5,$W$799:$AD$799,0)))))
*P1154*P$8,0)</f>
        <v>0</v>
      </c>
      <c r="Q554" s="212">
        <f>_xlfn.IFNA(IF(Q$7="Fixed",1,IF(AND($D554="yes",Q$7="Block"),INDEX($O818:$Q818,1,MATCH(Q$5,$I63:$K63,0)),IF(OR(Q$7="Anytime",Q$7="Peak",Q$7="Off-peak",Q$7="Shoulder",Q$7="Block"),INDEX('Stakeholder report data'!$G818:$M818,1,MATCH(IF(Q$7="Block","Anytime",Q$7),'Stakeholder report data'!$G$799:$M$799,0)),INDEX($W818:$AD818,1,MATCH(Q$5,$W$799:$AD$799,0)))))
*Q1154*Q$8,0)</f>
        <v>0</v>
      </c>
      <c r="R554" s="212">
        <f>_xlfn.IFNA(IF(R$7="Fixed",1,IF(AND($D554="yes",R$7="Block"),INDEX($O818:$Q818,1,MATCH(R$5,$I63:$K63,0)),IF(OR(R$7="Anytime",R$7="Peak",R$7="Off-peak",R$7="Shoulder",R$7="Block"),INDEX('Stakeholder report data'!$G818:$M818,1,MATCH(IF(R$7="Block","Anytime",R$7),'Stakeholder report data'!$G$799:$M$799,0)),INDEX($W818:$AD818,1,MATCH(R$5,$W$799:$AD$799,0)))))
*R1154*R$8,0)</f>
        <v>0</v>
      </c>
      <c r="S554" s="212">
        <f>_xlfn.IFNA(IF(S$7="Fixed",1,IF(AND($D554="yes",S$7="Block"),INDEX($O818:$Q818,1,MATCH(S$5,$I63:$K63,0)),IF(OR(S$7="Anytime",S$7="Peak",S$7="Off-peak",S$7="Shoulder",S$7="Block"),INDEX('Stakeholder report data'!$G818:$M818,1,MATCH(IF(S$7="Block","Anytime",S$7),'Stakeholder report data'!$G$799:$M$799,0)),INDEX($W818:$AD818,1,MATCH(S$5,$W$799:$AD$799,0)))))
*S1154*S$8,0)</f>
        <v>0</v>
      </c>
      <c r="T554" s="212">
        <f>_xlfn.IFNA(IF(T$7="Fixed",1,IF(AND($D554="yes",T$7="Block"),INDEX($O818:$Q818,1,MATCH(T$5,$I63:$K63,0)),IF(OR(T$7="Anytime",T$7="Peak",T$7="Off-peak",T$7="Shoulder",T$7="Block"),INDEX('Stakeholder report data'!$G818:$M818,1,MATCH(IF(T$7="Block","Anytime",T$7),'Stakeholder report data'!$G$799:$M$799,0)),INDEX($W818:$AD818,1,MATCH(T$5,$W$799:$AD$799,0)))))
*T1154*T$8,0)</f>
        <v>0</v>
      </c>
      <c r="U554" s="212">
        <f>_xlfn.IFNA(IF(U$7="Fixed",1,IF(AND($D554="yes",U$7="Block"),INDEX($O818:$Q818,1,MATCH(U$5,$I63:$K63,0)),IF(OR(U$7="Anytime",U$7="Peak",U$7="Off-peak",U$7="Shoulder",U$7="Block"),INDEX('Stakeholder report data'!$G818:$M818,1,MATCH(IF(U$7="Block","Anytime",U$7),'Stakeholder report data'!$G$799:$M$799,0)),INDEX($W818:$AD818,1,MATCH(U$5,$W$799:$AD$799,0)))))
*U1154*U$8,0)</f>
        <v>0</v>
      </c>
      <c r="V554" s="212">
        <f>_xlfn.IFNA(IF(V$7="Fixed",1,IF(AND($D554="yes",V$7="Block"),INDEX($O818:$Q818,1,MATCH(V$5,$I63:$K63,0)),IF(OR(V$7="Anytime",V$7="Peak",V$7="Off-peak",V$7="Shoulder",V$7="Block"),INDEX('Stakeholder report data'!$G818:$M818,1,MATCH(IF(V$7="Block","Anytime",V$7),'Stakeholder report data'!$G$799:$M$799,0)),INDEX($W818:$AD818,1,MATCH(V$5,$W$799:$AD$799,0)))))
*V1154*V$8,0)</f>
        <v>0</v>
      </c>
      <c r="W554" s="212">
        <f>_xlfn.IFNA(IF(W$7="Fixed",1,IF(AND($D554="yes",W$7="Block"),INDEX($O818:$Q818,1,MATCH(W$5,$I63:$K63,0)),IF(OR(W$7="Anytime",W$7="Peak",W$7="Off-peak",W$7="Shoulder",W$7="Block"),INDEX('Stakeholder report data'!$G818:$M818,1,MATCH(IF(W$7="Block","Anytime",W$7),'Stakeholder report data'!$G$799:$M$799,0)),INDEX($W818:$AD818,1,MATCH(W$5,$W$799:$AD$799,0)))))
*W1154*W$8,0)</f>
        <v>0</v>
      </c>
      <c r="X554" s="212">
        <f>_xlfn.IFNA(IF(X$7="Fixed",1,IF(AND($D554="yes",X$7="Block"),INDEX($O818:$Q818,1,MATCH(X$5,$I63:$K63,0)),IF(OR(X$7="Anytime",X$7="Peak",X$7="Off-peak",X$7="Shoulder",X$7="Block"),INDEX('Stakeholder report data'!$G818:$M818,1,MATCH(IF(X$7="Block","Anytime",X$7),'Stakeholder report data'!$G$799:$M$799,0)),INDEX($W818:$AD818,1,MATCH(X$5,$W$799:$AD$799,0)))))
*X1154*X$8,0)</f>
        <v>0</v>
      </c>
      <c r="Y554" s="212">
        <f>_xlfn.IFNA(IF(Y$7="Fixed",1,IF(AND($D554="yes",Y$7="Block"),INDEX($O818:$Q818,1,MATCH(Y$5,$I63:$K63,0)),IF(OR(Y$7="Anytime",Y$7="Peak",Y$7="Off-peak",Y$7="Shoulder",Y$7="Block"),INDEX('Stakeholder report data'!$G818:$M818,1,MATCH(IF(Y$7="Block","Anytime",Y$7),'Stakeholder report data'!$G$799:$M$799,0)),INDEX($W818:$AD818,1,MATCH(Y$5,$W$799:$AD$799,0)))))
*Y1154*Y$8,0)</f>
        <v>0</v>
      </c>
      <c r="Z554" s="212">
        <f>_xlfn.IFNA(IF(Z$7="Fixed",1,IF(AND($D554="yes",Z$7="Block"),INDEX($O818:$Q818,1,MATCH(Z$5,$I63:$K63,0)),IF(OR(Z$7="Anytime",Z$7="Peak",Z$7="Off-peak",Z$7="Shoulder",Z$7="Block"),INDEX('Stakeholder report data'!$G818:$M818,1,MATCH(IF(Z$7="Block","Anytime",Z$7),'Stakeholder report data'!$G$799:$M$799,0)),INDEX($W818:$AD818,1,MATCH(Z$5,$W$799:$AD$799,0)))))
*Z1154*Z$8,0)</f>
        <v>0</v>
      </c>
      <c r="AA554" s="212">
        <f>_xlfn.IFNA(IF(AA$7="Fixed",1,IF(AND($D554="yes",AA$7="Block"),INDEX($O818:$Q818,1,MATCH(AA$5,$I63:$K63,0)),IF(OR(AA$7="Anytime",AA$7="Peak",AA$7="Off-peak",AA$7="Shoulder",AA$7="Block"),INDEX('Stakeholder report data'!$G818:$M818,1,MATCH(IF(AA$7="Block","Anytime",AA$7),'Stakeholder report data'!$G$799:$M$799,0)),INDEX($W818:$AD818,1,MATCH(AA$5,$W$799:$AD$799,0)))))
*AA1154*AA$8,0)</f>
        <v>0</v>
      </c>
      <c r="AB554" s="212">
        <f>_xlfn.IFNA(IF(AB$7="Fixed",1,IF(AND($D554="yes",AB$7="Block"),INDEX($O818:$Q818,1,MATCH(AB$5,$I63:$K63,0)),IF(OR(AB$7="Anytime",AB$7="Peak",AB$7="Off-peak",AB$7="Shoulder",AB$7="Block"),INDEX('Stakeholder report data'!$G818:$M818,1,MATCH(IF(AB$7="Block","Anytime",AB$7),'Stakeholder report data'!$G$799:$M$799,0)),INDEX($W818:$AD818,1,MATCH(AB$5,$W$799:$AD$799,0)))))
*AB1154*AB$8,0)</f>
        <v>0</v>
      </c>
      <c r="AC554" s="212">
        <f>_xlfn.IFNA(IF(AC$7="Fixed",1,IF(AND($D554="yes",AC$7="Block"),INDEX($O818:$Q818,1,MATCH(AC$5,$I63:$K63,0)),IF(OR(AC$7="Anytime",AC$7="Peak",AC$7="Off-peak",AC$7="Shoulder",AC$7="Block"),INDEX('Stakeholder report data'!$G818:$M818,1,MATCH(IF(AC$7="Block","Anytime",AC$7),'Stakeholder report data'!$G$799:$M$799,0)),INDEX($W818:$AD818,1,MATCH(AC$5,$W$799:$AD$799,0)))))
*AC1154*AC$8,0)</f>
        <v>0</v>
      </c>
      <c r="AD554" s="212">
        <f>_xlfn.IFNA(IF(AD$7="Fixed",1,IF(AND($D554="yes",AD$7="Block"),INDEX($O818:$Q818,1,MATCH(AD$5,$I63:$K63,0)),IF(OR(AD$7="Anytime",AD$7="Peak",AD$7="Off-peak",AD$7="Shoulder",AD$7="Block"),INDEX('Stakeholder report data'!$G818:$M818,1,MATCH(IF(AD$7="Block","Anytime",AD$7),'Stakeholder report data'!$G$799:$M$799,0)),INDEX($W818:$AD818,1,MATCH(AD$5,$W$799:$AD$799,0)))))
*AD1154*AD$8,0)</f>
        <v>0</v>
      </c>
      <c r="AE554" s="55"/>
      <c r="AF554" s="34"/>
      <c r="AG554" s="34"/>
      <c r="AH554" s="34"/>
    </row>
    <row r="555" spans="1:34" ht="11.25" hidden="1" outlineLevel="3" x14ac:dyDescent="0.2">
      <c r="A555" s="34"/>
      <c r="B555" s="251">
        <v>18</v>
      </c>
      <c r="C555" s="48">
        <v>0</v>
      </c>
      <c r="D555" s="49">
        <f t="shared" si="57"/>
        <v>0</v>
      </c>
      <c r="E555" s="49">
        <f t="shared" si="57"/>
        <v>0</v>
      </c>
      <c r="F555" s="56"/>
      <c r="G555" s="262">
        <f t="shared" si="56"/>
        <v>0</v>
      </c>
      <c r="H555" s="56"/>
      <c r="I555" s="212">
        <f>_xlfn.IFNA(IF(I$7="Fixed",1,IF(AND($D555="yes",I$7="Block"),INDEX($O819:$Q819,1,MATCH(I$5,$I64:$K64,0)),IF(OR(I$7="Anytime",I$7="Peak",I$7="Off-peak",I$7="Shoulder",I$7="Block"),INDEX('Stakeholder report data'!$G819:$M819,1,MATCH(IF(I$7="Block","Anytime",I$7),'Stakeholder report data'!$G$799:$M$799,0)),INDEX($W819:$AD819,1,MATCH(I$5,$W$799:$AD$799,0)))))
*I1155*I$8,0)</f>
        <v>0</v>
      </c>
      <c r="J555" s="212">
        <f>_xlfn.IFNA(IF(J$7="Fixed",1,IF(AND($D555="yes",J$7="Block"),INDEX($O819:$Q819,1,MATCH(J$5,$I64:$K64,0)),IF(OR(J$7="Anytime",J$7="Peak",J$7="Off-peak",J$7="Shoulder",J$7="Block"),INDEX('Stakeholder report data'!$G819:$M819,1,MATCH(IF(J$7="Block","Anytime",J$7),'Stakeholder report data'!$G$799:$M$799,0)),INDEX($W819:$AD819,1,MATCH(J$5,$W$799:$AD$799,0)))))
*J1155*J$8,0)</f>
        <v>0</v>
      </c>
      <c r="K555" s="212">
        <f>_xlfn.IFNA(IF(K$7="Fixed",1,IF(AND($D555="yes",K$7="Block"),INDEX($O819:$Q819,1,MATCH(K$5,$I64:$K64,0)),IF(OR(K$7="Anytime",K$7="Peak",K$7="Off-peak",K$7="Shoulder",K$7="Block"),INDEX('Stakeholder report data'!$G819:$M819,1,MATCH(IF(K$7="Block","Anytime",K$7),'Stakeholder report data'!$G$799:$M$799,0)),INDEX($W819:$AD819,1,MATCH(K$5,$W$799:$AD$799,0)))))
*K1155*K$8,0)</f>
        <v>0</v>
      </c>
      <c r="L555" s="212">
        <f>_xlfn.IFNA(IF(L$7="Fixed",1,IF(AND($D555="yes",L$7="Block"),INDEX($O819:$Q819,1,MATCH(L$5,$I64:$K64,0)),IF(OR(L$7="Anytime",L$7="Peak",L$7="Off-peak",L$7="Shoulder",L$7="Block"),INDEX('Stakeholder report data'!$G819:$M819,1,MATCH(IF(L$7="Block","Anytime",L$7),'Stakeholder report data'!$G$799:$M$799,0)),INDEX($W819:$AD819,1,MATCH(L$5,$W$799:$AD$799,0)))))
*L1155*L$8,0)</f>
        <v>0</v>
      </c>
      <c r="M555" s="212">
        <f>_xlfn.IFNA(IF(M$7="Fixed",1,IF(AND($D555="yes",M$7="Block"),INDEX($O819:$Q819,1,MATCH(M$5,$I64:$K64,0)),IF(OR(M$7="Anytime",M$7="Peak",M$7="Off-peak",M$7="Shoulder",M$7="Block"),INDEX('Stakeholder report data'!$G819:$M819,1,MATCH(IF(M$7="Block","Anytime",M$7),'Stakeholder report data'!$G$799:$M$799,0)),INDEX($W819:$AD819,1,MATCH(M$5,$W$799:$AD$799,0)))))
*M1155*M$8,0)</f>
        <v>0</v>
      </c>
      <c r="N555" s="212">
        <f>_xlfn.IFNA(IF(N$7="Fixed",1,IF(AND($D555="yes",N$7="Block"),INDEX($O819:$Q819,1,MATCH(N$5,$I64:$K64,0)),IF(OR(N$7="Anytime",N$7="Peak",N$7="Off-peak",N$7="Shoulder",N$7="Block"),INDEX('Stakeholder report data'!$G819:$M819,1,MATCH(IF(N$7="Block","Anytime",N$7),'Stakeholder report data'!$G$799:$M$799,0)),INDEX($W819:$AD819,1,MATCH(N$5,$W$799:$AD$799,0)))))
*N1155*N$8,0)</f>
        <v>0</v>
      </c>
      <c r="O555" s="212">
        <f>_xlfn.IFNA(IF(O$7="Fixed",1,IF(AND($D555="yes",O$7="Block"),INDEX($O819:$Q819,1,MATCH(O$5,$I64:$K64,0)),IF(OR(O$7="Anytime",O$7="Peak",O$7="Off-peak",O$7="Shoulder",O$7="Block"),INDEX('Stakeholder report data'!$G819:$M819,1,MATCH(IF(O$7="Block","Anytime",O$7),'Stakeholder report data'!$G$799:$M$799,0)),INDEX($W819:$AD819,1,MATCH(O$5,$W$799:$AD$799,0)))))
*O1155*O$8,0)</f>
        <v>0</v>
      </c>
      <c r="P555" s="212">
        <f>_xlfn.IFNA(IF(P$7="Fixed",1,IF(AND($D555="yes",P$7="Block"),INDEX($O819:$Q819,1,MATCH(P$5,$I64:$K64,0)),IF(OR(P$7="Anytime",P$7="Peak",P$7="Off-peak",P$7="Shoulder",P$7="Block"),INDEX('Stakeholder report data'!$G819:$M819,1,MATCH(IF(P$7="Block","Anytime",P$7),'Stakeholder report data'!$G$799:$M$799,0)),INDEX($W819:$AD819,1,MATCH(P$5,$W$799:$AD$799,0)))))
*P1155*P$8,0)</f>
        <v>0</v>
      </c>
      <c r="Q555" s="212">
        <f>_xlfn.IFNA(IF(Q$7="Fixed",1,IF(AND($D555="yes",Q$7="Block"),INDEX($O819:$Q819,1,MATCH(Q$5,$I64:$K64,0)),IF(OR(Q$7="Anytime",Q$7="Peak",Q$7="Off-peak",Q$7="Shoulder",Q$7="Block"),INDEX('Stakeholder report data'!$G819:$M819,1,MATCH(IF(Q$7="Block","Anytime",Q$7),'Stakeholder report data'!$G$799:$M$799,0)),INDEX($W819:$AD819,1,MATCH(Q$5,$W$799:$AD$799,0)))))
*Q1155*Q$8,0)</f>
        <v>0</v>
      </c>
      <c r="R555" s="212">
        <f>_xlfn.IFNA(IF(R$7="Fixed",1,IF(AND($D555="yes",R$7="Block"),INDEX($O819:$Q819,1,MATCH(R$5,$I64:$K64,0)),IF(OR(R$7="Anytime",R$7="Peak",R$7="Off-peak",R$7="Shoulder",R$7="Block"),INDEX('Stakeholder report data'!$G819:$M819,1,MATCH(IF(R$7="Block","Anytime",R$7),'Stakeholder report data'!$G$799:$M$799,0)),INDEX($W819:$AD819,1,MATCH(R$5,$W$799:$AD$799,0)))))
*R1155*R$8,0)</f>
        <v>0</v>
      </c>
      <c r="S555" s="212">
        <f>_xlfn.IFNA(IF(S$7="Fixed",1,IF(AND($D555="yes",S$7="Block"),INDEX($O819:$Q819,1,MATCH(S$5,$I64:$K64,0)),IF(OR(S$7="Anytime",S$7="Peak",S$7="Off-peak",S$7="Shoulder",S$7="Block"),INDEX('Stakeholder report data'!$G819:$M819,1,MATCH(IF(S$7="Block","Anytime",S$7),'Stakeholder report data'!$G$799:$M$799,0)),INDEX($W819:$AD819,1,MATCH(S$5,$W$799:$AD$799,0)))))
*S1155*S$8,0)</f>
        <v>0</v>
      </c>
      <c r="T555" s="212">
        <f>_xlfn.IFNA(IF(T$7="Fixed",1,IF(AND($D555="yes",T$7="Block"),INDEX($O819:$Q819,1,MATCH(T$5,$I64:$K64,0)),IF(OR(T$7="Anytime",T$7="Peak",T$7="Off-peak",T$7="Shoulder",T$7="Block"),INDEX('Stakeholder report data'!$G819:$M819,1,MATCH(IF(T$7="Block","Anytime",T$7),'Stakeholder report data'!$G$799:$M$799,0)),INDEX($W819:$AD819,1,MATCH(T$5,$W$799:$AD$799,0)))))
*T1155*T$8,0)</f>
        <v>0</v>
      </c>
      <c r="U555" s="212">
        <f>_xlfn.IFNA(IF(U$7="Fixed",1,IF(AND($D555="yes",U$7="Block"),INDEX($O819:$Q819,1,MATCH(U$5,$I64:$K64,0)),IF(OR(U$7="Anytime",U$7="Peak",U$7="Off-peak",U$7="Shoulder",U$7="Block"),INDEX('Stakeholder report data'!$G819:$M819,1,MATCH(IF(U$7="Block","Anytime",U$7),'Stakeholder report data'!$G$799:$M$799,0)),INDEX($W819:$AD819,1,MATCH(U$5,$W$799:$AD$799,0)))))
*U1155*U$8,0)</f>
        <v>0</v>
      </c>
      <c r="V555" s="212">
        <f>_xlfn.IFNA(IF(V$7="Fixed",1,IF(AND($D555="yes",V$7="Block"),INDEX($O819:$Q819,1,MATCH(V$5,$I64:$K64,0)),IF(OR(V$7="Anytime",V$7="Peak",V$7="Off-peak",V$7="Shoulder",V$7="Block"),INDEX('Stakeholder report data'!$G819:$M819,1,MATCH(IF(V$7="Block","Anytime",V$7),'Stakeholder report data'!$G$799:$M$799,0)),INDEX($W819:$AD819,1,MATCH(V$5,$W$799:$AD$799,0)))))
*V1155*V$8,0)</f>
        <v>0</v>
      </c>
      <c r="W555" s="212">
        <f>_xlfn.IFNA(IF(W$7="Fixed",1,IF(AND($D555="yes",W$7="Block"),INDEX($O819:$Q819,1,MATCH(W$5,$I64:$K64,0)),IF(OR(W$7="Anytime",W$7="Peak",W$7="Off-peak",W$7="Shoulder",W$7="Block"),INDEX('Stakeholder report data'!$G819:$M819,1,MATCH(IF(W$7="Block","Anytime",W$7),'Stakeholder report data'!$G$799:$M$799,0)),INDEX($W819:$AD819,1,MATCH(W$5,$W$799:$AD$799,0)))))
*W1155*W$8,0)</f>
        <v>0</v>
      </c>
      <c r="X555" s="212">
        <f>_xlfn.IFNA(IF(X$7="Fixed",1,IF(AND($D555="yes",X$7="Block"),INDEX($O819:$Q819,1,MATCH(X$5,$I64:$K64,0)),IF(OR(X$7="Anytime",X$7="Peak",X$7="Off-peak",X$7="Shoulder",X$7="Block"),INDEX('Stakeholder report data'!$G819:$M819,1,MATCH(IF(X$7="Block","Anytime",X$7),'Stakeholder report data'!$G$799:$M$799,0)),INDEX($W819:$AD819,1,MATCH(X$5,$W$799:$AD$799,0)))))
*X1155*X$8,0)</f>
        <v>0</v>
      </c>
      <c r="Y555" s="212">
        <f>_xlfn.IFNA(IF(Y$7="Fixed",1,IF(AND($D555="yes",Y$7="Block"),INDEX($O819:$Q819,1,MATCH(Y$5,$I64:$K64,0)),IF(OR(Y$7="Anytime",Y$7="Peak",Y$7="Off-peak",Y$7="Shoulder",Y$7="Block"),INDEX('Stakeholder report data'!$G819:$M819,1,MATCH(IF(Y$7="Block","Anytime",Y$7),'Stakeholder report data'!$G$799:$M$799,0)),INDEX($W819:$AD819,1,MATCH(Y$5,$W$799:$AD$799,0)))))
*Y1155*Y$8,0)</f>
        <v>0</v>
      </c>
      <c r="Z555" s="212">
        <f>_xlfn.IFNA(IF(Z$7="Fixed",1,IF(AND($D555="yes",Z$7="Block"),INDEX($O819:$Q819,1,MATCH(Z$5,$I64:$K64,0)),IF(OR(Z$7="Anytime",Z$7="Peak",Z$7="Off-peak",Z$7="Shoulder",Z$7="Block"),INDEX('Stakeholder report data'!$G819:$M819,1,MATCH(IF(Z$7="Block","Anytime",Z$7),'Stakeholder report data'!$G$799:$M$799,0)),INDEX($W819:$AD819,1,MATCH(Z$5,$W$799:$AD$799,0)))))
*Z1155*Z$8,0)</f>
        <v>0</v>
      </c>
      <c r="AA555" s="212">
        <f>_xlfn.IFNA(IF(AA$7="Fixed",1,IF(AND($D555="yes",AA$7="Block"),INDEX($O819:$Q819,1,MATCH(AA$5,$I64:$K64,0)),IF(OR(AA$7="Anytime",AA$7="Peak",AA$7="Off-peak",AA$7="Shoulder",AA$7="Block"),INDEX('Stakeholder report data'!$G819:$M819,1,MATCH(IF(AA$7="Block","Anytime",AA$7),'Stakeholder report data'!$G$799:$M$799,0)),INDEX($W819:$AD819,1,MATCH(AA$5,$W$799:$AD$799,0)))))
*AA1155*AA$8,0)</f>
        <v>0</v>
      </c>
      <c r="AB555" s="212">
        <f>_xlfn.IFNA(IF(AB$7="Fixed",1,IF(AND($D555="yes",AB$7="Block"),INDEX($O819:$Q819,1,MATCH(AB$5,$I64:$K64,0)),IF(OR(AB$7="Anytime",AB$7="Peak",AB$7="Off-peak",AB$7="Shoulder",AB$7="Block"),INDEX('Stakeholder report data'!$G819:$M819,1,MATCH(IF(AB$7="Block","Anytime",AB$7),'Stakeholder report data'!$G$799:$M$799,0)),INDEX($W819:$AD819,1,MATCH(AB$5,$W$799:$AD$799,0)))))
*AB1155*AB$8,0)</f>
        <v>0</v>
      </c>
      <c r="AC555" s="212">
        <f>_xlfn.IFNA(IF(AC$7="Fixed",1,IF(AND($D555="yes",AC$7="Block"),INDEX($O819:$Q819,1,MATCH(AC$5,$I64:$K64,0)),IF(OR(AC$7="Anytime",AC$7="Peak",AC$7="Off-peak",AC$7="Shoulder",AC$7="Block"),INDEX('Stakeholder report data'!$G819:$M819,1,MATCH(IF(AC$7="Block","Anytime",AC$7),'Stakeholder report data'!$G$799:$M$799,0)),INDEX($W819:$AD819,1,MATCH(AC$5,$W$799:$AD$799,0)))))
*AC1155*AC$8,0)</f>
        <v>0</v>
      </c>
      <c r="AD555" s="212">
        <f>_xlfn.IFNA(IF(AD$7="Fixed",1,IF(AND($D555="yes",AD$7="Block"),INDEX($O819:$Q819,1,MATCH(AD$5,$I64:$K64,0)),IF(OR(AD$7="Anytime",AD$7="Peak",AD$7="Off-peak",AD$7="Shoulder",AD$7="Block"),INDEX('Stakeholder report data'!$G819:$M819,1,MATCH(IF(AD$7="Block","Anytime",AD$7),'Stakeholder report data'!$G$799:$M$799,0)),INDEX($W819:$AD819,1,MATCH(AD$5,$W$799:$AD$799,0)))))
*AD1155*AD$8,0)</f>
        <v>0</v>
      </c>
      <c r="AE555" s="55"/>
      <c r="AF555" s="34"/>
      <c r="AG555" s="34"/>
      <c r="AH555" s="34"/>
    </row>
    <row r="556" spans="1:34" ht="11.25" hidden="1" outlineLevel="3" x14ac:dyDescent="0.2">
      <c r="A556" s="34"/>
      <c r="B556" s="251">
        <v>19</v>
      </c>
      <c r="C556" s="48">
        <v>0</v>
      </c>
      <c r="D556" s="49">
        <f t="shared" si="57"/>
        <v>0</v>
      </c>
      <c r="E556" s="49">
        <f t="shared" si="57"/>
        <v>0</v>
      </c>
      <c r="F556" s="56"/>
      <c r="G556" s="262">
        <f t="shared" si="56"/>
        <v>0</v>
      </c>
      <c r="H556" s="56"/>
      <c r="I556" s="212">
        <f>_xlfn.IFNA(IF(I$7="Fixed",1,IF(AND($D556="yes",I$7="Block"),INDEX($O820:$Q820,1,MATCH(I$5,$I65:$K65,0)),IF(OR(I$7="Anytime",I$7="Peak",I$7="Off-peak",I$7="Shoulder",I$7="Block"),INDEX('Stakeholder report data'!$G820:$M820,1,MATCH(IF(I$7="Block","Anytime",I$7),'Stakeholder report data'!$G$799:$M$799,0)),INDEX($W820:$AD820,1,MATCH(I$5,$W$799:$AD$799,0)))))
*I1156*I$8,0)</f>
        <v>0</v>
      </c>
      <c r="J556" s="212">
        <f>_xlfn.IFNA(IF(J$7="Fixed",1,IF(AND($D556="yes",J$7="Block"),INDEX($O820:$Q820,1,MATCH(J$5,$I65:$K65,0)),IF(OR(J$7="Anytime",J$7="Peak",J$7="Off-peak",J$7="Shoulder",J$7="Block"),INDEX('Stakeholder report data'!$G820:$M820,1,MATCH(IF(J$7="Block","Anytime",J$7),'Stakeholder report data'!$G$799:$M$799,0)),INDEX($W820:$AD820,1,MATCH(J$5,$W$799:$AD$799,0)))))
*J1156*J$8,0)</f>
        <v>0</v>
      </c>
      <c r="K556" s="212">
        <f>_xlfn.IFNA(IF(K$7="Fixed",1,IF(AND($D556="yes",K$7="Block"),INDEX($O820:$Q820,1,MATCH(K$5,$I65:$K65,0)),IF(OR(K$7="Anytime",K$7="Peak",K$7="Off-peak",K$7="Shoulder",K$7="Block"),INDEX('Stakeholder report data'!$G820:$M820,1,MATCH(IF(K$7="Block","Anytime",K$7),'Stakeholder report data'!$G$799:$M$799,0)),INDEX($W820:$AD820,1,MATCH(K$5,$W$799:$AD$799,0)))))
*K1156*K$8,0)</f>
        <v>0</v>
      </c>
      <c r="L556" s="212">
        <f>_xlfn.IFNA(IF(L$7="Fixed",1,IF(AND($D556="yes",L$7="Block"),INDEX($O820:$Q820,1,MATCH(L$5,$I65:$K65,0)),IF(OR(L$7="Anytime",L$7="Peak",L$7="Off-peak",L$7="Shoulder",L$7="Block"),INDEX('Stakeholder report data'!$G820:$M820,1,MATCH(IF(L$7="Block","Anytime",L$7),'Stakeholder report data'!$G$799:$M$799,0)),INDEX($W820:$AD820,1,MATCH(L$5,$W$799:$AD$799,0)))))
*L1156*L$8,0)</f>
        <v>0</v>
      </c>
      <c r="M556" s="212">
        <f>_xlfn.IFNA(IF(M$7="Fixed",1,IF(AND($D556="yes",M$7="Block"),INDEX($O820:$Q820,1,MATCH(M$5,$I65:$K65,0)),IF(OR(M$7="Anytime",M$7="Peak",M$7="Off-peak",M$7="Shoulder",M$7="Block"),INDEX('Stakeholder report data'!$G820:$M820,1,MATCH(IF(M$7="Block","Anytime",M$7),'Stakeholder report data'!$G$799:$M$799,0)),INDEX($W820:$AD820,1,MATCH(M$5,$W$799:$AD$799,0)))))
*M1156*M$8,0)</f>
        <v>0</v>
      </c>
      <c r="N556" s="212">
        <f>_xlfn.IFNA(IF(N$7="Fixed",1,IF(AND($D556="yes",N$7="Block"),INDEX($O820:$Q820,1,MATCH(N$5,$I65:$K65,0)),IF(OR(N$7="Anytime",N$7="Peak",N$7="Off-peak",N$7="Shoulder",N$7="Block"),INDEX('Stakeholder report data'!$G820:$M820,1,MATCH(IF(N$7="Block","Anytime",N$7),'Stakeholder report data'!$G$799:$M$799,0)),INDEX($W820:$AD820,1,MATCH(N$5,$W$799:$AD$799,0)))))
*N1156*N$8,0)</f>
        <v>0</v>
      </c>
      <c r="O556" s="212">
        <f>_xlfn.IFNA(IF(O$7="Fixed",1,IF(AND($D556="yes",O$7="Block"),INDEX($O820:$Q820,1,MATCH(O$5,$I65:$K65,0)),IF(OR(O$7="Anytime",O$7="Peak",O$7="Off-peak",O$7="Shoulder",O$7="Block"),INDEX('Stakeholder report data'!$G820:$M820,1,MATCH(IF(O$7="Block","Anytime",O$7),'Stakeholder report data'!$G$799:$M$799,0)),INDEX($W820:$AD820,1,MATCH(O$5,$W$799:$AD$799,0)))))
*O1156*O$8,0)</f>
        <v>0</v>
      </c>
      <c r="P556" s="212">
        <f>_xlfn.IFNA(IF(P$7="Fixed",1,IF(AND($D556="yes",P$7="Block"),INDEX($O820:$Q820,1,MATCH(P$5,$I65:$K65,0)),IF(OR(P$7="Anytime",P$7="Peak",P$7="Off-peak",P$7="Shoulder",P$7="Block"),INDEX('Stakeholder report data'!$G820:$M820,1,MATCH(IF(P$7="Block","Anytime",P$7),'Stakeholder report data'!$G$799:$M$799,0)),INDEX($W820:$AD820,1,MATCH(P$5,$W$799:$AD$799,0)))))
*P1156*P$8,0)</f>
        <v>0</v>
      </c>
      <c r="Q556" s="212">
        <f>_xlfn.IFNA(IF(Q$7="Fixed",1,IF(AND($D556="yes",Q$7="Block"),INDEX($O820:$Q820,1,MATCH(Q$5,$I65:$K65,0)),IF(OR(Q$7="Anytime",Q$7="Peak",Q$7="Off-peak",Q$7="Shoulder",Q$7="Block"),INDEX('Stakeholder report data'!$G820:$M820,1,MATCH(IF(Q$7="Block","Anytime",Q$7),'Stakeholder report data'!$G$799:$M$799,0)),INDEX($W820:$AD820,1,MATCH(Q$5,$W$799:$AD$799,0)))))
*Q1156*Q$8,0)</f>
        <v>0</v>
      </c>
      <c r="R556" s="212">
        <f>_xlfn.IFNA(IF(R$7="Fixed",1,IF(AND($D556="yes",R$7="Block"),INDEX($O820:$Q820,1,MATCH(R$5,$I65:$K65,0)),IF(OR(R$7="Anytime",R$7="Peak",R$7="Off-peak",R$7="Shoulder",R$7="Block"),INDEX('Stakeholder report data'!$G820:$M820,1,MATCH(IF(R$7="Block","Anytime",R$7),'Stakeholder report data'!$G$799:$M$799,0)),INDEX($W820:$AD820,1,MATCH(R$5,$W$799:$AD$799,0)))))
*R1156*R$8,0)</f>
        <v>0</v>
      </c>
      <c r="S556" s="212">
        <f>_xlfn.IFNA(IF(S$7="Fixed",1,IF(AND($D556="yes",S$7="Block"),INDEX($O820:$Q820,1,MATCH(S$5,$I65:$K65,0)),IF(OR(S$7="Anytime",S$7="Peak",S$7="Off-peak",S$7="Shoulder",S$7="Block"),INDEX('Stakeholder report data'!$G820:$M820,1,MATCH(IF(S$7="Block","Anytime",S$7),'Stakeholder report data'!$G$799:$M$799,0)),INDEX($W820:$AD820,1,MATCH(S$5,$W$799:$AD$799,0)))))
*S1156*S$8,0)</f>
        <v>0</v>
      </c>
      <c r="T556" s="212">
        <f>_xlfn.IFNA(IF(T$7="Fixed",1,IF(AND($D556="yes",T$7="Block"),INDEX($O820:$Q820,1,MATCH(T$5,$I65:$K65,0)),IF(OR(T$7="Anytime",T$7="Peak",T$7="Off-peak",T$7="Shoulder",T$7="Block"),INDEX('Stakeholder report data'!$G820:$M820,1,MATCH(IF(T$7="Block","Anytime",T$7),'Stakeholder report data'!$G$799:$M$799,0)),INDEX($W820:$AD820,1,MATCH(T$5,$W$799:$AD$799,0)))))
*T1156*T$8,0)</f>
        <v>0</v>
      </c>
      <c r="U556" s="212">
        <f>_xlfn.IFNA(IF(U$7="Fixed",1,IF(AND($D556="yes",U$7="Block"),INDEX($O820:$Q820,1,MATCH(U$5,$I65:$K65,0)),IF(OR(U$7="Anytime",U$7="Peak",U$7="Off-peak",U$7="Shoulder",U$7="Block"),INDEX('Stakeholder report data'!$G820:$M820,1,MATCH(IF(U$7="Block","Anytime",U$7),'Stakeholder report data'!$G$799:$M$799,0)),INDEX($W820:$AD820,1,MATCH(U$5,$W$799:$AD$799,0)))))
*U1156*U$8,0)</f>
        <v>0</v>
      </c>
      <c r="V556" s="212">
        <f>_xlfn.IFNA(IF(V$7="Fixed",1,IF(AND($D556="yes",V$7="Block"),INDEX($O820:$Q820,1,MATCH(V$5,$I65:$K65,0)),IF(OR(V$7="Anytime",V$7="Peak",V$7="Off-peak",V$7="Shoulder",V$7="Block"),INDEX('Stakeholder report data'!$G820:$M820,1,MATCH(IF(V$7="Block","Anytime",V$7),'Stakeholder report data'!$G$799:$M$799,0)),INDEX($W820:$AD820,1,MATCH(V$5,$W$799:$AD$799,0)))))
*V1156*V$8,0)</f>
        <v>0</v>
      </c>
      <c r="W556" s="212">
        <f>_xlfn.IFNA(IF(W$7="Fixed",1,IF(AND($D556="yes",W$7="Block"),INDEX($O820:$Q820,1,MATCH(W$5,$I65:$K65,0)),IF(OR(W$7="Anytime",W$7="Peak",W$7="Off-peak",W$7="Shoulder",W$7="Block"),INDEX('Stakeholder report data'!$G820:$M820,1,MATCH(IF(W$7="Block","Anytime",W$7),'Stakeholder report data'!$G$799:$M$799,0)),INDEX($W820:$AD820,1,MATCH(W$5,$W$799:$AD$799,0)))))
*W1156*W$8,0)</f>
        <v>0</v>
      </c>
      <c r="X556" s="212">
        <f>_xlfn.IFNA(IF(X$7="Fixed",1,IF(AND($D556="yes",X$7="Block"),INDEX($O820:$Q820,1,MATCH(X$5,$I65:$K65,0)),IF(OR(X$7="Anytime",X$7="Peak",X$7="Off-peak",X$7="Shoulder",X$7="Block"),INDEX('Stakeholder report data'!$G820:$M820,1,MATCH(IF(X$7="Block","Anytime",X$7),'Stakeholder report data'!$G$799:$M$799,0)),INDEX($W820:$AD820,1,MATCH(X$5,$W$799:$AD$799,0)))))
*X1156*X$8,0)</f>
        <v>0</v>
      </c>
      <c r="Y556" s="212">
        <f>_xlfn.IFNA(IF(Y$7="Fixed",1,IF(AND($D556="yes",Y$7="Block"),INDEX($O820:$Q820,1,MATCH(Y$5,$I65:$K65,0)),IF(OR(Y$7="Anytime",Y$7="Peak",Y$7="Off-peak",Y$7="Shoulder",Y$7="Block"),INDEX('Stakeholder report data'!$G820:$M820,1,MATCH(IF(Y$7="Block","Anytime",Y$7),'Stakeholder report data'!$G$799:$M$799,0)),INDEX($W820:$AD820,1,MATCH(Y$5,$W$799:$AD$799,0)))))
*Y1156*Y$8,0)</f>
        <v>0</v>
      </c>
      <c r="Z556" s="212">
        <f>_xlfn.IFNA(IF(Z$7="Fixed",1,IF(AND($D556="yes",Z$7="Block"),INDEX($O820:$Q820,1,MATCH(Z$5,$I65:$K65,0)),IF(OR(Z$7="Anytime",Z$7="Peak",Z$7="Off-peak",Z$7="Shoulder",Z$7="Block"),INDEX('Stakeholder report data'!$G820:$M820,1,MATCH(IF(Z$7="Block","Anytime",Z$7),'Stakeholder report data'!$G$799:$M$799,0)),INDEX($W820:$AD820,1,MATCH(Z$5,$W$799:$AD$799,0)))))
*Z1156*Z$8,0)</f>
        <v>0</v>
      </c>
      <c r="AA556" s="212">
        <f>_xlfn.IFNA(IF(AA$7="Fixed",1,IF(AND($D556="yes",AA$7="Block"),INDEX($O820:$Q820,1,MATCH(AA$5,$I65:$K65,0)),IF(OR(AA$7="Anytime",AA$7="Peak",AA$7="Off-peak",AA$7="Shoulder",AA$7="Block"),INDEX('Stakeholder report data'!$G820:$M820,1,MATCH(IF(AA$7="Block","Anytime",AA$7),'Stakeholder report data'!$G$799:$M$799,0)),INDEX($W820:$AD820,1,MATCH(AA$5,$W$799:$AD$799,0)))))
*AA1156*AA$8,0)</f>
        <v>0</v>
      </c>
      <c r="AB556" s="212">
        <f>_xlfn.IFNA(IF(AB$7="Fixed",1,IF(AND($D556="yes",AB$7="Block"),INDEX($O820:$Q820,1,MATCH(AB$5,$I65:$K65,0)),IF(OR(AB$7="Anytime",AB$7="Peak",AB$7="Off-peak",AB$7="Shoulder",AB$7="Block"),INDEX('Stakeholder report data'!$G820:$M820,1,MATCH(IF(AB$7="Block","Anytime",AB$7),'Stakeholder report data'!$G$799:$M$799,0)),INDEX($W820:$AD820,1,MATCH(AB$5,$W$799:$AD$799,0)))))
*AB1156*AB$8,0)</f>
        <v>0</v>
      </c>
      <c r="AC556" s="212">
        <f>_xlfn.IFNA(IF(AC$7="Fixed",1,IF(AND($D556="yes",AC$7="Block"),INDEX($O820:$Q820,1,MATCH(AC$5,$I65:$K65,0)),IF(OR(AC$7="Anytime",AC$7="Peak",AC$7="Off-peak",AC$7="Shoulder",AC$7="Block"),INDEX('Stakeholder report data'!$G820:$M820,1,MATCH(IF(AC$7="Block","Anytime",AC$7),'Stakeholder report data'!$G$799:$M$799,0)),INDEX($W820:$AD820,1,MATCH(AC$5,$W$799:$AD$799,0)))))
*AC1156*AC$8,0)</f>
        <v>0</v>
      </c>
      <c r="AD556" s="212">
        <f>_xlfn.IFNA(IF(AD$7="Fixed",1,IF(AND($D556="yes",AD$7="Block"),INDEX($O820:$Q820,1,MATCH(AD$5,$I65:$K65,0)),IF(OR(AD$7="Anytime",AD$7="Peak",AD$7="Off-peak",AD$7="Shoulder",AD$7="Block"),INDEX('Stakeholder report data'!$G820:$M820,1,MATCH(IF(AD$7="Block","Anytime",AD$7),'Stakeholder report data'!$G$799:$M$799,0)),INDEX($W820:$AD820,1,MATCH(AD$5,$W$799:$AD$799,0)))))
*AD1156*AD$8,0)</f>
        <v>0</v>
      </c>
      <c r="AE556" s="55"/>
      <c r="AF556" s="34"/>
      <c r="AG556" s="34"/>
      <c r="AH556" s="34"/>
    </row>
    <row r="557" spans="1:34" ht="11.25" hidden="1" outlineLevel="3" x14ac:dyDescent="0.2">
      <c r="A557" s="34"/>
      <c r="B557" s="251">
        <v>20</v>
      </c>
      <c r="C557" s="48">
        <v>0</v>
      </c>
      <c r="D557" s="49">
        <f t="shared" si="57"/>
        <v>0</v>
      </c>
      <c r="E557" s="49">
        <f t="shared" si="57"/>
        <v>0</v>
      </c>
      <c r="F557" s="56"/>
      <c r="G557" s="262">
        <f t="shared" si="56"/>
        <v>0</v>
      </c>
      <c r="H557" s="56"/>
      <c r="I557" s="212">
        <f>_xlfn.IFNA(IF(I$7="Fixed",1,IF(AND($D557="yes",I$7="Block"),INDEX($O821:$Q821,1,MATCH(I$5,$I66:$K66,0)),IF(OR(I$7="Anytime",I$7="Peak",I$7="Off-peak",I$7="Shoulder",I$7="Block"),INDEX('Stakeholder report data'!$G821:$M821,1,MATCH(IF(I$7="Block","Anytime",I$7),'Stakeholder report data'!$G$799:$M$799,0)),INDEX($W821:$AD821,1,MATCH(I$5,$W$799:$AD$799,0)))))
*I1157*I$8,0)</f>
        <v>0</v>
      </c>
      <c r="J557" s="212">
        <f>_xlfn.IFNA(IF(J$7="Fixed",1,IF(AND($D557="yes",J$7="Block"),INDEX($O821:$Q821,1,MATCH(J$5,$I66:$K66,0)),IF(OR(J$7="Anytime",J$7="Peak",J$7="Off-peak",J$7="Shoulder",J$7="Block"),INDEX('Stakeholder report data'!$G821:$M821,1,MATCH(IF(J$7="Block","Anytime",J$7),'Stakeholder report data'!$G$799:$M$799,0)),INDEX($W821:$AD821,1,MATCH(J$5,$W$799:$AD$799,0)))))
*J1157*J$8,0)</f>
        <v>0</v>
      </c>
      <c r="K557" s="212">
        <f>_xlfn.IFNA(IF(K$7="Fixed",1,IF(AND($D557="yes",K$7="Block"),INDEX($O821:$Q821,1,MATCH(K$5,$I66:$K66,0)),IF(OR(K$7="Anytime",K$7="Peak",K$7="Off-peak",K$7="Shoulder",K$7="Block"),INDEX('Stakeholder report data'!$G821:$M821,1,MATCH(IF(K$7="Block","Anytime",K$7),'Stakeholder report data'!$G$799:$M$799,0)),INDEX($W821:$AD821,1,MATCH(K$5,$W$799:$AD$799,0)))))
*K1157*K$8,0)</f>
        <v>0</v>
      </c>
      <c r="L557" s="212">
        <f>_xlfn.IFNA(IF(L$7="Fixed",1,IF(AND($D557="yes",L$7="Block"),INDEX($O821:$Q821,1,MATCH(L$5,$I66:$K66,0)),IF(OR(L$7="Anytime",L$7="Peak",L$7="Off-peak",L$7="Shoulder",L$7="Block"),INDEX('Stakeholder report data'!$G821:$M821,1,MATCH(IF(L$7="Block","Anytime",L$7),'Stakeholder report data'!$G$799:$M$799,0)),INDEX($W821:$AD821,1,MATCH(L$5,$W$799:$AD$799,0)))))
*L1157*L$8,0)</f>
        <v>0</v>
      </c>
      <c r="M557" s="212">
        <f>_xlfn.IFNA(IF(M$7="Fixed",1,IF(AND($D557="yes",M$7="Block"),INDEX($O821:$Q821,1,MATCH(M$5,$I66:$K66,0)),IF(OR(M$7="Anytime",M$7="Peak",M$7="Off-peak",M$7="Shoulder",M$7="Block"),INDEX('Stakeholder report data'!$G821:$M821,1,MATCH(IF(M$7="Block","Anytime",M$7),'Stakeholder report data'!$G$799:$M$799,0)),INDEX($W821:$AD821,1,MATCH(M$5,$W$799:$AD$799,0)))))
*M1157*M$8,0)</f>
        <v>0</v>
      </c>
      <c r="N557" s="212">
        <f>_xlfn.IFNA(IF(N$7="Fixed",1,IF(AND($D557="yes",N$7="Block"),INDEX($O821:$Q821,1,MATCH(N$5,$I66:$K66,0)),IF(OR(N$7="Anytime",N$7="Peak",N$7="Off-peak",N$7="Shoulder",N$7="Block"),INDEX('Stakeholder report data'!$G821:$M821,1,MATCH(IF(N$7="Block","Anytime",N$7),'Stakeholder report data'!$G$799:$M$799,0)),INDEX($W821:$AD821,1,MATCH(N$5,$W$799:$AD$799,0)))))
*N1157*N$8,0)</f>
        <v>0</v>
      </c>
      <c r="O557" s="212">
        <f>_xlfn.IFNA(IF(O$7="Fixed",1,IF(AND($D557="yes",O$7="Block"),INDEX($O821:$Q821,1,MATCH(O$5,$I66:$K66,0)),IF(OR(O$7="Anytime",O$7="Peak",O$7="Off-peak",O$7="Shoulder",O$7="Block"),INDEX('Stakeholder report data'!$G821:$M821,1,MATCH(IF(O$7="Block","Anytime",O$7),'Stakeholder report data'!$G$799:$M$799,0)),INDEX($W821:$AD821,1,MATCH(O$5,$W$799:$AD$799,0)))))
*O1157*O$8,0)</f>
        <v>0</v>
      </c>
      <c r="P557" s="212">
        <f>_xlfn.IFNA(IF(P$7="Fixed",1,IF(AND($D557="yes",P$7="Block"),INDEX($O821:$Q821,1,MATCH(P$5,$I66:$K66,0)),IF(OR(P$7="Anytime",P$7="Peak",P$7="Off-peak",P$7="Shoulder",P$7="Block"),INDEX('Stakeholder report data'!$G821:$M821,1,MATCH(IF(P$7="Block","Anytime",P$7),'Stakeholder report data'!$G$799:$M$799,0)),INDEX($W821:$AD821,1,MATCH(P$5,$W$799:$AD$799,0)))))
*P1157*P$8,0)</f>
        <v>0</v>
      </c>
      <c r="Q557" s="212">
        <f>_xlfn.IFNA(IF(Q$7="Fixed",1,IF(AND($D557="yes",Q$7="Block"),INDEX($O821:$Q821,1,MATCH(Q$5,$I66:$K66,0)),IF(OR(Q$7="Anytime",Q$7="Peak",Q$7="Off-peak",Q$7="Shoulder",Q$7="Block"),INDEX('Stakeholder report data'!$G821:$M821,1,MATCH(IF(Q$7="Block","Anytime",Q$7),'Stakeholder report data'!$G$799:$M$799,0)),INDEX($W821:$AD821,1,MATCH(Q$5,$W$799:$AD$799,0)))))
*Q1157*Q$8,0)</f>
        <v>0</v>
      </c>
      <c r="R557" s="212">
        <f>_xlfn.IFNA(IF(R$7="Fixed",1,IF(AND($D557="yes",R$7="Block"),INDEX($O821:$Q821,1,MATCH(R$5,$I66:$K66,0)),IF(OR(R$7="Anytime",R$7="Peak",R$7="Off-peak",R$7="Shoulder",R$7="Block"),INDEX('Stakeholder report data'!$G821:$M821,1,MATCH(IF(R$7="Block","Anytime",R$7),'Stakeholder report data'!$G$799:$M$799,0)),INDEX($W821:$AD821,1,MATCH(R$5,$W$799:$AD$799,0)))))
*R1157*R$8,0)</f>
        <v>0</v>
      </c>
      <c r="S557" s="212">
        <f>_xlfn.IFNA(IF(S$7="Fixed",1,IF(AND($D557="yes",S$7="Block"),INDEX($O821:$Q821,1,MATCH(S$5,$I66:$K66,0)),IF(OR(S$7="Anytime",S$7="Peak",S$7="Off-peak",S$7="Shoulder",S$7="Block"),INDEX('Stakeholder report data'!$G821:$M821,1,MATCH(IF(S$7="Block","Anytime",S$7),'Stakeholder report data'!$G$799:$M$799,0)),INDEX($W821:$AD821,1,MATCH(S$5,$W$799:$AD$799,0)))))
*S1157*S$8,0)</f>
        <v>0</v>
      </c>
      <c r="T557" s="212">
        <f>_xlfn.IFNA(IF(T$7="Fixed",1,IF(AND($D557="yes",T$7="Block"),INDEX($O821:$Q821,1,MATCH(T$5,$I66:$K66,0)),IF(OR(T$7="Anytime",T$7="Peak",T$7="Off-peak",T$7="Shoulder",T$7="Block"),INDEX('Stakeholder report data'!$G821:$M821,1,MATCH(IF(T$7="Block","Anytime",T$7),'Stakeholder report data'!$G$799:$M$799,0)),INDEX($W821:$AD821,1,MATCH(T$5,$W$799:$AD$799,0)))))
*T1157*T$8,0)</f>
        <v>0</v>
      </c>
      <c r="U557" s="212">
        <f>_xlfn.IFNA(IF(U$7="Fixed",1,IF(AND($D557="yes",U$7="Block"),INDEX($O821:$Q821,1,MATCH(U$5,$I66:$K66,0)),IF(OR(U$7="Anytime",U$7="Peak",U$7="Off-peak",U$7="Shoulder",U$7="Block"),INDEX('Stakeholder report data'!$G821:$M821,1,MATCH(IF(U$7="Block","Anytime",U$7),'Stakeholder report data'!$G$799:$M$799,0)),INDEX($W821:$AD821,1,MATCH(U$5,$W$799:$AD$799,0)))))
*U1157*U$8,0)</f>
        <v>0</v>
      </c>
      <c r="V557" s="212">
        <f>_xlfn.IFNA(IF(V$7="Fixed",1,IF(AND($D557="yes",V$7="Block"),INDEX($O821:$Q821,1,MATCH(V$5,$I66:$K66,0)),IF(OR(V$7="Anytime",V$7="Peak",V$7="Off-peak",V$7="Shoulder",V$7="Block"),INDEX('Stakeholder report data'!$G821:$M821,1,MATCH(IF(V$7="Block","Anytime",V$7),'Stakeholder report data'!$G$799:$M$799,0)),INDEX($W821:$AD821,1,MATCH(V$5,$W$799:$AD$799,0)))))
*V1157*V$8,0)</f>
        <v>0</v>
      </c>
      <c r="W557" s="212">
        <f>_xlfn.IFNA(IF(W$7="Fixed",1,IF(AND($D557="yes",W$7="Block"),INDEX($O821:$Q821,1,MATCH(W$5,$I66:$K66,0)),IF(OR(W$7="Anytime",W$7="Peak",W$7="Off-peak",W$7="Shoulder",W$7="Block"),INDEX('Stakeholder report data'!$G821:$M821,1,MATCH(IF(W$7="Block","Anytime",W$7),'Stakeholder report data'!$G$799:$M$799,0)),INDEX($W821:$AD821,1,MATCH(W$5,$W$799:$AD$799,0)))))
*W1157*W$8,0)</f>
        <v>0</v>
      </c>
      <c r="X557" s="212">
        <f>_xlfn.IFNA(IF(X$7="Fixed",1,IF(AND($D557="yes",X$7="Block"),INDEX($O821:$Q821,1,MATCH(X$5,$I66:$K66,0)),IF(OR(X$7="Anytime",X$7="Peak",X$7="Off-peak",X$7="Shoulder",X$7="Block"),INDEX('Stakeholder report data'!$G821:$M821,1,MATCH(IF(X$7="Block","Anytime",X$7),'Stakeholder report data'!$G$799:$M$799,0)),INDEX($W821:$AD821,1,MATCH(X$5,$W$799:$AD$799,0)))))
*X1157*X$8,0)</f>
        <v>0</v>
      </c>
      <c r="Y557" s="212">
        <f>_xlfn.IFNA(IF(Y$7="Fixed",1,IF(AND($D557="yes",Y$7="Block"),INDEX($O821:$Q821,1,MATCH(Y$5,$I66:$K66,0)),IF(OR(Y$7="Anytime",Y$7="Peak",Y$7="Off-peak",Y$7="Shoulder",Y$7="Block"),INDEX('Stakeholder report data'!$G821:$M821,1,MATCH(IF(Y$7="Block","Anytime",Y$7),'Stakeholder report data'!$G$799:$M$799,0)),INDEX($W821:$AD821,1,MATCH(Y$5,$W$799:$AD$799,0)))))
*Y1157*Y$8,0)</f>
        <v>0</v>
      </c>
      <c r="Z557" s="212">
        <f>_xlfn.IFNA(IF(Z$7="Fixed",1,IF(AND($D557="yes",Z$7="Block"),INDEX($O821:$Q821,1,MATCH(Z$5,$I66:$K66,0)),IF(OR(Z$7="Anytime",Z$7="Peak",Z$7="Off-peak",Z$7="Shoulder",Z$7="Block"),INDEX('Stakeholder report data'!$G821:$M821,1,MATCH(IF(Z$7="Block","Anytime",Z$7),'Stakeholder report data'!$G$799:$M$799,0)),INDEX($W821:$AD821,1,MATCH(Z$5,$W$799:$AD$799,0)))))
*Z1157*Z$8,0)</f>
        <v>0</v>
      </c>
      <c r="AA557" s="212">
        <f>_xlfn.IFNA(IF(AA$7="Fixed",1,IF(AND($D557="yes",AA$7="Block"),INDEX($O821:$Q821,1,MATCH(AA$5,$I66:$K66,0)),IF(OR(AA$7="Anytime",AA$7="Peak",AA$7="Off-peak",AA$7="Shoulder",AA$7="Block"),INDEX('Stakeholder report data'!$G821:$M821,1,MATCH(IF(AA$7="Block","Anytime",AA$7),'Stakeholder report data'!$G$799:$M$799,0)),INDEX($W821:$AD821,1,MATCH(AA$5,$W$799:$AD$799,0)))))
*AA1157*AA$8,0)</f>
        <v>0</v>
      </c>
      <c r="AB557" s="212">
        <f>_xlfn.IFNA(IF(AB$7="Fixed",1,IF(AND($D557="yes",AB$7="Block"),INDEX($O821:$Q821,1,MATCH(AB$5,$I66:$K66,0)),IF(OR(AB$7="Anytime",AB$7="Peak",AB$7="Off-peak",AB$7="Shoulder",AB$7="Block"),INDEX('Stakeholder report data'!$G821:$M821,1,MATCH(IF(AB$7="Block","Anytime",AB$7),'Stakeholder report data'!$G$799:$M$799,0)),INDEX($W821:$AD821,1,MATCH(AB$5,$W$799:$AD$799,0)))))
*AB1157*AB$8,0)</f>
        <v>0</v>
      </c>
      <c r="AC557" s="212">
        <f>_xlfn.IFNA(IF(AC$7="Fixed",1,IF(AND($D557="yes",AC$7="Block"),INDEX($O821:$Q821,1,MATCH(AC$5,$I66:$K66,0)),IF(OR(AC$7="Anytime",AC$7="Peak",AC$7="Off-peak",AC$7="Shoulder",AC$7="Block"),INDEX('Stakeholder report data'!$G821:$M821,1,MATCH(IF(AC$7="Block","Anytime",AC$7),'Stakeholder report data'!$G$799:$M$799,0)),INDEX($W821:$AD821,1,MATCH(AC$5,$W$799:$AD$799,0)))))
*AC1157*AC$8,0)</f>
        <v>0</v>
      </c>
      <c r="AD557" s="212">
        <f>_xlfn.IFNA(IF(AD$7="Fixed",1,IF(AND($D557="yes",AD$7="Block"),INDEX($O821:$Q821,1,MATCH(AD$5,$I66:$K66,0)),IF(OR(AD$7="Anytime",AD$7="Peak",AD$7="Off-peak",AD$7="Shoulder",AD$7="Block"),INDEX('Stakeholder report data'!$G821:$M821,1,MATCH(IF(AD$7="Block","Anytime",AD$7),'Stakeholder report data'!$G$799:$M$799,0)),INDEX($W821:$AD821,1,MATCH(AD$5,$W$799:$AD$799,0)))))
*AD1157*AD$8,0)</f>
        <v>0</v>
      </c>
      <c r="AE557" s="55"/>
      <c r="AF557" s="34"/>
      <c r="AG557" s="34"/>
      <c r="AH557" s="34"/>
    </row>
    <row r="558" spans="1:34" ht="11.25" hidden="1" outlineLevel="3" x14ac:dyDescent="0.2">
      <c r="A558" s="34"/>
      <c r="B558" s="251">
        <v>21</v>
      </c>
      <c r="C558" s="48">
        <v>0</v>
      </c>
      <c r="D558" s="49">
        <f t="shared" si="57"/>
        <v>0</v>
      </c>
      <c r="E558" s="49">
        <f t="shared" si="57"/>
        <v>0</v>
      </c>
      <c r="F558" s="56"/>
      <c r="G558" s="262">
        <f t="shared" si="56"/>
        <v>0</v>
      </c>
      <c r="H558" s="56"/>
      <c r="I558" s="212">
        <f>_xlfn.IFNA(IF(I$7="Fixed",1,IF(AND($D558="yes",I$7="Block"),INDEX($O822:$Q822,1,MATCH(I$5,$I67:$K67,0)),IF(OR(I$7="Anytime",I$7="Peak",I$7="Off-peak",I$7="Shoulder",I$7="Block"),INDEX('Stakeholder report data'!$G822:$M822,1,MATCH(IF(I$7="Block","Anytime",I$7),'Stakeholder report data'!$G$799:$M$799,0)),INDEX($W822:$AD822,1,MATCH(I$5,$W$799:$AD$799,0)))))
*I1158*I$8,0)</f>
        <v>0</v>
      </c>
      <c r="J558" s="212">
        <f>_xlfn.IFNA(IF(J$7="Fixed",1,IF(AND($D558="yes",J$7="Block"),INDEX($O822:$Q822,1,MATCH(J$5,$I67:$K67,0)),IF(OR(J$7="Anytime",J$7="Peak",J$7="Off-peak",J$7="Shoulder",J$7="Block"),INDEX('Stakeholder report data'!$G822:$M822,1,MATCH(IF(J$7="Block","Anytime",J$7),'Stakeholder report data'!$G$799:$M$799,0)),INDEX($W822:$AD822,1,MATCH(J$5,$W$799:$AD$799,0)))))
*J1158*J$8,0)</f>
        <v>0</v>
      </c>
      <c r="K558" s="212">
        <f>_xlfn.IFNA(IF(K$7="Fixed",1,IF(AND($D558="yes",K$7="Block"),INDEX($O822:$Q822,1,MATCH(K$5,$I67:$K67,0)),IF(OR(K$7="Anytime",K$7="Peak",K$7="Off-peak",K$7="Shoulder",K$7="Block"),INDEX('Stakeholder report data'!$G822:$M822,1,MATCH(IF(K$7="Block","Anytime",K$7),'Stakeholder report data'!$G$799:$M$799,0)),INDEX($W822:$AD822,1,MATCH(K$5,$W$799:$AD$799,0)))))
*K1158*K$8,0)</f>
        <v>0</v>
      </c>
      <c r="L558" s="212">
        <f>_xlfn.IFNA(IF(L$7="Fixed",1,IF(AND($D558="yes",L$7="Block"),INDEX($O822:$Q822,1,MATCH(L$5,$I67:$K67,0)),IF(OR(L$7="Anytime",L$7="Peak",L$7="Off-peak",L$7="Shoulder",L$7="Block"),INDEX('Stakeholder report data'!$G822:$M822,1,MATCH(IF(L$7="Block","Anytime",L$7),'Stakeholder report data'!$G$799:$M$799,0)),INDEX($W822:$AD822,1,MATCH(L$5,$W$799:$AD$799,0)))))
*L1158*L$8,0)</f>
        <v>0</v>
      </c>
      <c r="M558" s="212">
        <f>_xlfn.IFNA(IF(M$7="Fixed",1,IF(AND($D558="yes",M$7="Block"),INDEX($O822:$Q822,1,MATCH(M$5,$I67:$K67,0)),IF(OR(M$7="Anytime",M$7="Peak",M$7="Off-peak",M$7="Shoulder",M$7="Block"),INDEX('Stakeholder report data'!$G822:$M822,1,MATCH(IF(M$7="Block","Anytime",M$7),'Stakeholder report data'!$G$799:$M$799,0)),INDEX($W822:$AD822,1,MATCH(M$5,$W$799:$AD$799,0)))))
*M1158*M$8,0)</f>
        <v>0</v>
      </c>
      <c r="N558" s="212">
        <f>_xlfn.IFNA(IF(N$7="Fixed",1,IF(AND($D558="yes",N$7="Block"),INDEX($O822:$Q822,1,MATCH(N$5,$I67:$K67,0)),IF(OR(N$7="Anytime",N$7="Peak",N$7="Off-peak",N$7="Shoulder",N$7="Block"),INDEX('Stakeholder report data'!$G822:$M822,1,MATCH(IF(N$7="Block","Anytime",N$7),'Stakeholder report data'!$G$799:$M$799,0)),INDEX($W822:$AD822,1,MATCH(N$5,$W$799:$AD$799,0)))))
*N1158*N$8,0)</f>
        <v>0</v>
      </c>
      <c r="O558" s="212">
        <f>_xlfn.IFNA(IF(O$7="Fixed",1,IF(AND($D558="yes",O$7="Block"),INDEX($O822:$Q822,1,MATCH(O$5,$I67:$K67,0)),IF(OR(O$7="Anytime",O$7="Peak",O$7="Off-peak",O$7="Shoulder",O$7="Block"),INDEX('Stakeholder report data'!$G822:$M822,1,MATCH(IF(O$7="Block","Anytime",O$7),'Stakeholder report data'!$G$799:$M$799,0)),INDEX($W822:$AD822,1,MATCH(O$5,$W$799:$AD$799,0)))))
*O1158*O$8,0)</f>
        <v>0</v>
      </c>
      <c r="P558" s="212">
        <f>_xlfn.IFNA(IF(P$7="Fixed",1,IF(AND($D558="yes",P$7="Block"),INDEX($O822:$Q822,1,MATCH(P$5,$I67:$K67,0)),IF(OR(P$7="Anytime",P$7="Peak",P$7="Off-peak",P$7="Shoulder",P$7="Block"),INDEX('Stakeholder report data'!$G822:$M822,1,MATCH(IF(P$7="Block","Anytime",P$7),'Stakeholder report data'!$G$799:$M$799,0)),INDEX($W822:$AD822,1,MATCH(P$5,$W$799:$AD$799,0)))))
*P1158*P$8,0)</f>
        <v>0</v>
      </c>
      <c r="Q558" s="212">
        <f>_xlfn.IFNA(IF(Q$7="Fixed",1,IF(AND($D558="yes",Q$7="Block"),INDEX($O822:$Q822,1,MATCH(Q$5,$I67:$K67,0)),IF(OR(Q$7="Anytime",Q$7="Peak",Q$7="Off-peak",Q$7="Shoulder",Q$7="Block"),INDEX('Stakeholder report data'!$G822:$M822,1,MATCH(IF(Q$7="Block","Anytime",Q$7),'Stakeholder report data'!$G$799:$M$799,0)),INDEX($W822:$AD822,1,MATCH(Q$5,$W$799:$AD$799,0)))))
*Q1158*Q$8,0)</f>
        <v>0</v>
      </c>
      <c r="R558" s="212">
        <f>_xlfn.IFNA(IF(R$7="Fixed",1,IF(AND($D558="yes",R$7="Block"),INDEX($O822:$Q822,1,MATCH(R$5,$I67:$K67,0)),IF(OR(R$7="Anytime",R$7="Peak",R$7="Off-peak",R$7="Shoulder",R$7="Block"),INDEX('Stakeholder report data'!$G822:$M822,1,MATCH(IF(R$7="Block","Anytime",R$7),'Stakeholder report data'!$G$799:$M$799,0)),INDEX($W822:$AD822,1,MATCH(R$5,$W$799:$AD$799,0)))))
*R1158*R$8,0)</f>
        <v>0</v>
      </c>
      <c r="S558" s="212">
        <f>_xlfn.IFNA(IF(S$7="Fixed",1,IF(AND($D558="yes",S$7="Block"),INDEX($O822:$Q822,1,MATCH(S$5,$I67:$K67,0)),IF(OR(S$7="Anytime",S$7="Peak",S$7="Off-peak",S$7="Shoulder",S$7="Block"),INDEX('Stakeholder report data'!$G822:$M822,1,MATCH(IF(S$7="Block","Anytime",S$7),'Stakeholder report data'!$G$799:$M$799,0)),INDEX($W822:$AD822,1,MATCH(S$5,$W$799:$AD$799,0)))))
*S1158*S$8,0)</f>
        <v>0</v>
      </c>
      <c r="T558" s="212">
        <f>_xlfn.IFNA(IF(T$7="Fixed",1,IF(AND($D558="yes",T$7="Block"),INDEX($O822:$Q822,1,MATCH(T$5,$I67:$K67,0)),IF(OR(T$7="Anytime",T$7="Peak",T$7="Off-peak",T$7="Shoulder",T$7="Block"),INDEX('Stakeholder report data'!$G822:$M822,1,MATCH(IF(T$7="Block","Anytime",T$7),'Stakeholder report data'!$G$799:$M$799,0)),INDEX($W822:$AD822,1,MATCH(T$5,$W$799:$AD$799,0)))))
*T1158*T$8,0)</f>
        <v>0</v>
      </c>
      <c r="U558" s="212">
        <f>_xlfn.IFNA(IF(U$7="Fixed",1,IF(AND($D558="yes",U$7="Block"),INDEX($O822:$Q822,1,MATCH(U$5,$I67:$K67,0)),IF(OR(U$7="Anytime",U$7="Peak",U$7="Off-peak",U$7="Shoulder",U$7="Block"),INDEX('Stakeholder report data'!$G822:$M822,1,MATCH(IF(U$7="Block","Anytime",U$7),'Stakeholder report data'!$G$799:$M$799,0)),INDEX($W822:$AD822,1,MATCH(U$5,$W$799:$AD$799,0)))))
*U1158*U$8,0)</f>
        <v>0</v>
      </c>
      <c r="V558" s="212">
        <f>_xlfn.IFNA(IF(V$7="Fixed",1,IF(AND($D558="yes",V$7="Block"),INDEX($O822:$Q822,1,MATCH(V$5,$I67:$K67,0)),IF(OR(V$7="Anytime",V$7="Peak",V$7="Off-peak",V$7="Shoulder",V$7="Block"),INDEX('Stakeholder report data'!$G822:$M822,1,MATCH(IF(V$7="Block","Anytime",V$7),'Stakeholder report data'!$G$799:$M$799,0)),INDEX($W822:$AD822,1,MATCH(V$5,$W$799:$AD$799,0)))))
*V1158*V$8,0)</f>
        <v>0</v>
      </c>
      <c r="W558" s="212">
        <f>_xlfn.IFNA(IF(W$7="Fixed",1,IF(AND($D558="yes",W$7="Block"),INDEX($O822:$Q822,1,MATCH(W$5,$I67:$K67,0)),IF(OR(W$7="Anytime",W$7="Peak",W$7="Off-peak",W$7="Shoulder",W$7="Block"),INDEX('Stakeholder report data'!$G822:$M822,1,MATCH(IF(W$7="Block","Anytime",W$7),'Stakeholder report data'!$G$799:$M$799,0)),INDEX($W822:$AD822,1,MATCH(W$5,$W$799:$AD$799,0)))))
*W1158*W$8,0)</f>
        <v>0</v>
      </c>
      <c r="X558" s="212">
        <f>_xlfn.IFNA(IF(X$7="Fixed",1,IF(AND($D558="yes",X$7="Block"),INDEX($O822:$Q822,1,MATCH(X$5,$I67:$K67,0)),IF(OR(X$7="Anytime",X$7="Peak",X$7="Off-peak",X$7="Shoulder",X$7="Block"),INDEX('Stakeholder report data'!$G822:$M822,1,MATCH(IF(X$7="Block","Anytime",X$7),'Stakeholder report data'!$G$799:$M$799,0)),INDEX($W822:$AD822,1,MATCH(X$5,$W$799:$AD$799,0)))))
*X1158*X$8,0)</f>
        <v>0</v>
      </c>
      <c r="Y558" s="212">
        <f>_xlfn.IFNA(IF(Y$7="Fixed",1,IF(AND($D558="yes",Y$7="Block"),INDEX($O822:$Q822,1,MATCH(Y$5,$I67:$K67,0)),IF(OR(Y$7="Anytime",Y$7="Peak",Y$7="Off-peak",Y$7="Shoulder",Y$7="Block"),INDEX('Stakeholder report data'!$G822:$M822,1,MATCH(IF(Y$7="Block","Anytime",Y$7),'Stakeholder report data'!$G$799:$M$799,0)),INDEX($W822:$AD822,1,MATCH(Y$5,$W$799:$AD$799,0)))))
*Y1158*Y$8,0)</f>
        <v>0</v>
      </c>
      <c r="Z558" s="212">
        <f>_xlfn.IFNA(IF(Z$7="Fixed",1,IF(AND($D558="yes",Z$7="Block"),INDEX($O822:$Q822,1,MATCH(Z$5,$I67:$K67,0)),IF(OR(Z$7="Anytime",Z$7="Peak",Z$7="Off-peak",Z$7="Shoulder",Z$7="Block"),INDEX('Stakeholder report data'!$G822:$M822,1,MATCH(IF(Z$7="Block","Anytime",Z$7),'Stakeholder report data'!$G$799:$M$799,0)),INDEX($W822:$AD822,1,MATCH(Z$5,$W$799:$AD$799,0)))))
*Z1158*Z$8,0)</f>
        <v>0</v>
      </c>
      <c r="AA558" s="212">
        <f>_xlfn.IFNA(IF(AA$7="Fixed",1,IF(AND($D558="yes",AA$7="Block"),INDEX($O822:$Q822,1,MATCH(AA$5,$I67:$K67,0)),IF(OR(AA$7="Anytime",AA$7="Peak",AA$7="Off-peak",AA$7="Shoulder",AA$7="Block"),INDEX('Stakeholder report data'!$G822:$M822,1,MATCH(IF(AA$7="Block","Anytime",AA$7),'Stakeholder report data'!$G$799:$M$799,0)),INDEX($W822:$AD822,1,MATCH(AA$5,$W$799:$AD$799,0)))))
*AA1158*AA$8,0)</f>
        <v>0</v>
      </c>
      <c r="AB558" s="212">
        <f>_xlfn.IFNA(IF(AB$7="Fixed",1,IF(AND($D558="yes",AB$7="Block"),INDEX($O822:$Q822,1,MATCH(AB$5,$I67:$K67,0)),IF(OR(AB$7="Anytime",AB$7="Peak",AB$7="Off-peak",AB$7="Shoulder",AB$7="Block"),INDEX('Stakeholder report data'!$G822:$M822,1,MATCH(IF(AB$7="Block","Anytime",AB$7),'Stakeholder report data'!$G$799:$M$799,0)),INDEX($W822:$AD822,1,MATCH(AB$5,$W$799:$AD$799,0)))))
*AB1158*AB$8,0)</f>
        <v>0</v>
      </c>
      <c r="AC558" s="212">
        <f>_xlfn.IFNA(IF(AC$7="Fixed",1,IF(AND($D558="yes",AC$7="Block"),INDEX($O822:$Q822,1,MATCH(AC$5,$I67:$K67,0)),IF(OR(AC$7="Anytime",AC$7="Peak",AC$7="Off-peak",AC$7="Shoulder",AC$7="Block"),INDEX('Stakeholder report data'!$G822:$M822,1,MATCH(IF(AC$7="Block","Anytime",AC$7),'Stakeholder report data'!$G$799:$M$799,0)),INDEX($W822:$AD822,1,MATCH(AC$5,$W$799:$AD$799,0)))))
*AC1158*AC$8,0)</f>
        <v>0</v>
      </c>
      <c r="AD558" s="212">
        <f>_xlfn.IFNA(IF(AD$7="Fixed",1,IF(AND($D558="yes",AD$7="Block"),INDEX($O822:$Q822,1,MATCH(AD$5,$I67:$K67,0)),IF(OR(AD$7="Anytime",AD$7="Peak",AD$7="Off-peak",AD$7="Shoulder",AD$7="Block"),INDEX('Stakeholder report data'!$G822:$M822,1,MATCH(IF(AD$7="Block","Anytime",AD$7),'Stakeholder report data'!$G$799:$M$799,0)),INDEX($W822:$AD822,1,MATCH(AD$5,$W$799:$AD$799,0)))))
*AD1158*AD$8,0)</f>
        <v>0</v>
      </c>
      <c r="AE558" s="55"/>
      <c r="AF558" s="34"/>
      <c r="AG558" s="34"/>
      <c r="AH558" s="34"/>
    </row>
    <row r="559" spans="1:34" ht="11.25" hidden="1" outlineLevel="3" x14ac:dyDescent="0.2">
      <c r="A559" s="34"/>
      <c r="B559" s="251">
        <v>22</v>
      </c>
      <c r="C559" s="48">
        <v>0</v>
      </c>
      <c r="D559" s="49">
        <f t="shared" si="57"/>
        <v>0</v>
      </c>
      <c r="E559" s="49">
        <f t="shared" si="57"/>
        <v>0</v>
      </c>
      <c r="F559" s="56"/>
      <c r="G559" s="262">
        <f t="shared" si="56"/>
        <v>0</v>
      </c>
      <c r="H559" s="56"/>
      <c r="I559" s="212">
        <f>_xlfn.IFNA(IF(I$7="Fixed",1,IF(AND($D559="yes",I$7="Block"),INDEX($O823:$Q823,1,MATCH(I$5,$I68:$K68,0)),IF(OR(I$7="Anytime",I$7="Peak",I$7="Off-peak",I$7="Shoulder",I$7="Block"),INDEX('Stakeholder report data'!$G823:$M823,1,MATCH(IF(I$7="Block","Anytime",I$7),'Stakeholder report data'!$G$799:$M$799,0)),INDEX($W823:$AD823,1,MATCH(I$5,$W$799:$AD$799,0)))))
*I1159*I$8,0)</f>
        <v>0</v>
      </c>
      <c r="J559" s="212">
        <f>_xlfn.IFNA(IF(J$7="Fixed",1,IF(AND($D559="yes",J$7="Block"),INDEX($O823:$Q823,1,MATCH(J$5,$I68:$K68,0)),IF(OR(J$7="Anytime",J$7="Peak",J$7="Off-peak",J$7="Shoulder",J$7="Block"),INDEX('Stakeholder report data'!$G823:$M823,1,MATCH(IF(J$7="Block","Anytime",J$7),'Stakeholder report data'!$G$799:$M$799,0)),INDEX($W823:$AD823,1,MATCH(J$5,$W$799:$AD$799,0)))))
*J1159*J$8,0)</f>
        <v>0</v>
      </c>
      <c r="K559" s="212">
        <f>_xlfn.IFNA(IF(K$7="Fixed",1,IF(AND($D559="yes",K$7="Block"),INDEX($O823:$Q823,1,MATCH(K$5,$I68:$K68,0)),IF(OR(K$7="Anytime",K$7="Peak",K$7="Off-peak",K$7="Shoulder",K$7="Block"),INDEX('Stakeholder report data'!$G823:$M823,1,MATCH(IF(K$7="Block","Anytime",K$7),'Stakeholder report data'!$G$799:$M$799,0)),INDEX($W823:$AD823,1,MATCH(K$5,$W$799:$AD$799,0)))))
*K1159*K$8,0)</f>
        <v>0</v>
      </c>
      <c r="L559" s="212">
        <f>_xlfn.IFNA(IF(L$7="Fixed",1,IF(AND($D559="yes",L$7="Block"),INDEX($O823:$Q823,1,MATCH(L$5,$I68:$K68,0)),IF(OR(L$7="Anytime",L$7="Peak",L$7="Off-peak",L$7="Shoulder",L$7="Block"),INDEX('Stakeholder report data'!$G823:$M823,1,MATCH(IF(L$7="Block","Anytime",L$7),'Stakeholder report data'!$G$799:$M$799,0)),INDEX($W823:$AD823,1,MATCH(L$5,$W$799:$AD$799,0)))))
*L1159*L$8,0)</f>
        <v>0</v>
      </c>
      <c r="M559" s="212">
        <f>_xlfn.IFNA(IF(M$7="Fixed",1,IF(AND($D559="yes",M$7="Block"),INDEX($O823:$Q823,1,MATCH(M$5,$I68:$K68,0)),IF(OR(M$7="Anytime",M$7="Peak",M$7="Off-peak",M$7="Shoulder",M$7="Block"),INDEX('Stakeholder report data'!$G823:$M823,1,MATCH(IF(M$7="Block","Anytime",M$7),'Stakeholder report data'!$G$799:$M$799,0)),INDEX($W823:$AD823,1,MATCH(M$5,$W$799:$AD$799,0)))))
*M1159*M$8,0)</f>
        <v>0</v>
      </c>
      <c r="N559" s="212">
        <f>_xlfn.IFNA(IF(N$7="Fixed",1,IF(AND($D559="yes",N$7="Block"),INDEX($O823:$Q823,1,MATCH(N$5,$I68:$K68,0)),IF(OR(N$7="Anytime",N$7="Peak",N$7="Off-peak",N$7="Shoulder",N$7="Block"),INDEX('Stakeholder report data'!$G823:$M823,1,MATCH(IF(N$7="Block","Anytime",N$7),'Stakeholder report data'!$G$799:$M$799,0)),INDEX($W823:$AD823,1,MATCH(N$5,$W$799:$AD$799,0)))))
*N1159*N$8,0)</f>
        <v>0</v>
      </c>
      <c r="O559" s="212">
        <f>_xlfn.IFNA(IF(O$7="Fixed",1,IF(AND($D559="yes",O$7="Block"),INDEX($O823:$Q823,1,MATCH(O$5,$I68:$K68,0)),IF(OR(O$7="Anytime",O$7="Peak",O$7="Off-peak",O$7="Shoulder",O$7="Block"),INDEX('Stakeholder report data'!$G823:$M823,1,MATCH(IF(O$7="Block","Anytime",O$7),'Stakeholder report data'!$G$799:$M$799,0)),INDEX($W823:$AD823,1,MATCH(O$5,$W$799:$AD$799,0)))))
*O1159*O$8,0)</f>
        <v>0</v>
      </c>
      <c r="P559" s="212">
        <f>_xlfn.IFNA(IF(P$7="Fixed",1,IF(AND($D559="yes",P$7="Block"),INDEX($O823:$Q823,1,MATCH(P$5,$I68:$K68,0)),IF(OR(P$7="Anytime",P$7="Peak",P$7="Off-peak",P$7="Shoulder",P$7="Block"),INDEX('Stakeholder report data'!$G823:$M823,1,MATCH(IF(P$7="Block","Anytime",P$7),'Stakeholder report data'!$G$799:$M$799,0)),INDEX($W823:$AD823,1,MATCH(P$5,$W$799:$AD$799,0)))))
*P1159*P$8,0)</f>
        <v>0</v>
      </c>
      <c r="Q559" s="212">
        <f>_xlfn.IFNA(IF(Q$7="Fixed",1,IF(AND($D559="yes",Q$7="Block"),INDEX($O823:$Q823,1,MATCH(Q$5,$I68:$K68,0)),IF(OR(Q$7="Anytime",Q$7="Peak",Q$7="Off-peak",Q$7="Shoulder",Q$7="Block"),INDEX('Stakeholder report data'!$G823:$M823,1,MATCH(IF(Q$7="Block","Anytime",Q$7),'Stakeholder report data'!$G$799:$M$799,0)),INDEX($W823:$AD823,1,MATCH(Q$5,$W$799:$AD$799,0)))))
*Q1159*Q$8,0)</f>
        <v>0</v>
      </c>
      <c r="R559" s="212">
        <f>_xlfn.IFNA(IF(R$7="Fixed",1,IF(AND($D559="yes",R$7="Block"),INDEX($O823:$Q823,1,MATCH(R$5,$I68:$K68,0)),IF(OR(R$7="Anytime",R$7="Peak",R$7="Off-peak",R$7="Shoulder",R$7="Block"),INDEX('Stakeholder report data'!$G823:$M823,1,MATCH(IF(R$7="Block","Anytime",R$7),'Stakeholder report data'!$G$799:$M$799,0)),INDEX($W823:$AD823,1,MATCH(R$5,$W$799:$AD$799,0)))))
*R1159*R$8,0)</f>
        <v>0</v>
      </c>
      <c r="S559" s="212">
        <f>_xlfn.IFNA(IF(S$7="Fixed",1,IF(AND($D559="yes",S$7="Block"),INDEX($O823:$Q823,1,MATCH(S$5,$I68:$K68,0)),IF(OR(S$7="Anytime",S$7="Peak",S$7="Off-peak",S$7="Shoulder",S$7="Block"),INDEX('Stakeholder report data'!$G823:$M823,1,MATCH(IF(S$7="Block","Anytime",S$7),'Stakeholder report data'!$G$799:$M$799,0)),INDEX($W823:$AD823,1,MATCH(S$5,$W$799:$AD$799,0)))))
*S1159*S$8,0)</f>
        <v>0</v>
      </c>
      <c r="T559" s="212">
        <f>_xlfn.IFNA(IF(T$7="Fixed",1,IF(AND($D559="yes",T$7="Block"),INDEX($O823:$Q823,1,MATCH(T$5,$I68:$K68,0)),IF(OR(T$7="Anytime",T$7="Peak",T$7="Off-peak",T$7="Shoulder",T$7="Block"),INDEX('Stakeholder report data'!$G823:$M823,1,MATCH(IF(T$7="Block","Anytime",T$7),'Stakeholder report data'!$G$799:$M$799,0)),INDEX($W823:$AD823,1,MATCH(T$5,$W$799:$AD$799,0)))))
*T1159*T$8,0)</f>
        <v>0</v>
      </c>
      <c r="U559" s="212">
        <f>_xlfn.IFNA(IF(U$7="Fixed",1,IF(AND($D559="yes",U$7="Block"),INDEX($O823:$Q823,1,MATCH(U$5,$I68:$K68,0)),IF(OR(U$7="Anytime",U$7="Peak",U$7="Off-peak",U$7="Shoulder",U$7="Block"),INDEX('Stakeholder report data'!$G823:$M823,1,MATCH(IF(U$7="Block","Anytime",U$7),'Stakeholder report data'!$G$799:$M$799,0)),INDEX($W823:$AD823,1,MATCH(U$5,$W$799:$AD$799,0)))))
*U1159*U$8,0)</f>
        <v>0</v>
      </c>
      <c r="V559" s="212">
        <f>_xlfn.IFNA(IF(V$7="Fixed",1,IF(AND($D559="yes",V$7="Block"),INDEX($O823:$Q823,1,MATCH(V$5,$I68:$K68,0)),IF(OR(V$7="Anytime",V$7="Peak",V$7="Off-peak",V$7="Shoulder",V$7="Block"),INDEX('Stakeholder report data'!$G823:$M823,1,MATCH(IF(V$7="Block","Anytime",V$7),'Stakeholder report data'!$G$799:$M$799,0)),INDEX($W823:$AD823,1,MATCH(V$5,$W$799:$AD$799,0)))))
*V1159*V$8,0)</f>
        <v>0</v>
      </c>
      <c r="W559" s="212">
        <f>_xlfn.IFNA(IF(W$7="Fixed",1,IF(AND($D559="yes",W$7="Block"),INDEX($O823:$Q823,1,MATCH(W$5,$I68:$K68,0)),IF(OR(W$7="Anytime",W$7="Peak",W$7="Off-peak",W$7="Shoulder",W$7="Block"),INDEX('Stakeholder report data'!$G823:$M823,1,MATCH(IF(W$7="Block","Anytime",W$7),'Stakeholder report data'!$G$799:$M$799,0)),INDEX($W823:$AD823,1,MATCH(W$5,$W$799:$AD$799,0)))))
*W1159*W$8,0)</f>
        <v>0</v>
      </c>
      <c r="X559" s="212">
        <f>_xlfn.IFNA(IF(X$7="Fixed",1,IF(AND($D559="yes",X$7="Block"),INDEX($O823:$Q823,1,MATCH(X$5,$I68:$K68,0)),IF(OR(X$7="Anytime",X$7="Peak",X$7="Off-peak",X$7="Shoulder",X$7="Block"),INDEX('Stakeholder report data'!$G823:$M823,1,MATCH(IF(X$7="Block","Anytime",X$7),'Stakeholder report data'!$G$799:$M$799,0)),INDEX($W823:$AD823,1,MATCH(X$5,$W$799:$AD$799,0)))))
*X1159*X$8,0)</f>
        <v>0</v>
      </c>
      <c r="Y559" s="212">
        <f>_xlfn.IFNA(IF(Y$7="Fixed",1,IF(AND($D559="yes",Y$7="Block"),INDEX($O823:$Q823,1,MATCH(Y$5,$I68:$K68,0)),IF(OR(Y$7="Anytime",Y$7="Peak",Y$7="Off-peak",Y$7="Shoulder",Y$7="Block"),INDEX('Stakeholder report data'!$G823:$M823,1,MATCH(IF(Y$7="Block","Anytime",Y$7),'Stakeholder report data'!$G$799:$M$799,0)),INDEX($W823:$AD823,1,MATCH(Y$5,$W$799:$AD$799,0)))))
*Y1159*Y$8,0)</f>
        <v>0</v>
      </c>
      <c r="Z559" s="212">
        <f>_xlfn.IFNA(IF(Z$7="Fixed",1,IF(AND($D559="yes",Z$7="Block"),INDEX($O823:$Q823,1,MATCH(Z$5,$I68:$K68,0)),IF(OR(Z$7="Anytime",Z$7="Peak",Z$7="Off-peak",Z$7="Shoulder",Z$7="Block"),INDEX('Stakeholder report data'!$G823:$M823,1,MATCH(IF(Z$7="Block","Anytime",Z$7),'Stakeholder report data'!$G$799:$M$799,0)),INDEX($W823:$AD823,1,MATCH(Z$5,$W$799:$AD$799,0)))))
*Z1159*Z$8,0)</f>
        <v>0</v>
      </c>
      <c r="AA559" s="212">
        <f>_xlfn.IFNA(IF(AA$7="Fixed",1,IF(AND($D559="yes",AA$7="Block"),INDEX($O823:$Q823,1,MATCH(AA$5,$I68:$K68,0)),IF(OR(AA$7="Anytime",AA$7="Peak",AA$7="Off-peak",AA$7="Shoulder",AA$7="Block"),INDEX('Stakeholder report data'!$G823:$M823,1,MATCH(IF(AA$7="Block","Anytime",AA$7),'Stakeholder report data'!$G$799:$M$799,0)),INDEX($W823:$AD823,1,MATCH(AA$5,$W$799:$AD$799,0)))))
*AA1159*AA$8,0)</f>
        <v>0</v>
      </c>
      <c r="AB559" s="212">
        <f>_xlfn.IFNA(IF(AB$7="Fixed",1,IF(AND($D559="yes",AB$7="Block"),INDEX($O823:$Q823,1,MATCH(AB$5,$I68:$K68,0)),IF(OR(AB$7="Anytime",AB$7="Peak",AB$7="Off-peak",AB$7="Shoulder",AB$7="Block"),INDEX('Stakeholder report data'!$G823:$M823,1,MATCH(IF(AB$7="Block","Anytime",AB$7),'Stakeholder report data'!$G$799:$M$799,0)),INDEX($W823:$AD823,1,MATCH(AB$5,$W$799:$AD$799,0)))))
*AB1159*AB$8,0)</f>
        <v>0</v>
      </c>
      <c r="AC559" s="212">
        <f>_xlfn.IFNA(IF(AC$7="Fixed",1,IF(AND($D559="yes",AC$7="Block"),INDEX($O823:$Q823,1,MATCH(AC$5,$I68:$K68,0)),IF(OR(AC$7="Anytime",AC$7="Peak",AC$7="Off-peak",AC$7="Shoulder",AC$7="Block"),INDEX('Stakeholder report data'!$G823:$M823,1,MATCH(IF(AC$7="Block","Anytime",AC$7),'Stakeholder report data'!$G$799:$M$799,0)),INDEX($W823:$AD823,1,MATCH(AC$5,$W$799:$AD$799,0)))))
*AC1159*AC$8,0)</f>
        <v>0</v>
      </c>
      <c r="AD559" s="212">
        <f>_xlfn.IFNA(IF(AD$7="Fixed",1,IF(AND($D559="yes",AD$7="Block"),INDEX($O823:$Q823,1,MATCH(AD$5,$I68:$K68,0)),IF(OR(AD$7="Anytime",AD$7="Peak",AD$7="Off-peak",AD$7="Shoulder",AD$7="Block"),INDEX('Stakeholder report data'!$G823:$M823,1,MATCH(IF(AD$7="Block","Anytime",AD$7),'Stakeholder report data'!$G$799:$M$799,0)),INDEX($W823:$AD823,1,MATCH(AD$5,$W$799:$AD$799,0)))))
*AD1159*AD$8,0)</f>
        <v>0</v>
      </c>
      <c r="AE559" s="55"/>
      <c r="AF559" s="34"/>
      <c r="AG559" s="34"/>
      <c r="AH559" s="34"/>
    </row>
    <row r="560" spans="1:34" ht="11.25" hidden="1" outlineLevel="3" x14ac:dyDescent="0.2">
      <c r="A560" s="34"/>
      <c r="B560" s="258">
        <v>23</v>
      </c>
      <c r="C560" s="48">
        <v>0</v>
      </c>
      <c r="D560" s="49">
        <f t="shared" si="57"/>
        <v>0</v>
      </c>
      <c r="E560" s="49">
        <f t="shared" si="57"/>
        <v>0</v>
      </c>
      <c r="F560" s="56"/>
      <c r="G560" s="262">
        <f t="shared" si="56"/>
        <v>0</v>
      </c>
      <c r="H560" s="56"/>
      <c r="I560" s="212">
        <f>_xlfn.IFNA(IF(I$7="Fixed",1,IF(AND($D560="yes",I$7="Block"),INDEX($O824:$Q824,1,MATCH(I$5,$I69:$K69,0)),IF(OR(I$7="Anytime",I$7="Peak",I$7="Off-peak",I$7="Shoulder",I$7="Block"),INDEX('Stakeholder report data'!$G824:$M824,1,MATCH(IF(I$7="Block","Anytime",I$7),'Stakeholder report data'!$G$799:$M$799,0)),INDEX($W824:$AD824,1,MATCH(I$5,$W$799:$AD$799,0)))))
*I1160*I$8,0)</f>
        <v>0</v>
      </c>
      <c r="J560" s="212">
        <f>_xlfn.IFNA(IF(J$7="Fixed",1,IF(AND($D560="yes",J$7="Block"),INDEX($O824:$Q824,1,MATCH(J$5,$I69:$K69,0)),IF(OR(J$7="Anytime",J$7="Peak",J$7="Off-peak",J$7="Shoulder",J$7="Block"),INDEX('Stakeholder report data'!$G824:$M824,1,MATCH(IF(J$7="Block","Anytime",J$7),'Stakeholder report data'!$G$799:$M$799,0)),INDEX($W824:$AD824,1,MATCH(J$5,$W$799:$AD$799,0)))))
*J1160*J$8,0)</f>
        <v>0</v>
      </c>
      <c r="K560" s="212">
        <f>_xlfn.IFNA(IF(K$7="Fixed",1,IF(AND($D560="yes",K$7="Block"),INDEX($O824:$Q824,1,MATCH(K$5,$I69:$K69,0)),IF(OR(K$7="Anytime",K$7="Peak",K$7="Off-peak",K$7="Shoulder",K$7="Block"),INDEX('Stakeholder report data'!$G824:$M824,1,MATCH(IF(K$7="Block","Anytime",K$7),'Stakeholder report data'!$G$799:$M$799,0)),INDEX($W824:$AD824,1,MATCH(K$5,$W$799:$AD$799,0)))))
*K1160*K$8,0)</f>
        <v>0</v>
      </c>
      <c r="L560" s="212">
        <f>_xlfn.IFNA(IF(L$7="Fixed",1,IF(AND($D560="yes",L$7="Block"),INDEX($O824:$Q824,1,MATCH(L$5,$I69:$K69,0)),IF(OR(L$7="Anytime",L$7="Peak",L$7="Off-peak",L$7="Shoulder",L$7="Block"),INDEX('Stakeholder report data'!$G824:$M824,1,MATCH(IF(L$7="Block","Anytime",L$7),'Stakeholder report data'!$G$799:$M$799,0)),INDEX($W824:$AD824,1,MATCH(L$5,$W$799:$AD$799,0)))))
*L1160*L$8,0)</f>
        <v>0</v>
      </c>
      <c r="M560" s="212">
        <f>_xlfn.IFNA(IF(M$7="Fixed",1,IF(AND($D560="yes",M$7="Block"),INDEX($O824:$Q824,1,MATCH(M$5,$I69:$K69,0)),IF(OR(M$7="Anytime",M$7="Peak",M$7="Off-peak",M$7="Shoulder",M$7="Block"),INDEX('Stakeholder report data'!$G824:$M824,1,MATCH(IF(M$7="Block","Anytime",M$7),'Stakeholder report data'!$G$799:$M$799,0)),INDEX($W824:$AD824,1,MATCH(M$5,$W$799:$AD$799,0)))))
*M1160*M$8,0)</f>
        <v>0</v>
      </c>
      <c r="N560" s="212">
        <f>_xlfn.IFNA(IF(N$7="Fixed",1,IF(AND($D560="yes",N$7="Block"),INDEX($O824:$Q824,1,MATCH(N$5,$I69:$K69,0)),IF(OR(N$7="Anytime",N$7="Peak",N$7="Off-peak",N$7="Shoulder",N$7="Block"),INDEX('Stakeholder report data'!$G824:$M824,1,MATCH(IF(N$7="Block","Anytime",N$7),'Stakeholder report data'!$G$799:$M$799,0)),INDEX($W824:$AD824,1,MATCH(N$5,$W$799:$AD$799,0)))))
*N1160*N$8,0)</f>
        <v>0</v>
      </c>
      <c r="O560" s="212">
        <f>_xlfn.IFNA(IF(O$7="Fixed",1,IF(AND($D560="yes",O$7="Block"),INDEX($O824:$Q824,1,MATCH(O$5,$I69:$K69,0)),IF(OR(O$7="Anytime",O$7="Peak",O$7="Off-peak",O$7="Shoulder",O$7="Block"),INDEX('Stakeholder report data'!$G824:$M824,1,MATCH(IF(O$7="Block","Anytime",O$7),'Stakeholder report data'!$G$799:$M$799,0)),INDEX($W824:$AD824,1,MATCH(O$5,$W$799:$AD$799,0)))))
*O1160*O$8,0)</f>
        <v>0</v>
      </c>
      <c r="P560" s="212">
        <f>_xlfn.IFNA(IF(P$7="Fixed",1,IF(AND($D560="yes",P$7="Block"),INDEX($O824:$Q824,1,MATCH(P$5,$I69:$K69,0)),IF(OR(P$7="Anytime",P$7="Peak",P$7="Off-peak",P$7="Shoulder",P$7="Block"),INDEX('Stakeholder report data'!$G824:$M824,1,MATCH(IF(P$7="Block","Anytime",P$7),'Stakeholder report data'!$G$799:$M$799,0)),INDEX($W824:$AD824,1,MATCH(P$5,$W$799:$AD$799,0)))))
*P1160*P$8,0)</f>
        <v>0</v>
      </c>
      <c r="Q560" s="212">
        <f>_xlfn.IFNA(IF(Q$7="Fixed",1,IF(AND($D560="yes",Q$7="Block"),INDEX($O824:$Q824,1,MATCH(Q$5,$I69:$K69,0)),IF(OR(Q$7="Anytime",Q$7="Peak",Q$7="Off-peak",Q$7="Shoulder",Q$7="Block"),INDEX('Stakeholder report data'!$G824:$M824,1,MATCH(IF(Q$7="Block","Anytime",Q$7),'Stakeholder report data'!$G$799:$M$799,0)),INDEX($W824:$AD824,1,MATCH(Q$5,$W$799:$AD$799,0)))))
*Q1160*Q$8,0)</f>
        <v>0</v>
      </c>
      <c r="R560" s="212">
        <f>_xlfn.IFNA(IF(R$7="Fixed",1,IF(AND($D560="yes",R$7="Block"),INDEX($O824:$Q824,1,MATCH(R$5,$I69:$K69,0)),IF(OR(R$7="Anytime",R$7="Peak",R$7="Off-peak",R$7="Shoulder",R$7="Block"),INDEX('Stakeholder report data'!$G824:$M824,1,MATCH(IF(R$7="Block","Anytime",R$7),'Stakeholder report data'!$G$799:$M$799,0)),INDEX($W824:$AD824,1,MATCH(R$5,$W$799:$AD$799,0)))))
*R1160*R$8,0)</f>
        <v>0</v>
      </c>
      <c r="S560" s="212">
        <f>_xlfn.IFNA(IF(S$7="Fixed",1,IF(AND($D560="yes",S$7="Block"),INDEX($O824:$Q824,1,MATCH(S$5,$I69:$K69,0)),IF(OR(S$7="Anytime",S$7="Peak",S$7="Off-peak",S$7="Shoulder",S$7="Block"),INDEX('Stakeholder report data'!$G824:$M824,1,MATCH(IF(S$7="Block","Anytime",S$7),'Stakeholder report data'!$G$799:$M$799,0)),INDEX($W824:$AD824,1,MATCH(S$5,$W$799:$AD$799,0)))))
*S1160*S$8,0)</f>
        <v>0</v>
      </c>
      <c r="T560" s="212">
        <f>_xlfn.IFNA(IF(T$7="Fixed",1,IF(AND($D560="yes",T$7="Block"),INDEX($O824:$Q824,1,MATCH(T$5,$I69:$K69,0)),IF(OR(T$7="Anytime",T$7="Peak",T$7="Off-peak",T$7="Shoulder",T$7="Block"),INDEX('Stakeholder report data'!$G824:$M824,1,MATCH(IF(T$7="Block","Anytime",T$7),'Stakeholder report data'!$G$799:$M$799,0)),INDEX($W824:$AD824,1,MATCH(T$5,$W$799:$AD$799,0)))))
*T1160*T$8,0)</f>
        <v>0</v>
      </c>
      <c r="U560" s="212">
        <f>_xlfn.IFNA(IF(U$7="Fixed",1,IF(AND($D560="yes",U$7="Block"),INDEX($O824:$Q824,1,MATCH(U$5,$I69:$K69,0)),IF(OR(U$7="Anytime",U$7="Peak",U$7="Off-peak",U$7="Shoulder",U$7="Block"),INDEX('Stakeholder report data'!$G824:$M824,1,MATCH(IF(U$7="Block","Anytime",U$7),'Stakeholder report data'!$G$799:$M$799,0)),INDEX($W824:$AD824,1,MATCH(U$5,$W$799:$AD$799,0)))))
*U1160*U$8,0)</f>
        <v>0</v>
      </c>
      <c r="V560" s="212">
        <f>_xlfn.IFNA(IF(V$7="Fixed",1,IF(AND($D560="yes",V$7="Block"),INDEX($O824:$Q824,1,MATCH(V$5,$I69:$K69,0)),IF(OR(V$7="Anytime",V$7="Peak",V$7="Off-peak",V$7="Shoulder",V$7="Block"),INDEX('Stakeholder report data'!$G824:$M824,1,MATCH(IF(V$7="Block","Anytime",V$7),'Stakeholder report data'!$G$799:$M$799,0)),INDEX($W824:$AD824,1,MATCH(V$5,$W$799:$AD$799,0)))))
*V1160*V$8,0)</f>
        <v>0</v>
      </c>
      <c r="W560" s="212">
        <f>_xlfn.IFNA(IF(W$7="Fixed",1,IF(AND($D560="yes",W$7="Block"),INDEX($O824:$Q824,1,MATCH(W$5,$I69:$K69,0)),IF(OR(W$7="Anytime",W$7="Peak",W$7="Off-peak",W$7="Shoulder",W$7="Block"),INDEX('Stakeholder report data'!$G824:$M824,1,MATCH(IF(W$7="Block","Anytime",W$7),'Stakeholder report data'!$G$799:$M$799,0)),INDEX($W824:$AD824,1,MATCH(W$5,$W$799:$AD$799,0)))))
*W1160*W$8,0)</f>
        <v>0</v>
      </c>
      <c r="X560" s="212">
        <f>_xlfn.IFNA(IF(X$7="Fixed",1,IF(AND($D560="yes",X$7="Block"),INDEX($O824:$Q824,1,MATCH(X$5,$I69:$K69,0)),IF(OR(X$7="Anytime",X$7="Peak",X$7="Off-peak",X$7="Shoulder",X$7="Block"),INDEX('Stakeholder report data'!$G824:$M824,1,MATCH(IF(X$7="Block","Anytime",X$7),'Stakeholder report data'!$G$799:$M$799,0)),INDEX($W824:$AD824,1,MATCH(X$5,$W$799:$AD$799,0)))))
*X1160*X$8,0)</f>
        <v>0</v>
      </c>
      <c r="Y560" s="212">
        <f>_xlfn.IFNA(IF(Y$7="Fixed",1,IF(AND($D560="yes",Y$7="Block"),INDEX($O824:$Q824,1,MATCH(Y$5,$I69:$K69,0)),IF(OR(Y$7="Anytime",Y$7="Peak",Y$7="Off-peak",Y$7="Shoulder",Y$7="Block"),INDEX('Stakeholder report data'!$G824:$M824,1,MATCH(IF(Y$7="Block","Anytime",Y$7),'Stakeholder report data'!$G$799:$M$799,0)),INDEX($W824:$AD824,1,MATCH(Y$5,$W$799:$AD$799,0)))))
*Y1160*Y$8,0)</f>
        <v>0</v>
      </c>
      <c r="Z560" s="212">
        <f>_xlfn.IFNA(IF(Z$7="Fixed",1,IF(AND($D560="yes",Z$7="Block"),INDEX($O824:$Q824,1,MATCH(Z$5,$I69:$K69,0)),IF(OR(Z$7="Anytime",Z$7="Peak",Z$7="Off-peak",Z$7="Shoulder",Z$7="Block"),INDEX('Stakeholder report data'!$G824:$M824,1,MATCH(IF(Z$7="Block","Anytime",Z$7),'Stakeholder report data'!$G$799:$M$799,0)),INDEX($W824:$AD824,1,MATCH(Z$5,$W$799:$AD$799,0)))))
*Z1160*Z$8,0)</f>
        <v>0</v>
      </c>
      <c r="AA560" s="212">
        <f>_xlfn.IFNA(IF(AA$7="Fixed",1,IF(AND($D560="yes",AA$7="Block"),INDEX($O824:$Q824,1,MATCH(AA$5,$I69:$K69,0)),IF(OR(AA$7="Anytime",AA$7="Peak",AA$7="Off-peak",AA$7="Shoulder",AA$7="Block"),INDEX('Stakeholder report data'!$G824:$M824,1,MATCH(IF(AA$7="Block","Anytime",AA$7),'Stakeholder report data'!$G$799:$M$799,0)),INDEX($W824:$AD824,1,MATCH(AA$5,$W$799:$AD$799,0)))))
*AA1160*AA$8,0)</f>
        <v>0</v>
      </c>
      <c r="AB560" s="212">
        <f>_xlfn.IFNA(IF(AB$7="Fixed",1,IF(AND($D560="yes",AB$7="Block"),INDEX($O824:$Q824,1,MATCH(AB$5,$I69:$K69,0)),IF(OR(AB$7="Anytime",AB$7="Peak",AB$7="Off-peak",AB$7="Shoulder",AB$7="Block"),INDEX('Stakeholder report data'!$G824:$M824,1,MATCH(IF(AB$7="Block","Anytime",AB$7),'Stakeholder report data'!$G$799:$M$799,0)),INDEX($W824:$AD824,1,MATCH(AB$5,$W$799:$AD$799,0)))))
*AB1160*AB$8,0)</f>
        <v>0</v>
      </c>
      <c r="AC560" s="212">
        <f>_xlfn.IFNA(IF(AC$7="Fixed",1,IF(AND($D560="yes",AC$7="Block"),INDEX($O824:$Q824,1,MATCH(AC$5,$I69:$K69,0)),IF(OR(AC$7="Anytime",AC$7="Peak",AC$7="Off-peak",AC$7="Shoulder",AC$7="Block"),INDEX('Stakeholder report data'!$G824:$M824,1,MATCH(IF(AC$7="Block","Anytime",AC$7),'Stakeholder report data'!$G$799:$M$799,0)),INDEX($W824:$AD824,1,MATCH(AC$5,$W$799:$AD$799,0)))))
*AC1160*AC$8,0)</f>
        <v>0</v>
      </c>
      <c r="AD560" s="212">
        <f>_xlfn.IFNA(IF(AD$7="Fixed",1,IF(AND($D560="yes",AD$7="Block"),INDEX($O824:$Q824,1,MATCH(AD$5,$I69:$K69,0)),IF(OR(AD$7="Anytime",AD$7="Peak",AD$7="Off-peak",AD$7="Shoulder",AD$7="Block"),INDEX('Stakeholder report data'!$G824:$M824,1,MATCH(IF(AD$7="Block","Anytime",AD$7),'Stakeholder report data'!$G$799:$M$799,0)),INDEX($W824:$AD824,1,MATCH(AD$5,$W$799:$AD$799,0)))))
*AD1160*AD$8,0)</f>
        <v>0</v>
      </c>
      <c r="AE560" s="55"/>
      <c r="AF560" s="34"/>
      <c r="AG560" s="34"/>
      <c r="AH560" s="34"/>
    </row>
    <row r="561" spans="1:34" ht="11.25" hidden="1" outlineLevel="3" x14ac:dyDescent="0.2">
      <c r="A561" s="34"/>
      <c r="B561" s="251">
        <v>24</v>
      </c>
      <c r="C561" s="48">
        <v>0</v>
      </c>
      <c r="D561" s="49">
        <f t="shared" si="57"/>
        <v>0</v>
      </c>
      <c r="E561" s="49">
        <f t="shared" si="57"/>
        <v>0</v>
      </c>
      <c r="F561" s="56"/>
      <c r="G561" s="262">
        <f t="shared" si="56"/>
        <v>0</v>
      </c>
      <c r="H561" s="56"/>
      <c r="I561" s="212">
        <f>_xlfn.IFNA(IF(I$7="Fixed",1,IF(AND($D561="yes",I$7="Block"),INDEX($O825:$Q825,1,MATCH(I$5,$I70:$K70,0)),IF(OR(I$7="Anytime",I$7="Peak",I$7="Off-peak",I$7="Shoulder",I$7="Block"),INDEX('Stakeholder report data'!$G825:$M825,1,MATCH(IF(I$7="Block","Anytime",I$7),'Stakeholder report data'!$G$799:$M$799,0)),INDEX($W825:$AD825,1,MATCH(I$5,$W$799:$AD$799,0)))))
*I1161*I$8,0)</f>
        <v>0</v>
      </c>
      <c r="J561" s="212">
        <f>_xlfn.IFNA(IF(J$7="Fixed",1,IF(AND($D561="yes",J$7="Block"),INDEX($O825:$Q825,1,MATCH(J$5,$I70:$K70,0)),IF(OR(J$7="Anytime",J$7="Peak",J$7="Off-peak",J$7="Shoulder",J$7="Block"),INDEX('Stakeholder report data'!$G825:$M825,1,MATCH(IF(J$7="Block","Anytime",J$7),'Stakeholder report data'!$G$799:$M$799,0)),INDEX($W825:$AD825,1,MATCH(J$5,$W$799:$AD$799,0)))))
*J1161*J$8,0)</f>
        <v>0</v>
      </c>
      <c r="K561" s="212">
        <f>_xlfn.IFNA(IF(K$7="Fixed",1,IF(AND($D561="yes",K$7="Block"),INDEX($O825:$Q825,1,MATCH(K$5,$I70:$K70,0)),IF(OR(K$7="Anytime",K$7="Peak",K$7="Off-peak",K$7="Shoulder",K$7="Block"),INDEX('Stakeholder report data'!$G825:$M825,1,MATCH(IF(K$7="Block","Anytime",K$7),'Stakeholder report data'!$G$799:$M$799,0)),INDEX($W825:$AD825,1,MATCH(K$5,$W$799:$AD$799,0)))))
*K1161*K$8,0)</f>
        <v>0</v>
      </c>
      <c r="L561" s="212">
        <f>_xlfn.IFNA(IF(L$7="Fixed",1,IF(AND($D561="yes",L$7="Block"),INDEX($O825:$Q825,1,MATCH(L$5,$I70:$K70,0)),IF(OR(L$7="Anytime",L$7="Peak",L$7="Off-peak",L$7="Shoulder",L$7="Block"),INDEX('Stakeholder report data'!$G825:$M825,1,MATCH(IF(L$7="Block","Anytime",L$7),'Stakeholder report data'!$G$799:$M$799,0)),INDEX($W825:$AD825,1,MATCH(L$5,$W$799:$AD$799,0)))))
*L1161*L$8,0)</f>
        <v>0</v>
      </c>
      <c r="M561" s="212">
        <f>_xlfn.IFNA(IF(M$7="Fixed",1,IF(AND($D561="yes",M$7="Block"),INDEX($O825:$Q825,1,MATCH(M$5,$I70:$K70,0)),IF(OR(M$7="Anytime",M$7="Peak",M$7="Off-peak",M$7="Shoulder",M$7="Block"),INDEX('Stakeholder report data'!$G825:$M825,1,MATCH(IF(M$7="Block","Anytime",M$7),'Stakeholder report data'!$G$799:$M$799,0)),INDEX($W825:$AD825,1,MATCH(M$5,$W$799:$AD$799,0)))))
*M1161*M$8,0)</f>
        <v>0</v>
      </c>
      <c r="N561" s="212">
        <f>_xlfn.IFNA(IF(N$7="Fixed",1,IF(AND($D561="yes",N$7="Block"),INDEX($O825:$Q825,1,MATCH(N$5,$I70:$K70,0)),IF(OR(N$7="Anytime",N$7="Peak",N$7="Off-peak",N$7="Shoulder",N$7="Block"),INDEX('Stakeholder report data'!$G825:$M825,1,MATCH(IF(N$7="Block","Anytime",N$7),'Stakeholder report data'!$G$799:$M$799,0)),INDEX($W825:$AD825,1,MATCH(N$5,$W$799:$AD$799,0)))))
*N1161*N$8,0)</f>
        <v>0</v>
      </c>
      <c r="O561" s="212">
        <f>_xlfn.IFNA(IF(O$7="Fixed",1,IF(AND($D561="yes",O$7="Block"),INDEX($O825:$Q825,1,MATCH(O$5,$I70:$K70,0)),IF(OR(O$7="Anytime",O$7="Peak",O$7="Off-peak",O$7="Shoulder",O$7="Block"),INDEX('Stakeholder report data'!$G825:$M825,1,MATCH(IF(O$7="Block","Anytime",O$7),'Stakeholder report data'!$G$799:$M$799,0)),INDEX($W825:$AD825,1,MATCH(O$5,$W$799:$AD$799,0)))))
*O1161*O$8,0)</f>
        <v>0</v>
      </c>
      <c r="P561" s="212">
        <f>_xlfn.IFNA(IF(P$7="Fixed",1,IF(AND($D561="yes",P$7="Block"),INDEX($O825:$Q825,1,MATCH(P$5,$I70:$K70,0)),IF(OR(P$7="Anytime",P$7="Peak",P$7="Off-peak",P$7="Shoulder",P$7="Block"),INDEX('Stakeholder report data'!$G825:$M825,1,MATCH(IF(P$7="Block","Anytime",P$7),'Stakeholder report data'!$G$799:$M$799,0)),INDEX($W825:$AD825,1,MATCH(P$5,$W$799:$AD$799,0)))))
*P1161*P$8,0)</f>
        <v>0</v>
      </c>
      <c r="Q561" s="212">
        <f>_xlfn.IFNA(IF(Q$7="Fixed",1,IF(AND($D561="yes",Q$7="Block"),INDEX($O825:$Q825,1,MATCH(Q$5,$I70:$K70,0)),IF(OR(Q$7="Anytime",Q$7="Peak",Q$7="Off-peak",Q$7="Shoulder",Q$7="Block"),INDEX('Stakeholder report data'!$G825:$M825,1,MATCH(IF(Q$7="Block","Anytime",Q$7),'Stakeholder report data'!$G$799:$M$799,0)),INDEX($W825:$AD825,1,MATCH(Q$5,$W$799:$AD$799,0)))))
*Q1161*Q$8,0)</f>
        <v>0</v>
      </c>
      <c r="R561" s="212">
        <f>_xlfn.IFNA(IF(R$7="Fixed",1,IF(AND($D561="yes",R$7="Block"),INDEX($O825:$Q825,1,MATCH(R$5,$I70:$K70,0)),IF(OR(R$7="Anytime",R$7="Peak",R$7="Off-peak",R$7="Shoulder",R$7="Block"),INDEX('Stakeholder report data'!$G825:$M825,1,MATCH(IF(R$7="Block","Anytime",R$7),'Stakeholder report data'!$G$799:$M$799,0)),INDEX($W825:$AD825,1,MATCH(R$5,$W$799:$AD$799,0)))))
*R1161*R$8,0)</f>
        <v>0</v>
      </c>
      <c r="S561" s="212">
        <f>_xlfn.IFNA(IF(S$7="Fixed",1,IF(AND($D561="yes",S$7="Block"),INDEX($O825:$Q825,1,MATCH(S$5,$I70:$K70,0)),IF(OR(S$7="Anytime",S$7="Peak",S$7="Off-peak",S$7="Shoulder",S$7="Block"),INDEX('Stakeholder report data'!$G825:$M825,1,MATCH(IF(S$7="Block","Anytime",S$7),'Stakeholder report data'!$G$799:$M$799,0)),INDEX($W825:$AD825,1,MATCH(S$5,$W$799:$AD$799,0)))))
*S1161*S$8,0)</f>
        <v>0</v>
      </c>
      <c r="T561" s="212">
        <f>_xlfn.IFNA(IF(T$7="Fixed",1,IF(AND($D561="yes",T$7="Block"),INDEX($O825:$Q825,1,MATCH(T$5,$I70:$K70,0)),IF(OR(T$7="Anytime",T$7="Peak",T$7="Off-peak",T$7="Shoulder",T$7="Block"),INDEX('Stakeholder report data'!$G825:$M825,1,MATCH(IF(T$7="Block","Anytime",T$7),'Stakeholder report data'!$G$799:$M$799,0)),INDEX($W825:$AD825,1,MATCH(T$5,$W$799:$AD$799,0)))))
*T1161*T$8,0)</f>
        <v>0</v>
      </c>
      <c r="U561" s="212">
        <f>_xlfn.IFNA(IF(U$7="Fixed",1,IF(AND($D561="yes",U$7="Block"),INDEX($O825:$Q825,1,MATCH(U$5,$I70:$K70,0)),IF(OR(U$7="Anytime",U$7="Peak",U$7="Off-peak",U$7="Shoulder",U$7="Block"),INDEX('Stakeholder report data'!$G825:$M825,1,MATCH(IF(U$7="Block","Anytime",U$7),'Stakeholder report data'!$G$799:$M$799,0)),INDEX($W825:$AD825,1,MATCH(U$5,$W$799:$AD$799,0)))))
*U1161*U$8,0)</f>
        <v>0</v>
      </c>
      <c r="V561" s="212">
        <f>_xlfn.IFNA(IF(V$7="Fixed",1,IF(AND($D561="yes",V$7="Block"),INDEX($O825:$Q825,1,MATCH(V$5,$I70:$K70,0)),IF(OR(V$7="Anytime",V$7="Peak",V$7="Off-peak",V$7="Shoulder",V$7="Block"),INDEX('Stakeholder report data'!$G825:$M825,1,MATCH(IF(V$7="Block","Anytime",V$7),'Stakeholder report data'!$G$799:$M$799,0)),INDEX($W825:$AD825,1,MATCH(V$5,$W$799:$AD$799,0)))))
*V1161*V$8,0)</f>
        <v>0</v>
      </c>
      <c r="W561" s="212">
        <f>_xlfn.IFNA(IF(W$7="Fixed",1,IF(AND($D561="yes",W$7="Block"),INDEX($O825:$Q825,1,MATCH(W$5,$I70:$K70,0)),IF(OR(W$7="Anytime",W$7="Peak",W$7="Off-peak",W$7="Shoulder",W$7="Block"),INDEX('Stakeholder report data'!$G825:$M825,1,MATCH(IF(W$7="Block","Anytime",W$7),'Stakeholder report data'!$G$799:$M$799,0)),INDEX($W825:$AD825,1,MATCH(W$5,$W$799:$AD$799,0)))))
*W1161*W$8,0)</f>
        <v>0</v>
      </c>
      <c r="X561" s="212">
        <f>_xlfn.IFNA(IF(X$7="Fixed",1,IF(AND($D561="yes",X$7="Block"),INDEX($O825:$Q825,1,MATCH(X$5,$I70:$K70,0)),IF(OR(X$7="Anytime",X$7="Peak",X$7="Off-peak",X$7="Shoulder",X$7="Block"),INDEX('Stakeholder report data'!$G825:$M825,1,MATCH(IF(X$7="Block","Anytime",X$7),'Stakeholder report data'!$G$799:$M$799,0)),INDEX($W825:$AD825,1,MATCH(X$5,$W$799:$AD$799,0)))))
*X1161*X$8,0)</f>
        <v>0</v>
      </c>
      <c r="Y561" s="212">
        <f>_xlfn.IFNA(IF(Y$7="Fixed",1,IF(AND($D561="yes",Y$7="Block"),INDEX($O825:$Q825,1,MATCH(Y$5,$I70:$K70,0)),IF(OR(Y$7="Anytime",Y$7="Peak",Y$7="Off-peak",Y$7="Shoulder",Y$7="Block"),INDEX('Stakeholder report data'!$G825:$M825,1,MATCH(IF(Y$7="Block","Anytime",Y$7),'Stakeholder report data'!$G$799:$M$799,0)),INDEX($W825:$AD825,1,MATCH(Y$5,$W$799:$AD$799,0)))))
*Y1161*Y$8,0)</f>
        <v>0</v>
      </c>
      <c r="Z561" s="212">
        <f>_xlfn.IFNA(IF(Z$7="Fixed",1,IF(AND($D561="yes",Z$7="Block"),INDEX($O825:$Q825,1,MATCH(Z$5,$I70:$K70,0)),IF(OR(Z$7="Anytime",Z$7="Peak",Z$7="Off-peak",Z$7="Shoulder",Z$7="Block"),INDEX('Stakeholder report data'!$G825:$M825,1,MATCH(IF(Z$7="Block","Anytime",Z$7),'Stakeholder report data'!$G$799:$M$799,0)),INDEX($W825:$AD825,1,MATCH(Z$5,$W$799:$AD$799,0)))))
*Z1161*Z$8,0)</f>
        <v>0</v>
      </c>
      <c r="AA561" s="212">
        <f>_xlfn.IFNA(IF(AA$7="Fixed",1,IF(AND($D561="yes",AA$7="Block"),INDEX($O825:$Q825,1,MATCH(AA$5,$I70:$K70,0)),IF(OR(AA$7="Anytime",AA$7="Peak",AA$7="Off-peak",AA$7="Shoulder",AA$7="Block"),INDEX('Stakeholder report data'!$G825:$M825,1,MATCH(IF(AA$7="Block","Anytime",AA$7),'Stakeholder report data'!$G$799:$M$799,0)),INDEX($W825:$AD825,1,MATCH(AA$5,$W$799:$AD$799,0)))))
*AA1161*AA$8,0)</f>
        <v>0</v>
      </c>
      <c r="AB561" s="212">
        <f>_xlfn.IFNA(IF(AB$7="Fixed",1,IF(AND($D561="yes",AB$7="Block"),INDEX($O825:$Q825,1,MATCH(AB$5,$I70:$K70,0)),IF(OR(AB$7="Anytime",AB$7="Peak",AB$7="Off-peak",AB$7="Shoulder",AB$7="Block"),INDEX('Stakeholder report data'!$G825:$M825,1,MATCH(IF(AB$7="Block","Anytime",AB$7),'Stakeholder report data'!$G$799:$M$799,0)),INDEX($W825:$AD825,1,MATCH(AB$5,$W$799:$AD$799,0)))))
*AB1161*AB$8,0)</f>
        <v>0</v>
      </c>
      <c r="AC561" s="212">
        <f>_xlfn.IFNA(IF(AC$7="Fixed",1,IF(AND($D561="yes",AC$7="Block"),INDEX($O825:$Q825,1,MATCH(AC$5,$I70:$K70,0)),IF(OR(AC$7="Anytime",AC$7="Peak",AC$7="Off-peak",AC$7="Shoulder",AC$7="Block"),INDEX('Stakeholder report data'!$G825:$M825,1,MATCH(IF(AC$7="Block","Anytime",AC$7),'Stakeholder report data'!$G$799:$M$799,0)),INDEX($W825:$AD825,1,MATCH(AC$5,$W$799:$AD$799,0)))))
*AC1161*AC$8,0)</f>
        <v>0</v>
      </c>
      <c r="AD561" s="212">
        <f>_xlfn.IFNA(IF(AD$7="Fixed",1,IF(AND($D561="yes",AD$7="Block"),INDEX($O825:$Q825,1,MATCH(AD$5,$I70:$K70,0)),IF(OR(AD$7="Anytime",AD$7="Peak",AD$7="Off-peak",AD$7="Shoulder",AD$7="Block"),INDEX('Stakeholder report data'!$G825:$M825,1,MATCH(IF(AD$7="Block","Anytime",AD$7),'Stakeholder report data'!$G$799:$M$799,0)),INDEX($W825:$AD825,1,MATCH(AD$5,$W$799:$AD$799,0)))))
*AD1161*AD$8,0)</f>
        <v>0</v>
      </c>
      <c r="AE561" s="55"/>
      <c r="AF561" s="34"/>
      <c r="AG561" s="34"/>
      <c r="AH561" s="34"/>
    </row>
    <row r="562" spans="1:34" ht="11.25" hidden="1" outlineLevel="3" x14ac:dyDescent="0.2">
      <c r="A562" s="34"/>
      <c r="B562" s="251">
        <v>25</v>
      </c>
      <c r="C562" s="48">
        <v>0</v>
      </c>
      <c r="D562" s="49">
        <f t="shared" si="57"/>
        <v>0</v>
      </c>
      <c r="E562" s="49">
        <f t="shared" si="57"/>
        <v>0</v>
      </c>
      <c r="F562" s="56"/>
      <c r="G562" s="262">
        <f t="shared" si="56"/>
        <v>0</v>
      </c>
      <c r="H562" s="56"/>
      <c r="I562" s="212">
        <f>_xlfn.IFNA(IF(I$7="Fixed",1,IF(AND($D562="yes",I$7="Block"),INDEX($O826:$Q826,1,MATCH(I$5,$I71:$K71,0)),IF(OR(I$7="Anytime",I$7="Peak",I$7="Off-peak",I$7="Shoulder",I$7="Block"),INDEX('Stakeholder report data'!$G826:$M826,1,MATCH(IF(I$7="Block","Anytime",I$7),'Stakeholder report data'!$G$799:$M$799,0)),INDEX($W826:$AD826,1,MATCH(I$5,$W$799:$AD$799,0)))))
*I1162*I$8,0)</f>
        <v>0</v>
      </c>
      <c r="J562" s="212">
        <f>_xlfn.IFNA(IF(J$7="Fixed",1,IF(AND($D562="yes",J$7="Block"),INDEX($O826:$Q826,1,MATCH(J$5,$I71:$K71,0)),IF(OR(J$7="Anytime",J$7="Peak",J$7="Off-peak",J$7="Shoulder",J$7="Block"),INDEX('Stakeholder report data'!$G826:$M826,1,MATCH(IF(J$7="Block","Anytime",J$7),'Stakeholder report data'!$G$799:$M$799,0)),INDEX($W826:$AD826,1,MATCH(J$5,$W$799:$AD$799,0)))))
*J1162*J$8,0)</f>
        <v>0</v>
      </c>
      <c r="K562" s="212">
        <f>_xlfn.IFNA(IF(K$7="Fixed",1,IF(AND($D562="yes",K$7="Block"),INDEX($O826:$Q826,1,MATCH(K$5,$I71:$K71,0)),IF(OR(K$7="Anytime",K$7="Peak",K$7="Off-peak",K$7="Shoulder",K$7="Block"),INDEX('Stakeholder report data'!$G826:$M826,1,MATCH(IF(K$7="Block","Anytime",K$7),'Stakeholder report data'!$G$799:$M$799,0)),INDEX($W826:$AD826,1,MATCH(K$5,$W$799:$AD$799,0)))))
*K1162*K$8,0)</f>
        <v>0</v>
      </c>
      <c r="L562" s="212">
        <f>_xlfn.IFNA(IF(L$7="Fixed",1,IF(AND($D562="yes",L$7="Block"),INDEX($O826:$Q826,1,MATCH(L$5,$I71:$K71,0)),IF(OR(L$7="Anytime",L$7="Peak",L$7="Off-peak",L$7="Shoulder",L$7="Block"),INDEX('Stakeholder report data'!$G826:$M826,1,MATCH(IF(L$7="Block","Anytime",L$7),'Stakeholder report data'!$G$799:$M$799,0)),INDEX($W826:$AD826,1,MATCH(L$5,$W$799:$AD$799,0)))))
*L1162*L$8,0)</f>
        <v>0</v>
      </c>
      <c r="M562" s="212">
        <f>_xlfn.IFNA(IF(M$7="Fixed",1,IF(AND($D562="yes",M$7="Block"),INDEX($O826:$Q826,1,MATCH(M$5,$I71:$K71,0)),IF(OR(M$7="Anytime",M$7="Peak",M$7="Off-peak",M$7="Shoulder",M$7="Block"),INDEX('Stakeholder report data'!$G826:$M826,1,MATCH(IF(M$7="Block","Anytime",M$7),'Stakeholder report data'!$G$799:$M$799,0)),INDEX($W826:$AD826,1,MATCH(M$5,$W$799:$AD$799,0)))))
*M1162*M$8,0)</f>
        <v>0</v>
      </c>
      <c r="N562" s="212">
        <f>_xlfn.IFNA(IF(N$7="Fixed",1,IF(AND($D562="yes",N$7="Block"),INDEX($O826:$Q826,1,MATCH(N$5,$I71:$K71,0)),IF(OR(N$7="Anytime",N$7="Peak",N$7="Off-peak",N$7="Shoulder",N$7="Block"),INDEX('Stakeholder report data'!$G826:$M826,1,MATCH(IF(N$7="Block","Anytime",N$7),'Stakeholder report data'!$G$799:$M$799,0)),INDEX($W826:$AD826,1,MATCH(N$5,$W$799:$AD$799,0)))))
*N1162*N$8,0)</f>
        <v>0</v>
      </c>
      <c r="O562" s="212">
        <f>_xlfn.IFNA(IF(O$7="Fixed",1,IF(AND($D562="yes",O$7="Block"),INDEX($O826:$Q826,1,MATCH(O$5,$I71:$K71,0)),IF(OR(O$7="Anytime",O$7="Peak",O$7="Off-peak",O$7="Shoulder",O$7="Block"),INDEX('Stakeholder report data'!$G826:$M826,1,MATCH(IF(O$7="Block","Anytime",O$7),'Stakeholder report data'!$G$799:$M$799,0)),INDEX($W826:$AD826,1,MATCH(O$5,$W$799:$AD$799,0)))))
*O1162*O$8,0)</f>
        <v>0</v>
      </c>
      <c r="P562" s="212">
        <f>_xlfn.IFNA(IF(P$7="Fixed",1,IF(AND($D562="yes",P$7="Block"),INDEX($O826:$Q826,1,MATCH(P$5,$I71:$K71,0)),IF(OR(P$7="Anytime",P$7="Peak",P$7="Off-peak",P$7="Shoulder",P$7="Block"),INDEX('Stakeholder report data'!$G826:$M826,1,MATCH(IF(P$7="Block","Anytime",P$7),'Stakeholder report data'!$G$799:$M$799,0)),INDEX($W826:$AD826,1,MATCH(P$5,$W$799:$AD$799,0)))))
*P1162*P$8,0)</f>
        <v>0</v>
      </c>
      <c r="Q562" s="212">
        <f>_xlfn.IFNA(IF(Q$7="Fixed",1,IF(AND($D562="yes",Q$7="Block"),INDEX($O826:$Q826,1,MATCH(Q$5,$I71:$K71,0)),IF(OR(Q$7="Anytime",Q$7="Peak",Q$7="Off-peak",Q$7="Shoulder",Q$7="Block"),INDEX('Stakeholder report data'!$G826:$M826,1,MATCH(IF(Q$7="Block","Anytime",Q$7),'Stakeholder report data'!$G$799:$M$799,0)),INDEX($W826:$AD826,1,MATCH(Q$5,$W$799:$AD$799,0)))))
*Q1162*Q$8,0)</f>
        <v>0</v>
      </c>
      <c r="R562" s="212">
        <f>_xlfn.IFNA(IF(R$7="Fixed",1,IF(AND($D562="yes",R$7="Block"),INDEX($O826:$Q826,1,MATCH(R$5,$I71:$K71,0)),IF(OR(R$7="Anytime",R$7="Peak",R$7="Off-peak",R$7="Shoulder",R$7="Block"),INDEX('Stakeholder report data'!$G826:$M826,1,MATCH(IF(R$7="Block","Anytime",R$7),'Stakeholder report data'!$G$799:$M$799,0)),INDEX($W826:$AD826,1,MATCH(R$5,$W$799:$AD$799,0)))))
*R1162*R$8,0)</f>
        <v>0</v>
      </c>
      <c r="S562" s="212">
        <f>_xlfn.IFNA(IF(S$7="Fixed",1,IF(AND($D562="yes",S$7="Block"),INDEX($O826:$Q826,1,MATCH(S$5,$I71:$K71,0)),IF(OR(S$7="Anytime",S$7="Peak",S$7="Off-peak",S$7="Shoulder",S$7="Block"),INDEX('Stakeholder report data'!$G826:$M826,1,MATCH(IF(S$7="Block","Anytime",S$7),'Stakeholder report data'!$G$799:$M$799,0)),INDEX($W826:$AD826,1,MATCH(S$5,$W$799:$AD$799,0)))))
*S1162*S$8,0)</f>
        <v>0</v>
      </c>
      <c r="T562" s="212">
        <f>_xlfn.IFNA(IF(T$7="Fixed",1,IF(AND($D562="yes",T$7="Block"),INDEX($O826:$Q826,1,MATCH(T$5,$I71:$K71,0)),IF(OR(T$7="Anytime",T$7="Peak",T$7="Off-peak",T$7="Shoulder",T$7="Block"),INDEX('Stakeholder report data'!$G826:$M826,1,MATCH(IF(T$7="Block","Anytime",T$7),'Stakeholder report data'!$G$799:$M$799,0)),INDEX($W826:$AD826,1,MATCH(T$5,$W$799:$AD$799,0)))))
*T1162*T$8,0)</f>
        <v>0</v>
      </c>
      <c r="U562" s="212">
        <f>_xlfn.IFNA(IF(U$7="Fixed",1,IF(AND($D562="yes",U$7="Block"),INDEX($O826:$Q826,1,MATCH(U$5,$I71:$K71,0)),IF(OR(U$7="Anytime",U$7="Peak",U$7="Off-peak",U$7="Shoulder",U$7="Block"),INDEX('Stakeholder report data'!$G826:$M826,1,MATCH(IF(U$7="Block","Anytime",U$7),'Stakeholder report data'!$G$799:$M$799,0)),INDEX($W826:$AD826,1,MATCH(U$5,$W$799:$AD$799,0)))))
*U1162*U$8,0)</f>
        <v>0</v>
      </c>
      <c r="V562" s="212">
        <f>_xlfn.IFNA(IF(V$7="Fixed",1,IF(AND($D562="yes",V$7="Block"),INDEX($O826:$Q826,1,MATCH(V$5,$I71:$K71,0)),IF(OR(V$7="Anytime",V$7="Peak",V$7="Off-peak",V$7="Shoulder",V$7="Block"),INDEX('Stakeholder report data'!$G826:$M826,1,MATCH(IF(V$7="Block","Anytime",V$7),'Stakeholder report data'!$G$799:$M$799,0)),INDEX($W826:$AD826,1,MATCH(V$5,$W$799:$AD$799,0)))))
*V1162*V$8,0)</f>
        <v>0</v>
      </c>
      <c r="W562" s="212">
        <f>_xlfn.IFNA(IF(W$7="Fixed",1,IF(AND($D562="yes",W$7="Block"),INDEX($O826:$Q826,1,MATCH(W$5,$I71:$K71,0)),IF(OR(W$7="Anytime",W$7="Peak",W$7="Off-peak",W$7="Shoulder",W$7="Block"),INDEX('Stakeholder report data'!$G826:$M826,1,MATCH(IF(W$7="Block","Anytime",W$7),'Stakeholder report data'!$G$799:$M$799,0)),INDEX($W826:$AD826,1,MATCH(W$5,$W$799:$AD$799,0)))))
*W1162*W$8,0)</f>
        <v>0</v>
      </c>
      <c r="X562" s="212">
        <f>_xlfn.IFNA(IF(X$7="Fixed",1,IF(AND($D562="yes",X$7="Block"),INDEX($O826:$Q826,1,MATCH(X$5,$I71:$K71,0)),IF(OR(X$7="Anytime",X$7="Peak",X$7="Off-peak",X$7="Shoulder",X$7="Block"),INDEX('Stakeholder report data'!$G826:$M826,1,MATCH(IF(X$7="Block","Anytime",X$7),'Stakeholder report data'!$G$799:$M$799,0)),INDEX($W826:$AD826,1,MATCH(X$5,$W$799:$AD$799,0)))))
*X1162*X$8,0)</f>
        <v>0</v>
      </c>
      <c r="Y562" s="212">
        <f>_xlfn.IFNA(IF(Y$7="Fixed",1,IF(AND($D562="yes",Y$7="Block"),INDEX($O826:$Q826,1,MATCH(Y$5,$I71:$K71,0)),IF(OR(Y$7="Anytime",Y$7="Peak",Y$7="Off-peak",Y$7="Shoulder",Y$7="Block"),INDEX('Stakeholder report data'!$G826:$M826,1,MATCH(IF(Y$7="Block","Anytime",Y$7),'Stakeholder report data'!$G$799:$M$799,0)),INDEX($W826:$AD826,1,MATCH(Y$5,$W$799:$AD$799,0)))))
*Y1162*Y$8,0)</f>
        <v>0</v>
      </c>
      <c r="Z562" s="212">
        <f>_xlfn.IFNA(IF(Z$7="Fixed",1,IF(AND($D562="yes",Z$7="Block"),INDEX($O826:$Q826,1,MATCH(Z$5,$I71:$K71,0)),IF(OR(Z$7="Anytime",Z$7="Peak",Z$7="Off-peak",Z$7="Shoulder",Z$7="Block"),INDEX('Stakeholder report data'!$G826:$M826,1,MATCH(IF(Z$7="Block","Anytime",Z$7),'Stakeholder report data'!$G$799:$M$799,0)),INDEX($W826:$AD826,1,MATCH(Z$5,$W$799:$AD$799,0)))))
*Z1162*Z$8,0)</f>
        <v>0</v>
      </c>
      <c r="AA562" s="212">
        <f>_xlfn.IFNA(IF(AA$7="Fixed",1,IF(AND($D562="yes",AA$7="Block"),INDEX($O826:$Q826,1,MATCH(AA$5,$I71:$K71,0)),IF(OR(AA$7="Anytime",AA$7="Peak",AA$7="Off-peak",AA$7="Shoulder",AA$7="Block"),INDEX('Stakeholder report data'!$G826:$M826,1,MATCH(IF(AA$7="Block","Anytime",AA$7),'Stakeholder report data'!$G$799:$M$799,0)),INDEX($W826:$AD826,1,MATCH(AA$5,$W$799:$AD$799,0)))))
*AA1162*AA$8,0)</f>
        <v>0</v>
      </c>
      <c r="AB562" s="212">
        <f>_xlfn.IFNA(IF(AB$7="Fixed",1,IF(AND($D562="yes",AB$7="Block"),INDEX($O826:$Q826,1,MATCH(AB$5,$I71:$K71,0)),IF(OR(AB$7="Anytime",AB$7="Peak",AB$7="Off-peak",AB$7="Shoulder",AB$7="Block"),INDEX('Stakeholder report data'!$G826:$M826,1,MATCH(IF(AB$7="Block","Anytime",AB$7),'Stakeholder report data'!$G$799:$M$799,0)),INDEX($W826:$AD826,1,MATCH(AB$5,$W$799:$AD$799,0)))))
*AB1162*AB$8,0)</f>
        <v>0</v>
      </c>
      <c r="AC562" s="212">
        <f>_xlfn.IFNA(IF(AC$7="Fixed",1,IF(AND($D562="yes",AC$7="Block"),INDEX($O826:$Q826,1,MATCH(AC$5,$I71:$K71,0)),IF(OR(AC$7="Anytime",AC$7="Peak",AC$7="Off-peak",AC$7="Shoulder",AC$7="Block"),INDEX('Stakeholder report data'!$G826:$M826,1,MATCH(IF(AC$7="Block","Anytime",AC$7),'Stakeholder report data'!$G$799:$M$799,0)),INDEX($W826:$AD826,1,MATCH(AC$5,$W$799:$AD$799,0)))))
*AC1162*AC$8,0)</f>
        <v>0</v>
      </c>
      <c r="AD562" s="212">
        <f>_xlfn.IFNA(IF(AD$7="Fixed",1,IF(AND($D562="yes",AD$7="Block"),INDEX($O826:$Q826,1,MATCH(AD$5,$I71:$K71,0)),IF(OR(AD$7="Anytime",AD$7="Peak",AD$7="Off-peak",AD$7="Shoulder",AD$7="Block"),INDEX('Stakeholder report data'!$G826:$M826,1,MATCH(IF(AD$7="Block","Anytime",AD$7),'Stakeholder report data'!$G$799:$M$799,0)),INDEX($W826:$AD826,1,MATCH(AD$5,$W$799:$AD$799,0)))))
*AD1162*AD$8,0)</f>
        <v>0</v>
      </c>
      <c r="AE562" s="55"/>
      <c r="AF562" s="34"/>
      <c r="AG562" s="34"/>
      <c r="AH562" s="34"/>
    </row>
    <row r="563" spans="1:34" ht="11.25" hidden="1" outlineLevel="3" x14ac:dyDescent="0.2">
      <c r="A563" s="34"/>
      <c r="B563" s="251">
        <v>26</v>
      </c>
      <c r="C563" s="48">
        <v>0</v>
      </c>
      <c r="D563" s="49">
        <f t="shared" si="57"/>
        <v>0</v>
      </c>
      <c r="E563" s="49">
        <f t="shared" si="57"/>
        <v>0</v>
      </c>
      <c r="F563" s="56"/>
      <c r="G563" s="262">
        <f t="shared" si="56"/>
        <v>0</v>
      </c>
      <c r="H563" s="56"/>
      <c r="I563" s="212">
        <f>_xlfn.IFNA(IF(I$7="Fixed",1,IF(AND($D563="yes",I$7="Block"),INDEX($O827:$Q827,1,MATCH(I$5,$I72:$K72,0)),IF(OR(I$7="Anytime",I$7="Peak",I$7="Off-peak",I$7="Shoulder",I$7="Block"),INDEX('Stakeholder report data'!$G827:$M827,1,MATCH(IF(I$7="Block","Anytime",I$7),'Stakeholder report data'!$G$799:$M$799,0)),INDEX($W827:$AD827,1,MATCH(I$5,$W$799:$AD$799,0)))))
*I1163*I$8,0)</f>
        <v>0</v>
      </c>
      <c r="J563" s="212">
        <f>_xlfn.IFNA(IF(J$7="Fixed",1,IF(AND($D563="yes",J$7="Block"),INDEX($O827:$Q827,1,MATCH(J$5,$I72:$K72,0)),IF(OR(J$7="Anytime",J$7="Peak",J$7="Off-peak",J$7="Shoulder",J$7="Block"),INDEX('Stakeholder report data'!$G827:$M827,1,MATCH(IF(J$7="Block","Anytime",J$7),'Stakeholder report data'!$G$799:$M$799,0)),INDEX($W827:$AD827,1,MATCH(J$5,$W$799:$AD$799,0)))))
*J1163*J$8,0)</f>
        <v>0</v>
      </c>
      <c r="K563" s="212">
        <f>_xlfn.IFNA(IF(K$7="Fixed",1,IF(AND($D563="yes",K$7="Block"),INDEX($O827:$Q827,1,MATCH(K$5,$I72:$K72,0)),IF(OR(K$7="Anytime",K$7="Peak",K$7="Off-peak",K$7="Shoulder",K$7="Block"),INDEX('Stakeholder report data'!$G827:$M827,1,MATCH(IF(K$7="Block","Anytime",K$7),'Stakeholder report data'!$G$799:$M$799,0)),INDEX($W827:$AD827,1,MATCH(K$5,$W$799:$AD$799,0)))))
*K1163*K$8,0)</f>
        <v>0</v>
      </c>
      <c r="L563" s="212">
        <f>_xlfn.IFNA(IF(L$7="Fixed",1,IF(AND($D563="yes",L$7="Block"),INDEX($O827:$Q827,1,MATCH(L$5,$I72:$K72,0)),IF(OR(L$7="Anytime",L$7="Peak",L$7="Off-peak",L$7="Shoulder",L$7="Block"),INDEX('Stakeholder report data'!$G827:$M827,1,MATCH(IF(L$7="Block","Anytime",L$7),'Stakeholder report data'!$G$799:$M$799,0)),INDEX($W827:$AD827,1,MATCH(L$5,$W$799:$AD$799,0)))))
*L1163*L$8,0)</f>
        <v>0</v>
      </c>
      <c r="M563" s="212">
        <f>_xlfn.IFNA(IF(M$7="Fixed",1,IF(AND($D563="yes",M$7="Block"),INDEX($O827:$Q827,1,MATCH(M$5,$I72:$K72,0)),IF(OR(M$7="Anytime",M$7="Peak",M$7="Off-peak",M$7="Shoulder",M$7="Block"),INDEX('Stakeholder report data'!$G827:$M827,1,MATCH(IF(M$7="Block","Anytime",M$7),'Stakeholder report data'!$G$799:$M$799,0)),INDEX($W827:$AD827,1,MATCH(M$5,$W$799:$AD$799,0)))))
*M1163*M$8,0)</f>
        <v>0</v>
      </c>
      <c r="N563" s="212">
        <f>_xlfn.IFNA(IF(N$7="Fixed",1,IF(AND($D563="yes",N$7="Block"),INDEX($O827:$Q827,1,MATCH(N$5,$I72:$K72,0)),IF(OR(N$7="Anytime",N$7="Peak",N$7="Off-peak",N$7="Shoulder",N$7="Block"),INDEX('Stakeholder report data'!$G827:$M827,1,MATCH(IF(N$7="Block","Anytime",N$7),'Stakeholder report data'!$G$799:$M$799,0)),INDEX($W827:$AD827,1,MATCH(N$5,$W$799:$AD$799,0)))))
*N1163*N$8,0)</f>
        <v>0</v>
      </c>
      <c r="O563" s="212">
        <f>_xlfn.IFNA(IF(O$7="Fixed",1,IF(AND($D563="yes",O$7="Block"),INDEX($O827:$Q827,1,MATCH(O$5,$I72:$K72,0)),IF(OR(O$7="Anytime",O$7="Peak",O$7="Off-peak",O$7="Shoulder",O$7="Block"),INDEX('Stakeholder report data'!$G827:$M827,1,MATCH(IF(O$7="Block","Anytime",O$7),'Stakeholder report data'!$G$799:$M$799,0)),INDEX($W827:$AD827,1,MATCH(O$5,$W$799:$AD$799,0)))))
*O1163*O$8,0)</f>
        <v>0</v>
      </c>
      <c r="P563" s="212">
        <f>_xlfn.IFNA(IF(P$7="Fixed",1,IF(AND($D563="yes",P$7="Block"),INDEX($O827:$Q827,1,MATCH(P$5,$I72:$K72,0)),IF(OR(P$7="Anytime",P$7="Peak",P$7="Off-peak",P$7="Shoulder",P$7="Block"),INDEX('Stakeholder report data'!$G827:$M827,1,MATCH(IF(P$7="Block","Anytime",P$7),'Stakeholder report data'!$G$799:$M$799,0)),INDEX($W827:$AD827,1,MATCH(P$5,$W$799:$AD$799,0)))))
*P1163*P$8,0)</f>
        <v>0</v>
      </c>
      <c r="Q563" s="212">
        <f>_xlfn.IFNA(IF(Q$7="Fixed",1,IF(AND($D563="yes",Q$7="Block"),INDEX($O827:$Q827,1,MATCH(Q$5,$I72:$K72,0)),IF(OR(Q$7="Anytime",Q$7="Peak",Q$7="Off-peak",Q$7="Shoulder",Q$7="Block"),INDEX('Stakeholder report data'!$G827:$M827,1,MATCH(IF(Q$7="Block","Anytime",Q$7),'Stakeholder report data'!$G$799:$M$799,0)),INDEX($W827:$AD827,1,MATCH(Q$5,$W$799:$AD$799,0)))))
*Q1163*Q$8,0)</f>
        <v>0</v>
      </c>
      <c r="R563" s="212">
        <f>_xlfn.IFNA(IF(R$7="Fixed",1,IF(AND($D563="yes",R$7="Block"),INDEX($O827:$Q827,1,MATCH(R$5,$I72:$K72,0)),IF(OR(R$7="Anytime",R$7="Peak",R$7="Off-peak",R$7="Shoulder",R$7="Block"),INDEX('Stakeholder report data'!$G827:$M827,1,MATCH(IF(R$7="Block","Anytime",R$7),'Stakeholder report data'!$G$799:$M$799,0)),INDEX($W827:$AD827,1,MATCH(R$5,$W$799:$AD$799,0)))))
*R1163*R$8,0)</f>
        <v>0</v>
      </c>
      <c r="S563" s="212">
        <f>_xlfn.IFNA(IF(S$7="Fixed",1,IF(AND($D563="yes",S$7="Block"),INDEX($O827:$Q827,1,MATCH(S$5,$I72:$K72,0)),IF(OR(S$7="Anytime",S$7="Peak",S$7="Off-peak",S$7="Shoulder",S$7="Block"),INDEX('Stakeholder report data'!$G827:$M827,1,MATCH(IF(S$7="Block","Anytime",S$7),'Stakeholder report data'!$G$799:$M$799,0)),INDEX($W827:$AD827,1,MATCH(S$5,$W$799:$AD$799,0)))))
*S1163*S$8,0)</f>
        <v>0</v>
      </c>
      <c r="T563" s="212">
        <f>_xlfn.IFNA(IF(T$7="Fixed",1,IF(AND($D563="yes",T$7="Block"),INDEX($O827:$Q827,1,MATCH(T$5,$I72:$K72,0)),IF(OR(T$7="Anytime",T$7="Peak",T$7="Off-peak",T$7="Shoulder",T$7="Block"),INDEX('Stakeholder report data'!$G827:$M827,1,MATCH(IF(T$7="Block","Anytime",T$7),'Stakeholder report data'!$G$799:$M$799,0)),INDEX($W827:$AD827,1,MATCH(T$5,$W$799:$AD$799,0)))))
*T1163*T$8,0)</f>
        <v>0</v>
      </c>
      <c r="U563" s="212">
        <f>_xlfn.IFNA(IF(U$7="Fixed",1,IF(AND($D563="yes",U$7="Block"),INDEX($O827:$Q827,1,MATCH(U$5,$I72:$K72,0)),IF(OR(U$7="Anytime",U$7="Peak",U$7="Off-peak",U$7="Shoulder",U$7="Block"),INDEX('Stakeholder report data'!$G827:$M827,1,MATCH(IF(U$7="Block","Anytime",U$7),'Stakeholder report data'!$G$799:$M$799,0)),INDEX($W827:$AD827,1,MATCH(U$5,$W$799:$AD$799,0)))))
*U1163*U$8,0)</f>
        <v>0</v>
      </c>
      <c r="V563" s="212">
        <f>_xlfn.IFNA(IF(V$7="Fixed",1,IF(AND($D563="yes",V$7="Block"),INDEX($O827:$Q827,1,MATCH(V$5,$I72:$K72,0)),IF(OR(V$7="Anytime",V$7="Peak",V$7="Off-peak",V$7="Shoulder",V$7="Block"),INDEX('Stakeholder report data'!$G827:$M827,1,MATCH(IF(V$7="Block","Anytime",V$7),'Stakeholder report data'!$G$799:$M$799,0)),INDEX($W827:$AD827,1,MATCH(V$5,$W$799:$AD$799,0)))))
*V1163*V$8,0)</f>
        <v>0</v>
      </c>
      <c r="W563" s="212">
        <f>_xlfn.IFNA(IF(W$7="Fixed",1,IF(AND($D563="yes",W$7="Block"),INDEX($O827:$Q827,1,MATCH(W$5,$I72:$K72,0)),IF(OR(W$7="Anytime",W$7="Peak",W$7="Off-peak",W$7="Shoulder",W$7="Block"),INDEX('Stakeholder report data'!$G827:$M827,1,MATCH(IF(W$7="Block","Anytime",W$7),'Stakeholder report data'!$G$799:$M$799,0)),INDEX($W827:$AD827,1,MATCH(W$5,$W$799:$AD$799,0)))))
*W1163*W$8,0)</f>
        <v>0</v>
      </c>
      <c r="X563" s="212">
        <f>_xlfn.IFNA(IF(X$7="Fixed",1,IF(AND($D563="yes",X$7="Block"),INDEX($O827:$Q827,1,MATCH(X$5,$I72:$K72,0)),IF(OR(X$7="Anytime",X$7="Peak",X$7="Off-peak",X$7="Shoulder",X$7="Block"),INDEX('Stakeholder report data'!$G827:$M827,1,MATCH(IF(X$7="Block","Anytime",X$7),'Stakeholder report data'!$G$799:$M$799,0)),INDEX($W827:$AD827,1,MATCH(X$5,$W$799:$AD$799,0)))))
*X1163*X$8,0)</f>
        <v>0</v>
      </c>
      <c r="Y563" s="212">
        <f>_xlfn.IFNA(IF(Y$7="Fixed",1,IF(AND($D563="yes",Y$7="Block"),INDEX($O827:$Q827,1,MATCH(Y$5,$I72:$K72,0)),IF(OR(Y$7="Anytime",Y$7="Peak",Y$7="Off-peak",Y$7="Shoulder",Y$7="Block"),INDEX('Stakeholder report data'!$G827:$M827,1,MATCH(IF(Y$7="Block","Anytime",Y$7),'Stakeholder report data'!$G$799:$M$799,0)),INDEX($W827:$AD827,1,MATCH(Y$5,$W$799:$AD$799,0)))))
*Y1163*Y$8,0)</f>
        <v>0</v>
      </c>
      <c r="Z563" s="212">
        <f>_xlfn.IFNA(IF(Z$7="Fixed",1,IF(AND($D563="yes",Z$7="Block"),INDEX($O827:$Q827,1,MATCH(Z$5,$I72:$K72,0)),IF(OR(Z$7="Anytime",Z$7="Peak",Z$7="Off-peak",Z$7="Shoulder",Z$7="Block"),INDEX('Stakeholder report data'!$G827:$M827,1,MATCH(IF(Z$7="Block","Anytime",Z$7),'Stakeholder report data'!$G$799:$M$799,0)),INDEX($W827:$AD827,1,MATCH(Z$5,$W$799:$AD$799,0)))))
*Z1163*Z$8,0)</f>
        <v>0</v>
      </c>
      <c r="AA563" s="212">
        <f>_xlfn.IFNA(IF(AA$7="Fixed",1,IF(AND($D563="yes",AA$7="Block"),INDEX($O827:$Q827,1,MATCH(AA$5,$I72:$K72,0)),IF(OR(AA$7="Anytime",AA$7="Peak",AA$7="Off-peak",AA$7="Shoulder",AA$7="Block"),INDEX('Stakeholder report data'!$G827:$M827,1,MATCH(IF(AA$7="Block","Anytime",AA$7),'Stakeholder report data'!$G$799:$M$799,0)),INDEX($W827:$AD827,1,MATCH(AA$5,$W$799:$AD$799,0)))))
*AA1163*AA$8,0)</f>
        <v>0</v>
      </c>
      <c r="AB563" s="212">
        <f>_xlfn.IFNA(IF(AB$7="Fixed",1,IF(AND($D563="yes",AB$7="Block"),INDEX($O827:$Q827,1,MATCH(AB$5,$I72:$K72,0)),IF(OR(AB$7="Anytime",AB$7="Peak",AB$7="Off-peak",AB$7="Shoulder",AB$7="Block"),INDEX('Stakeholder report data'!$G827:$M827,1,MATCH(IF(AB$7="Block","Anytime",AB$7),'Stakeholder report data'!$G$799:$M$799,0)),INDEX($W827:$AD827,1,MATCH(AB$5,$W$799:$AD$799,0)))))
*AB1163*AB$8,0)</f>
        <v>0</v>
      </c>
      <c r="AC563" s="212">
        <f>_xlfn.IFNA(IF(AC$7="Fixed",1,IF(AND($D563="yes",AC$7="Block"),INDEX($O827:$Q827,1,MATCH(AC$5,$I72:$K72,0)),IF(OR(AC$7="Anytime",AC$7="Peak",AC$7="Off-peak",AC$7="Shoulder",AC$7="Block"),INDEX('Stakeholder report data'!$G827:$M827,1,MATCH(IF(AC$7="Block","Anytime",AC$7),'Stakeholder report data'!$G$799:$M$799,0)),INDEX($W827:$AD827,1,MATCH(AC$5,$W$799:$AD$799,0)))))
*AC1163*AC$8,0)</f>
        <v>0</v>
      </c>
      <c r="AD563" s="212">
        <f>_xlfn.IFNA(IF(AD$7="Fixed",1,IF(AND($D563="yes",AD$7="Block"),INDEX($O827:$Q827,1,MATCH(AD$5,$I72:$K72,0)),IF(OR(AD$7="Anytime",AD$7="Peak",AD$7="Off-peak",AD$7="Shoulder",AD$7="Block"),INDEX('Stakeholder report data'!$G827:$M827,1,MATCH(IF(AD$7="Block","Anytime",AD$7),'Stakeholder report data'!$G$799:$M$799,0)),INDEX($W827:$AD827,1,MATCH(AD$5,$W$799:$AD$799,0)))))
*AD1163*AD$8,0)</f>
        <v>0</v>
      </c>
      <c r="AE563" s="55"/>
      <c r="AF563" s="34"/>
      <c r="AG563" s="34"/>
      <c r="AH563" s="34"/>
    </row>
    <row r="564" spans="1:34" ht="11.25" hidden="1" outlineLevel="3" x14ac:dyDescent="0.2">
      <c r="A564" s="34"/>
      <c r="B564" s="251">
        <v>27</v>
      </c>
      <c r="C564" s="48">
        <v>0</v>
      </c>
      <c r="D564" s="49">
        <f t="shared" si="57"/>
        <v>0</v>
      </c>
      <c r="E564" s="49">
        <f t="shared" si="57"/>
        <v>0</v>
      </c>
      <c r="F564" s="56"/>
      <c r="G564" s="262">
        <f t="shared" si="56"/>
        <v>0</v>
      </c>
      <c r="H564" s="56"/>
      <c r="I564" s="212">
        <f>_xlfn.IFNA(IF(I$7="Fixed",1,IF(AND($D564="yes",I$7="Block"),INDEX($O828:$Q828,1,MATCH(I$5,$I73:$K73,0)),IF(OR(I$7="Anytime",I$7="Peak",I$7="Off-peak",I$7="Shoulder",I$7="Block"),INDEX('Stakeholder report data'!$G828:$M828,1,MATCH(IF(I$7="Block","Anytime",I$7),'Stakeholder report data'!$G$799:$M$799,0)),INDEX($W828:$AD828,1,MATCH(I$5,$W$799:$AD$799,0)))))
*I1164*I$8,0)</f>
        <v>0</v>
      </c>
      <c r="J564" s="212">
        <f>_xlfn.IFNA(IF(J$7="Fixed",1,IF(AND($D564="yes",J$7="Block"),INDEX($O828:$Q828,1,MATCH(J$5,$I73:$K73,0)),IF(OR(J$7="Anytime",J$7="Peak",J$7="Off-peak",J$7="Shoulder",J$7="Block"),INDEX('Stakeholder report data'!$G828:$M828,1,MATCH(IF(J$7="Block","Anytime",J$7),'Stakeholder report data'!$G$799:$M$799,0)),INDEX($W828:$AD828,1,MATCH(J$5,$W$799:$AD$799,0)))))
*J1164*J$8,0)</f>
        <v>0</v>
      </c>
      <c r="K564" s="212">
        <f>_xlfn.IFNA(IF(K$7="Fixed",1,IF(AND($D564="yes",K$7="Block"),INDEX($O828:$Q828,1,MATCH(K$5,$I73:$K73,0)),IF(OR(K$7="Anytime",K$7="Peak",K$7="Off-peak",K$7="Shoulder",K$7="Block"),INDEX('Stakeholder report data'!$G828:$M828,1,MATCH(IF(K$7="Block","Anytime",K$7),'Stakeholder report data'!$G$799:$M$799,0)),INDEX($W828:$AD828,1,MATCH(K$5,$W$799:$AD$799,0)))))
*K1164*K$8,0)</f>
        <v>0</v>
      </c>
      <c r="L564" s="212">
        <f>_xlfn.IFNA(IF(L$7="Fixed",1,IF(AND($D564="yes",L$7="Block"),INDEX($O828:$Q828,1,MATCH(L$5,$I73:$K73,0)),IF(OR(L$7="Anytime",L$7="Peak",L$7="Off-peak",L$7="Shoulder",L$7="Block"),INDEX('Stakeholder report data'!$G828:$M828,1,MATCH(IF(L$7="Block","Anytime",L$7),'Stakeholder report data'!$G$799:$M$799,0)),INDEX($W828:$AD828,1,MATCH(L$5,$W$799:$AD$799,0)))))
*L1164*L$8,0)</f>
        <v>0</v>
      </c>
      <c r="M564" s="212">
        <f>_xlfn.IFNA(IF(M$7="Fixed",1,IF(AND($D564="yes",M$7="Block"),INDEX($O828:$Q828,1,MATCH(M$5,$I73:$K73,0)),IF(OR(M$7="Anytime",M$7="Peak",M$7="Off-peak",M$7="Shoulder",M$7="Block"),INDEX('Stakeholder report data'!$G828:$M828,1,MATCH(IF(M$7="Block","Anytime",M$7),'Stakeholder report data'!$G$799:$M$799,0)),INDEX($W828:$AD828,1,MATCH(M$5,$W$799:$AD$799,0)))))
*M1164*M$8,0)</f>
        <v>0</v>
      </c>
      <c r="N564" s="212">
        <f>_xlfn.IFNA(IF(N$7="Fixed",1,IF(AND($D564="yes",N$7="Block"),INDEX($O828:$Q828,1,MATCH(N$5,$I73:$K73,0)),IF(OR(N$7="Anytime",N$7="Peak",N$7="Off-peak",N$7="Shoulder",N$7="Block"),INDEX('Stakeholder report data'!$G828:$M828,1,MATCH(IF(N$7="Block","Anytime",N$7),'Stakeholder report data'!$G$799:$M$799,0)),INDEX($W828:$AD828,1,MATCH(N$5,$W$799:$AD$799,0)))))
*N1164*N$8,0)</f>
        <v>0</v>
      </c>
      <c r="O564" s="212">
        <f>_xlfn.IFNA(IF(O$7="Fixed",1,IF(AND($D564="yes",O$7="Block"),INDEX($O828:$Q828,1,MATCH(O$5,$I73:$K73,0)),IF(OR(O$7="Anytime",O$7="Peak",O$7="Off-peak",O$7="Shoulder",O$7="Block"),INDEX('Stakeholder report data'!$G828:$M828,1,MATCH(IF(O$7="Block","Anytime",O$7),'Stakeholder report data'!$G$799:$M$799,0)),INDEX($W828:$AD828,1,MATCH(O$5,$W$799:$AD$799,0)))))
*O1164*O$8,0)</f>
        <v>0</v>
      </c>
      <c r="P564" s="212">
        <f>_xlfn.IFNA(IF(P$7="Fixed",1,IF(AND($D564="yes",P$7="Block"),INDEX($O828:$Q828,1,MATCH(P$5,$I73:$K73,0)),IF(OR(P$7="Anytime",P$7="Peak",P$7="Off-peak",P$7="Shoulder",P$7="Block"),INDEX('Stakeholder report data'!$G828:$M828,1,MATCH(IF(P$7="Block","Anytime",P$7),'Stakeholder report data'!$G$799:$M$799,0)),INDEX($W828:$AD828,1,MATCH(P$5,$W$799:$AD$799,0)))))
*P1164*P$8,0)</f>
        <v>0</v>
      </c>
      <c r="Q564" s="212">
        <f>_xlfn.IFNA(IF(Q$7="Fixed",1,IF(AND($D564="yes",Q$7="Block"),INDEX($O828:$Q828,1,MATCH(Q$5,$I73:$K73,0)),IF(OR(Q$7="Anytime",Q$7="Peak",Q$7="Off-peak",Q$7="Shoulder",Q$7="Block"),INDEX('Stakeholder report data'!$G828:$M828,1,MATCH(IF(Q$7="Block","Anytime",Q$7),'Stakeholder report data'!$G$799:$M$799,0)),INDEX($W828:$AD828,1,MATCH(Q$5,$W$799:$AD$799,0)))))
*Q1164*Q$8,0)</f>
        <v>0</v>
      </c>
      <c r="R564" s="212">
        <f>_xlfn.IFNA(IF(R$7="Fixed",1,IF(AND($D564="yes",R$7="Block"),INDEX($O828:$Q828,1,MATCH(R$5,$I73:$K73,0)),IF(OR(R$7="Anytime",R$7="Peak",R$7="Off-peak",R$7="Shoulder",R$7="Block"),INDEX('Stakeholder report data'!$G828:$M828,1,MATCH(IF(R$7="Block","Anytime",R$7),'Stakeholder report data'!$G$799:$M$799,0)),INDEX($W828:$AD828,1,MATCH(R$5,$W$799:$AD$799,0)))))
*R1164*R$8,0)</f>
        <v>0</v>
      </c>
      <c r="S564" s="212">
        <f>_xlfn.IFNA(IF(S$7="Fixed",1,IF(AND($D564="yes",S$7="Block"),INDEX($O828:$Q828,1,MATCH(S$5,$I73:$K73,0)),IF(OR(S$7="Anytime",S$7="Peak",S$7="Off-peak",S$7="Shoulder",S$7="Block"),INDEX('Stakeholder report data'!$G828:$M828,1,MATCH(IF(S$7="Block","Anytime",S$7),'Stakeholder report data'!$G$799:$M$799,0)),INDEX($W828:$AD828,1,MATCH(S$5,$W$799:$AD$799,0)))))
*S1164*S$8,0)</f>
        <v>0</v>
      </c>
      <c r="T564" s="212">
        <f>_xlfn.IFNA(IF(T$7="Fixed",1,IF(AND($D564="yes",T$7="Block"),INDEX($O828:$Q828,1,MATCH(T$5,$I73:$K73,0)),IF(OR(T$7="Anytime",T$7="Peak",T$7="Off-peak",T$7="Shoulder",T$7="Block"),INDEX('Stakeholder report data'!$G828:$M828,1,MATCH(IF(T$7="Block","Anytime",T$7),'Stakeholder report data'!$G$799:$M$799,0)),INDEX($W828:$AD828,1,MATCH(T$5,$W$799:$AD$799,0)))))
*T1164*T$8,0)</f>
        <v>0</v>
      </c>
      <c r="U564" s="212">
        <f>_xlfn.IFNA(IF(U$7="Fixed",1,IF(AND($D564="yes",U$7="Block"),INDEX($O828:$Q828,1,MATCH(U$5,$I73:$K73,0)),IF(OR(U$7="Anytime",U$7="Peak",U$7="Off-peak",U$7="Shoulder",U$7="Block"),INDEX('Stakeholder report data'!$G828:$M828,1,MATCH(IF(U$7="Block","Anytime",U$7),'Stakeholder report data'!$G$799:$M$799,0)),INDEX($W828:$AD828,1,MATCH(U$5,$W$799:$AD$799,0)))))
*U1164*U$8,0)</f>
        <v>0</v>
      </c>
      <c r="V564" s="212">
        <f>_xlfn.IFNA(IF(V$7="Fixed",1,IF(AND($D564="yes",V$7="Block"),INDEX($O828:$Q828,1,MATCH(V$5,$I73:$K73,0)),IF(OR(V$7="Anytime",V$7="Peak",V$7="Off-peak",V$7="Shoulder",V$7="Block"),INDEX('Stakeholder report data'!$G828:$M828,1,MATCH(IF(V$7="Block","Anytime",V$7),'Stakeholder report data'!$G$799:$M$799,0)),INDEX($W828:$AD828,1,MATCH(V$5,$W$799:$AD$799,0)))))
*V1164*V$8,0)</f>
        <v>0</v>
      </c>
      <c r="W564" s="212">
        <f>_xlfn.IFNA(IF(W$7="Fixed",1,IF(AND($D564="yes",W$7="Block"),INDEX($O828:$Q828,1,MATCH(W$5,$I73:$K73,0)),IF(OR(W$7="Anytime",W$7="Peak",W$7="Off-peak",W$7="Shoulder",W$7="Block"),INDEX('Stakeholder report data'!$G828:$M828,1,MATCH(IF(W$7="Block","Anytime",W$7),'Stakeholder report data'!$G$799:$M$799,0)),INDEX($W828:$AD828,1,MATCH(W$5,$W$799:$AD$799,0)))))
*W1164*W$8,0)</f>
        <v>0</v>
      </c>
      <c r="X564" s="212">
        <f>_xlfn.IFNA(IF(X$7="Fixed",1,IF(AND($D564="yes",X$7="Block"),INDEX($O828:$Q828,1,MATCH(X$5,$I73:$K73,0)),IF(OR(X$7="Anytime",X$7="Peak",X$7="Off-peak",X$7="Shoulder",X$7="Block"),INDEX('Stakeholder report data'!$G828:$M828,1,MATCH(IF(X$7="Block","Anytime",X$7),'Stakeholder report data'!$G$799:$M$799,0)),INDEX($W828:$AD828,1,MATCH(X$5,$W$799:$AD$799,0)))))
*X1164*X$8,0)</f>
        <v>0</v>
      </c>
      <c r="Y564" s="212">
        <f>_xlfn.IFNA(IF(Y$7="Fixed",1,IF(AND($D564="yes",Y$7="Block"),INDEX($O828:$Q828,1,MATCH(Y$5,$I73:$K73,0)),IF(OR(Y$7="Anytime",Y$7="Peak",Y$7="Off-peak",Y$7="Shoulder",Y$7="Block"),INDEX('Stakeholder report data'!$G828:$M828,1,MATCH(IF(Y$7="Block","Anytime",Y$7),'Stakeholder report data'!$G$799:$M$799,0)),INDEX($W828:$AD828,1,MATCH(Y$5,$W$799:$AD$799,0)))))
*Y1164*Y$8,0)</f>
        <v>0</v>
      </c>
      <c r="Z564" s="212">
        <f>_xlfn.IFNA(IF(Z$7="Fixed",1,IF(AND($D564="yes",Z$7="Block"),INDEX($O828:$Q828,1,MATCH(Z$5,$I73:$K73,0)),IF(OR(Z$7="Anytime",Z$7="Peak",Z$7="Off-peak",Z$7="Shoulder",Z$7="Block"),INDEX('Stakeholder report data'!$G828:$M828,1,MATCH(IF(Z$7="Block","Anytime",Z$7),'Stakeholder report data'!$G$799:$M$799,0)),INDEX($W828:$AD828,1,MATCH(Z$5,$W$799:$AD$799,0)))))
*Z1164*Z$8,0)</f>
        <v>0</v>
      </c>
      <c r="AA564" s="212">
        <f>_xlfn.IFNA(IF(AA$7="Fixed",1,IF(AND($D564="yes",AA$7="Block"),INDEX($O828:$Q828,1,MATCH(AA$5,$I73:$K73,0)),IF(OR(AA$7="Anytime",AA$7="Peak",AA$7="Off-peak",AA$7="Shoulder",AA$7="Block"),INDEX('Stakeholder report data'!$G828:$M828,1,MATCH(IF(AA$7="Block","Anytime",AA$7),'Stakeholder report data'!$G$799:$M$799,0)),INDEX($W828:$AD828,1,MATCH(AA$5,$W$799:$AD$799,0)))))
*AA1164*AA$8,0)</f>
        <v>0</v>
      </c>
      <c r="AB564" s="212">
        <f>_xlfn.IFNA(IF(AB$7="Fixed",1,IF(AND($D564="yes",AB$7="Block"),INDEX($O828:$Q828,1,MATCH(AB$5,$I73:$K73,0)),IF(OR(AB$7="Anytime",AB$7="Peak",AB$7="Off-peak",AB$7="Shoulder",AB$7="Block"),INDEX('Stakeholder report data'!$G828:$M828,1,MATCH(IF(AB$7="Block","Anytime",AB$7),'Stakeholder report data'!$G$799:$M$799,0)),INDEX($W828:$AD828,1,MATCH(AB$5,$W$799:$AD$799,0)))))
*AB1164*AB$8,0)</f>
        <v>0</v>
      </c>
      <c r="AC564" s="212">
        <f>_xlfn.IFNA(IF(AC$7="Fixed",1,IF(AND($D564="yes",AC$7="Block"),INDEX($O828:$Q828,1,MATCH(AC$5,$I73:$K73,0)),IF(OR(AC$7="Anytime",AC$7="Peak",AC$7="Off-peak",AC$7="Shoulder",AC$7="Block"),INDEX('Stakeholder report data'!$G828:$M828,1,MATCH(IF(AC$7="Block","Anytime",AC$7),'Stakeholder report data'!$G$799:$M$799,0)),INDEX($W828:$AD828,1,MATCH(AC$5,$W$799:$AD$799,0)))))
*AC1164*AC$8,0)</f>
        <v>0</v>
      </c>
      <c r="AD564" s="212">
        <f>_xlfn.IFNA(IF(AD$7="Fixed",1,IF(AND($D564="yes",AD$7="Block"),INDEX($O828:$Q828,1,MATCH(AD$5,$I73:$K73,0)),IF(OR(AD$7="Anytime",AD$7="Peak",AD$7="Off-peak",AD$7="Shoulder",AD$7="Block"),INDEX('Stakeholder report data'!$G828:$M828,1,MATCH(IF(AD$7="Block","Anytime",AD$7),'Stakeholder report data'!$G$799:$M$799,0)),INDEX($W828:$AD828,1,MATCH(AD$5,$W$799:$AD$799,0)))))
*AD1164*AD$8,0)</f>
        <v>0</v>
      </c>
      <c r="AE564" s="55"/>
      <c r="AF564" s="34"/>
      <c r="AG564" s="34"/>
      <c r="AH564" s="34"/>
    </row>
    <row r="565" spans="1:34" ht="11.25" hidden="1" outlineLevel="3" x14ac:dyDescent="0.2">
      <c r="A565" s="34"/>
      <c r="B565" s="251">
        <v>28</v>
      </c>
      <c r="C565" s="48">
        <v>0</v>
      </c>
      <c r="D565" s="49">
        <f t="shared" si="57"/>
        <v>0</v>
      </c>
      <c r="E565" s="49">
        <f t="shared" si="57"/>
        <v>0</v>
      </c>
      <c r="F565" s="56"/>
      <c r="G565" s="262">
        <f t="shared" si="56"/>
        <v>0</v>
      </c>
      <c r="H565" s="56"/>
      <c r="I565" s="212">
        <f>_xlfn.IFNA(IF(I$7="Fixed",1,IF(AND($D565="yes",I$7="Block"),INDEX($O829:$Q829,1,MATCH(I$5,$I74:$K74,0)),IF(OR(I$7="Anytime",I$7="Peak",I$7="Off-peak",I$7="Shoulder",I$7="Block"),INDEX('Stakeholder report data'!$G829:$M829,1,MATCH(IF(I$7="Block","Anytime",I$7),'Stakeholder report data'!$G$799:$M$799,0)),INDEX($W829:$AD829,1,MATCH(I$5,$W$799:$AD$799,0)))))
*I1165*I$8,0)</f>
        <v>0</v>
      </c>
      <c r="J565" s="212">
        <f>_xlfn.IFNA(IF(J$7="Fixed",1,IF(AND($D565="yes",J$7="Block"),INDEX($O829:$Q829,1,MATCH(J$5,$I74:$K74,0)),IF(OR(J$7="Anytime",J$7="Peak",J$7="Off-peak",J$7="Shoulder",J$7="Block"),INDEX('Stakeholder report data'!$G829:$M829,1,MATCH(IF(J$7="Block","Anytime",J$7),'Stakeholder report data'!$G$799:$M$799,0)),INDEX($W829:$AD829,1,MATCH(J$5,$W$799:$AD$799,0)))))
*J1165*J$8,0)</f>
        <v>0</v>
      </c>
      <c r="K565" s="212">
        <f>_xlfn.IFNA(IF(K$7="Fixed",1,IF(AND($D565="yes",K$7="Block"),INDEX($O829:$Q829,1,MATCH(K$5,$I74:$K74,0)),IF(OR(K$7="Anytime",K$7="Peak",K$7="Off-peak",K$7="Shoulder",K$7="Block"),INDEX('Stakeholder report data'!$G829:$M829,1,MATCH(IF(K$7="Block","Anytime",K$7),'Stakeholder report data'!$G$799:$M$799,0)),INDEX($W829:$AD829,1,MATCH(K$5,$W$799:$AD$799,0)))))
*K1165*K$8,0)</f>
        <v>0</v>
      </c>
      <c r="L565" s="212">
        <f>_xlfn.IFNA(IF(L$7="Fixed",1,IF(AND($D565="yes",L$7="Block"),INDEX($O829:$Q829,1,MATCH(L$5,$I74:$K74,0)),IF(OR(L$7="Anytime",L$7="Peak",L$7="Off-peak",L$7="Shoulder",L$7="Block"),INDEX('Stakeholder report data'!$G829:$M829,1,MATCH(IF(L$7="Block","Anytime",L$7),'Stakeholder report data'!$G$799:$M$799,0)),INDEX($W829:$AD829,1,MATCH(L$5,$W$799:$AD$799,0)))))
*L1165*L$8,0)</f>
        <v>0</v>
      </c>
      <c r="M565" s="212">
        <f>_xlfn.IFNA(IF(M$7="Fixed",1,IF(AND($D565="yes",M$7="Block"),INDEX($O829:$Q829,1,MATCH(M$5,$I74:$K74,0)),IF(OR(M$7="Anytime",M$7="Peak",M$7="Off-peak",M$7="Shoulder",M$7="Block"),INDEX('Stakeholder report data'!$G829:$M829,1,MATCH(IF(M$7="Block","Anytime",M$7),'Stakeholder report data'!$G$799:$M$799,0)),INDEX($W829:$AD829,1,MATCH(M$5,$W$799:$AD$799,0)))))
*M1165*M$8,0)</f>
        <v>0</v>
      </c>
      <c r="N565" s="212">
        <f>_xlfn.IFNA(IF(N$7="Fixed",1,IF(AND($D565="yes",N$7="Block"),INDEX($O829:$Q829,1,MATCH(N$5,$I74:$K74,0)),IF(OR(N$7="Anytime",N$7="Peak",N$7="Off-peak",N$7="Shoulder",N$7="Block"),INDEX('Stakeholder report data'!$G829:$M829,1,MATCH(IF(N$7="Block","Anytime",N$7),'Stakeholder report data'!$G$799:$M$799,0)),INDEX($W829:$AD829,1,MATCH(N$5,$W$799:$AD$799,0)))))
*N1165*N$8,0)</f>
        <v>0</v>
      </c>
      <c r="O565" s="212">
        <f>_xlfn.IFNA(IF(O$7="Fixed",1,IF(AND($D565="yes",O$7="Block"),INDEX($O829:$Q829,1,MATCH(O$5,$I74:$K74,0)),IF(OR(O$7="Anytime",O$7="Peak",O$7="Off-peak",O$7="Shoulder",O$7="Block"),INDEX('Stakeholder report data'!$G829:$M829,1,MATCH(IF(O$7="Block","Anytime",O$7),'Stakeholder report data'!$G$799:$M$799,0)),INDEX($W829:$AD829,1,MATCH(O$5,$W$799:$AD$799,0)))))
*O1165*O$8,0)</f>
        <v>0</v>
      </c>
      <c r="P565" s="212">
        <f>_xlfn.IFNA(IF(P$7="Fixed",1,IF(AND($D565="yes",P$7="Block"),INDEX($O829:$Q829,1,MATCH(P$5,$I74:$K74,0)),IF(OR(P$7="Anytime",P$7="Peak",P$7="Off-peak",P$7="Shoulder",P$7="Block"),INDEX('Stakeholder report data'!$G829:$M829,1,MATCH(IF(P$7="Block","Anytime",P$7),'Stakeholder report data'!$G$799:$M$799,0)),INDEX($W829:$AD829,1,MATCH(P$5,$W$799:$AD$799,0)))))
*P1165*P$8,0)</f>
        <v>0</v>
      </c>
      <c r="Q565" s="212">
        <f>_xlfn.IFNA(IF(Q$7="Fixed",1,IF(AND($D565="yes",Q$7="Block"),INDEX($O829:$Q829,1,MATCH(Q$5,$I74:$K74,0)),IF(OR(Q$7="Anytime",Q$7="Peak",Q$7="Off-peak",Q$7="Shoulder",Q$7="Block"),INDEX('Stakeholder report data'!$G829:$M829,1,MATCH(IF(Q$7="Block","Anytime",Q$7),'Stakeholder report data'!$G$799:$M$799,0)),INDEX($W829:$AD829,1,MATCH(Q$5,$W$799:$AD$799,0)))))
*Q1165*Q$8,0)</f>
        <v>0</v>
      </c>
      <c r="R565" s="212">
        <f>_xlfn.IFNA(IF(R$7="Fixed",1,IF(AND($D565="yes",R$7="Block"),INDEX($O829:$Q829,1,MATCH(R$5,$I74:$K74,0)),IF(OR(R$7="Anytime",R$7="Peak",R$7="Off-peak",R$7="Shoulder",R$7="Block"),INDEX('Stakeholder report data'!$G829:$M829,1,MATCH(IF(R$7="Block","Anytime",R$7),'Stakeholder report data'!$G$799:$M$799,0)),INDEX($W829:$AD829,1,MATCH(R$5,$W$799:$AD$799,0)))))
*R1165*R$8,0)</f>
        <v>0</v>
      </c>
      <c r="S565" s="212">
        <f>_xlfn.IFNA(IF(S$7="Fixed",1,IF(AND($D565="yes",S$7="Block"),INDEX($O829:$Q829,1,MATCH(S$5,$I74:$K74,0)),IF(OR(S$7="Anytime",S$7="Peak",S$7="Off-peak",S$7="Shoulder",S$7="Block"),INDEX('Stakeholder report data'!$G829:$M829,1,MATCH(IF(S$7="Block","Anytime",S$7),'Stakeholder report data'!$G$799:$M$799,0)),INDEX($W829:$AD829,1,MATCH(S$5,$W$799:$AD$799,0)))))
*S1165*S$8,0)</f>
        <v>0</v>
      </c>
      <c r="T565" s="212">
        <f>_xlfn.IFNA(IF(T$7="Fixed",1,IF(AND($D565="yes",T$7="Block"),INDEX($O829:$Q829,1,MATCH(T$5,$I74:$K74,0)),IF(OR(T$7="Anytime",T$7="Peak",T$7="Off-peak",T$7="Shoulder",T$7="Block"),INDEX('Stakeholder report data'!$G829:$M829,1,MATCH(IF(T$7="Block","Anytime",T$7),'Stakeholder report data'!$G$799:$M$799,0)),INDEX($W829:$AD829,1,MATCH(T$5,$W$799:$AD$799,0)))))
*T1165*T$8,0)</f>
        <v>0</v>
      </c>
      <c r="U565" s="212">
        <f>_xlfn.IFNA(IF(U$7="Fixed",1,IF(AND($D565="yes",U$7="Block"),INDEX($O829:$Q829,1,MATCH(U$5,$I74:$K74,0)),IF(OR(U$7="Anytime",U$7="Peak",U$7="Off-peak",U$7="Shoulder",U$7="Block"),INDEX('Stakeholder report data'!$G829:$M829,1,MATCH(IF(U$7="Block","Anytime",U$7),'Stakeholder report data'!$G$799:$M$799,0)),INDEX($W829:$AD829,1,MATCH(U$5,$W$799:$AD$799,0)))))
*U1165*U$8,0)</f>
        <v>0</v>
      </c>
      <c r="V565" s="212">
        <f>_xlfn.IFNA(IF(V$7="Fixed",1,IF(AND($D565="yes",V$7="Block"),INDEX($O829:$Q829,1,MATCH(V$5,$I74:$K74,0)),IF(OR(V$7="Anytime",V$7="Peak",V$7="Off-peak",V$7="Shoulder",V$7="Block"),INDEX('Stakeholder report data'!$G829:$M829,1,MATCH(IF(V$7="Block","Anytime",V$7),'Stakeholder report data'!$G$799:$M$799,0)),INDEX($W829:$AD829,1,MATCH(V$5,$W$799:$AD$799,0)))))
*V1165*V$8,0)</f>
        <v>0</v>
      </c>
      <c r="W565" s="212">
        <f>_xlfn.IFNA(IF(W$7="Fixed",1,IF(AND($D565="yes",W$7="Block"),INDEX($O829:$Q829,1,MATCH(W$5,$I74:$K74,0)),IF(OR(W$7="Anytime",W$7="Peak",W$7="Off-peak",W$7="Shoulder",W$7="Block"),INDEX('Stakeholder report data'!$G829:$M829,1,MATCH(IF(W$7="Block","Anytime",W$7),'Stakeholder report data'!$G$799:$M$799,0)),INDEX($W829:$AD829,1,MATCH(W$5,$W$799:$AD$799,0)))))
*W1165*W$8,0)</f>
        <v>0</v>
      </c>
      <c r="X565" s="212">
        <f>_xlfn.IFNA(IF(X$7="Fixed",1,IF(AND($D565="yes",X$7="Block"),INDEX($O829:$Q829,1,MATCH(X$5,$I74:$K74,0)),IF(OR(X$7="Anytime",X$7="Peak",X$7="Off-peak",X$7="Shoulder",X$7="Block"),INDEX('Stakeholder report data'!$G829:$M829,1,MATCH(IF(X$7="Block","Anytime",X$7),'Stakeholder report data'!$G$799:$M$799,0)),INDEX($W829:$AD829,1,MATCH(X$5,$W$799:$AD$799,0)))))
*X1165*X$8,0)</f>
        <v>0</v>
      </c>
      <c r="Y565" s="212">
        <f>_xlfn.IFNA(IF(Y$7="Fixed",1,IF(AND($D565="yes",Y$7="Block"),INDEX($O829:$Q829,1,MATCH(Y$5,$I74:$K74,0)),IF(OR(Y$7="Anytime",Y$7="Peak",Y$7="Off-peak",Y$7="Shoulder",Y$7="Block"),INDEX('Stakeholder report data'!$G829:$M829,1,MATCH(IF(Y$7="Block","Anytime",Y$7),'Stakeholder report data'!$G$799:$M$799,0)),INDEX($W829:$AD829,1,MATCH(Y$5,$W$799:$AD$799,0)))))
*Y1165*Y$8,0)</f>
        <v>0</v>
      </c>
      <c r="Z565" s="212">
        <f>_xlfn.IFNA(IF(Z$7="Fixed",1,IF(AND($D565="yes",Z$7="Block"),INDEX($O829:$Q829,1,MATCH(Z$5,$I74:$K74,0)),IF(OR(Z$7="Anytime",Z$7="Peak",Z$7="Off-peak",Z$7="Shoulder",Z$7="Block"),INDEX('Stakeholder report data'!$G829:$M829,1,MATCH(IF(Z$7="Block","Anytime",Z$7),'Stakeholder report data'!$G$799:$M$799,0)),INDEX($W829:$AD829,1,MATCH(Z$5,$W$799:$AD$799,0)))))
*Z1165*Z$8,0)</f>
        <v>0</v>
      </c>
      <c r="AA565" s="212">
        <f>_xlfn.IFNA(IF(AA$7="Fixed",1,IF(AND($D565="yes",AA$7="Block"),INDEX($O829:$Q829,1,MATCH(AA$5,$I74:$K74,0)),IF(OR(AA$7="Anytime",AA$7="Peak",AA$7="Off-peak",AA$7="Shoulder",AA$7="Block"),INDEX('Stakeholder report data'!$G829:$M829,1,MATCH(IF(AA$7="Block","Anytime",AA$7),'Stakeholder report data'!$G$799:$M$799,0)),INDEX($W829:$AD829,1,MATCH(AA$5,$W$799:$AD$799,0)))))
*AA1165*AA$8,0)</f>
        <v>0</v>
      </c>
      <c r="AB565" s="212">
        <f>_xlfn.IFNA(IF(AB$7="Fixed",1,IF(AND($D565="yes",AB$7="Block"),INDEX($O829:$Q829,1,MATCH(AB$5,$I74:$K74,0)),IF(OR(AB$7="Anytime",AB$7="Peak",AB$7="Off-peak",AB$7="Shoulder",AB$7="Block"),INDEX('Stakeholder report data'!$G829:$M829,1,MATCH(IF(AB$7="Block","Anytime",AB$7),'Stakeholder report data'!$G$799:$M$799,0)),INDEX($W829:$AD829,1,MATCH(AB$5,$W$799:$AD$799,0)))))
*AB1165*AB$8,0)</f>
        <v>0</v>
      </c>
      <c r="AC565" s="212">
        <f>_xlfn.IFNA(IF(AC$7="Fixed",1,IF(AND($D565="yes",AC$7="Block"),INDEX($O829:$Q829,1,MATCH(AC$5,$I74:$K74,0)),IF(OR(AC$7="Anytime",AC$7="Peak",AC$7="Off-peak",AC$7="Shoulder",AC$7="Block"),INDEX('Stakeholder report data'!$G829:$M829,1,MATCH(IF(AC$7="Block","Anytime",AC$7),'Stakeholder report data'!$G$799:$M$799,0)),INDEX($W829:$AD829,1,MATCH(AC$5,$W$799:$AD$799,0)))))
*AC1165*AC$8,0)</f>
        <v>0</v>
      </c>
      <c r="AD565" s="212">
        <f>_xlfn.IFNA(IF(AD$7="Fixed",1,IF(AND($D565="yes",AD$7="Block"),INDEX($O829:$Q829,1,MATCH(AD$5,$I74:$K74,0)),IF(OR(AD$7="Anytime",AD$7="Peak",AD$7="Off-peak",AD$7="Shoulder",AD$7="Block"),INDEX('Stakeholder report data'!$G829:$M829,1,MATCH(IF(AD$7="Block","Anytime",AD$7),'Stakeholder report data'!$G$799:$M$799,0)),INDEX($W829:$AD829,1,MATCH(AD$5,$W$799:$AD$799,0)))))
*AD1165*AD$8,0)</f>
        <v>0</v>
      </c>
      <c r="AE565" s="55"/>
      <c r="AF565" s="34"/>
      <c r="AG565" s="34"/>
      <c r="AH565" s="34"/>
    </row>
    <row r="566" spans="1:34" ht="11.25" hidden="1" outlineLevel="3" x14ac:dyDescent="0.2">
      <c r="A566" s="34"/>
      <c r="B566" s="251">
        <v>29</v>
      </c>
      <c r="C566" s="48">
        <v>0</v>
      </c>
      <c r="D566" s="49">
        <f t="shared" si="57"/>
        <v>0</v>
      </c>
      <c r="E566" s="49">
        <f t="shared" si="57"/>
        <v>0</v>
      </c>
      <c r="F566" s="56"/>
      <c r="G566" s="262">
        <f t="shared" si="56"/>
        <v>0</v>
      </c>
      <c r="H566" s="56"/>
      <c r="I566" s="212">
        <f>_xlfn.IFNA(IF(I$7="Fixed",1,IF(AND($D566="yes",I$7="Block"),INDEX($O830:$Q830,1,MATCH(I$5,$I75:$K75,0)),IF(OR(I$7="Anytime",I$7="Peak",I$7="Off-peak",I$7="Shoulder",I$7="Block"),INDEX('Stakeholder report data'!$G830:$M830,1,MATCH(IF(I$7="Block","Anytime",I$7),'Stakeholder report data'!$G$799:$M$799,0)),INDEX($W830:$AD830,1,MATCH(I$5,$W$799:$AD$799,0)))))
*I1166*I$8,0)</f>
        <v>0</v>
      </c>
      <c r="J566" s="212">
        <f>_xlfn.IFNA(IF(J$7="Fixed",1,IF(AND($D566="yes",J$7="Block"),INDEX($O830:$Q830,1,MATCH(J$5,$I75:$K75,0)),IF(OR(J$7="Anytime",J$7="Peak",J$7="Off-peak",J$7="Shoulder",J$7="Block"),INDEX('Stakeholder report data'!$G830:$M830,1,MATCH(IF(J$7="Block","Anytime",J$7),'Stakeholder report data'!$G$799:$M$799,0)),INDEX($W830:$AD830,1,MATCH(J$5,$W$799:$AD$799,0)))))
*J1166*J$8,0)</f>
        <v>0</v>
      </c>
      <c r="K566" s="212">
        <f>_xlfn.IFNA(IF(K$7="Fixed",1,IF(AND($D566="yes",K$7="Block"),INDEX($O830:$Q830,1,MATCH(K$5,$I75:$K75,0)),IF(OR(K$7="Anytime",K$7="Peak",K$7="Off-peak",K$7="Shoulder",K$7="Block"),INDEX('Stakeholder report data'!$G830:$M830,1,MATCH(IF(K$7="Block","Anytime",K$7),'Stakeholder report data'!$G$799:$M$799,0)),INDEX($W830:$AD830,1,MATCH(K$5,$W$799:$AD$799,0)))))
*K1166*K$8,0)</f>
        <v>0</v>
      </c>
      <c r="L566" s="212">
        <f>_xlfn.IFNA(IF(L$7="Fixed",1,IF(AND($D566="yes",L$7="Block"),INDEX($O830:$Q830,1,MATCH(L$5,$I75:$K75,0)),IF(OR(L$7="Anytime",L$7="Peak",L$7="Off-peak",L$7="Shoulder",L$7="Block"),INDEX('Stakeholder report data'!$G830:$M830,1,MATCH(IF(L$7="Block","Anytime",L$7),'Stakeholder report data'!$G$799:$M$799,0)),INDEX($W830:$AD830,1,MATCH(L$5,$W$799:$AD$799,0)))))
*L1166*L$8,0)</f>
        <v>0</v>
      </c>
      <c r="M566" s="212">
        <f>_xlfn.IFNA(IF(M$7="Fixed",1,IF(AND($D566="yes",M$7="Block"),INDEX($O830:$Q830,1,MATCH(M$5,$I75:$K75,0)),IF(OR(M$7="Anytime",M$7="Peak",M$7="Off-peak",M$7="Shoulder",M$7="Block"),INDEX('Stakeholder report data'!$G830:$M830,1,MATCH(IF(M$7="Block","Anytime",M$7),'Stakeholder report data'!$G$799:$M$799,0)),INDEX($W830:$AD830,1,MATCH(M$5,$W$799:$AD$799,0)))))
*M1166*M$8,0)</f>
        <v>0</v>
      </c>
      <c r="N566" s="212">
        <f>_xlfn.IFNA(IF(N$7="Fixed",1,IF(AND($D566="yes",N$7="Block"),INDEX($O830:$Q830,1,MATCH(N$5,$I75:$K75,0)),IF(OR(N$7="Anytime",N$7="Peak",N$7="Off-peak",N$7="Shoulder",N$7="Block"),INDEX('Stakeholder report data'!$G830:$M830,1,MATCH(IF(N$7="Block","Anytime",N$7),'Stakeholder report data'!$G$799:$M$799,0)),INDEX($W830:$AD830,1,MATCH(N$5,$W$799:$AD$799,0)))))
*N1166*N$8,0)</f>
        <v>0</v>
      </c>
      <c r="O566" s="212">
        <f>_xlfn.IFNA(IF(O$7="Fixed",1,IF(AND($D566="yes",O$7="Block"),INDEX($O830:$Q830,1,MATCH(O$5,$I75:$K75,0)),IF(OR(O$7="Anytime",O$7="Peak",O$7="Off-peak",O$7="Shoulder",O$7="Block"),INDEX('Stakeholder report data'!$G830:$M830,1,MATCH(IF(O$7="Block","Anytime",O$7),'Stakeholder report data'!$G$799:$M$799,0)),INDEX($W830:$AD830,1,MATCH(O$5,$W$799:$AD$799,0)))))
*O1166*O$8,0)</f>
        <v>0</v>
      </c>
      <c r="P566" s="212">
        <f>_xlfn.IFNA(IF(P$7="Fixed",1,IF(AND($D566="yes",P$7="Block"),INDEX($O830:$Q830,1,MATCH(P$5,$I75:$K75,0)),IF(OR(P$7="Anytime",P$7="Peak",P$7="Off-peak",P$7="Shoulder",P$7="Block"),INDEX('Stakeholder report data'!$G830:$M830,1,MATCH(IF(P$7="Block","Anytime",P$7),'Stakeholder report data'!$G$799:$M$799,0)),INDEX($W830:$AD830,1,MATCH(P$5,$W$799:$AD$799,0)))))
*P1166*P$8,0)</f>
        <v>0</v>
      </c>
      <c r="Q566" s="212">
        <f>_xlfn.IFNA(IF(Q$7="Fixed",1,IF(AND($D566="yes",Q$7="Block"),INDEX($O830:$Q830,1,MATCH(Q$5,$I75:$K75,0)),IF(OR(Q$7="Anytime",Q$7="Peak",Q$7="Off-peak",Q$7="Shoulder",Q$7="Block"),INDEX('Stakeholder report data'!$G830:$M830,1,MATCH(IF(Q$7="Block","Anytime",Q$7),'Stakeholder report data'!$G$799:$M$799,0)),INDEX($W830:$AD830,1,MATCH(Q$5,$W$799:$AD$799,0)))))
*Q1166*Q$8,0)</f>
        <v>0</v>
      </c>
      <c r="R566" s="212">
        <f>_xlfn.IFNA(IF(R$7="Fixed",1,IF(AND($D566="yes",R$7="Block"),INDEX($O830:$Q830,1,MATCH(R$5,$I75:$K75,0)),IF(OR(R$7="Anytime",R$7="Peak",R$7="Off-peak",R$7="Shoulder",R$7="Block"),INDEX('Stakeholder report data'!$G830:$M830,1,MATCH(IF(R$7="Block","Anytime",R$7),'Stakeholder report data'!$G$799:$M$799,0)),INDEX($W830:$AD830,1,MATCH(R$5,$W$799:$AD$799,0)))))
*R1166*R$8,0)</f>
        <v>0</v>
      </c>
      <c r="S566" s="212">
        <f>_xlfn.IFNA(IF(S$7="Fixed",1,IF(AND($D566="yes",S$7="Block"),INDEX($O830:$Q830,1,MATCH(S$5,$I75:$K75,0)),IF(OR(S$7="Anytime",S$7="Peak",S$7="Off-peak",S$7="Shoulder",S$7="Block"),INDEX('Stakeholder report data'!$G830:$M830,1,MATCH(IF(S$7="Block","Anytime",S$7),'Stakeholder report data'!$G$799:$M$799,0)),INDEX($W830:$AD830,1,MATCH(S$5,$W$799:$AD$799,0)))))
*S1166*S$8,0)</f>
        <v>0</v>
      </c>
      <c r="T566" s="212">
        <f>_xlfn.IFNA(IF(T$7="Fixed",1,IF(AND($D566="yes",T$7="Block"),INDEX($O830:$Q830,1,MATCH(T$5,$I75:$K75,0)),IF(OR(T$7="Anytime",T$7="Peak",T$7="Off-peak",T$7="Shoulder",T$7="Block"),INDEX('Stakeholder report data'!$G830:$M830,1,MATCH(IF(T$7="Block","Anytime",T$7),'Stakeholder report data'!$G$799:$M$799,0)),INDEX($W830:$AD830,1,MATCH(T$5,$W$799:$AD$799,0)))))
*T1166*T$8,0)</f>
        <v>0</v>
      </c>
      <c r="U566" s="212">
        <f>_xlfn.IFNA(IF(U$7="Fixed",1,IF(AND($D566="yes",U$7="Block"),INDEX($O830:$Q830,1,MATCH(U$5,$I75:$K75,0)),IF(OR(U$7="Anytime",U$7="Peak",U$7="Off-peak",U$7="Shoulder",U$7="Block"),INDEX('Stakeholder report data'!$G830:$M830,1,MATCH(IF(U$7="Block","Anytime",U$7),'Stakeholder report data'!$G$799:$M$799,0)),INDEX($W830:$AD830,1,MATCH(U$5,$W$799:$AD$799,0)))))
*U1166*U$8,0)</f>
        <v>0</v>
      </c>
      <c r="V566" s="212">
        <f>_xlfn.IFNA(IF(V$7="Fixed",1,IF(AND($D566="yes",V$7="Block"),INDEX($O830:$Q830,1,MATCH(V$5,$I75:$K75,0)),IF(OR(V$7="Anytime",V$7="Peak",V$7="Off-peak",V$7="Shoulder",V$7="Block"),INDEX('Stakeholder report data'!$G830:$M830,1,MATCH(IF(V$7="Block","Anytime",V$7),'Stakeholder report data'!$G$799:$M$799,0)),INDEX($W830:$AD830,1,MATCH(V$5,$W$799:$AD$799,0)))))
*V1166*V$8,0)</f>
        <v>0</v>
      </c>
      <c r="W566" s="212">
        <f>_xlfn.IFNA(IF(W$7="Fixed",1,IF(AND($D566="yes",W$7="Block"),INDEX($O830:$Q830,1,MATCH(W$5,$I75:$K75,0)),IF(OR(W$7="Anytime",W$7="Peak",W$7="Off-peak",W$7="Shoulder",W$7="Block"),INDEX('Stakeholder report data'!$G830:$M830,1,MATCH(IF(W$7="Block","Anytime",W$7),'Stakeholder report data'!$G$799:$M$799,0)),INDEX($W830:$AD830,1,MATCH(W$5,$W$799:$AD$799,0)))))
*W1166*W$8,0)</f>
        <v>0</v>
      </c>
      <c r="X566" s="212">
        <f>_xlfn.IFNA(IF(X$7="Fixed",1,IF(AND($D566="yes",X$7="Block"),INDEX($O830:$Q830,1,MATCH(X$5,$I75:$K75,0)),IF(OR(X$7="Anytime",X$7="Peak",X$7="Off-peak",X$7="Shoulder",X$7="Block"),INDEX('Stakeholder report data'!$G830:$M830,1,MATCH(IF(X$7="Block","Anytime",X$7),'Stakeholder report data'!$G$799:$M$799,0)),INDEX($W830:$AD830,1,MATCH(X$5,$W$799:$AD$799,0)))))
*X1166*X$8,0)</f>
        <v>0</v>
      </c>
      <c r="Y566" s="212">
        <f>_xlfn.IFNA(IF(Y$7="Fixed",1,IF(AND($D566="yes",Y$7="Block"),INDEX($O830:$Q830,1,MATCH(Y$5,$I75:$K75,0)),IF(OR(Y$7="Anytime",Y$7="Peak",Y$7="Off-peak",Y$7="Shoulder",Y$7="Block"),INDEX('Stakeholder report data'!$G830:$M830,1,MATCH(IF(Y$7="Block","Anytime",Y$7),'Stakeholder report data'!$G$799:$M$799,0)),INDEX($W830:$AD830,1,MATCH(Y$5,$W$799:$AD$799,0)))))
*Y1166*Y$8,0)</f>
        <v>0</v>
      </c>
      <c r="Z566" s="212">
        <f>_xlfn.IFNA(IF(Z$7="Fixed",1,IF(AND($D566="yes",Z$7="Block"),INDEX($O830:$Q830,1,MATCH(Z$5,$I75:$K75,0)),IF(OR(Z$7="Anytime",Z$7="Peak",Z$7="Off-peak",Z$7="Shoulder",Z$7="Block"),INDEX('Stakeholder report data'!$G830:$M830,1,MATCH(IF(Z$7="Block","Anytime",Z$7),'Stakeholder report data'!$G$799:$M$799,0)),INDEX($W830:$AD830,1,MATCH(Z$5,$W$799:$AD$799,0)))))
*Z1166*Z$8,0)</f>
        <v>0</v>
      </c>
      <c r="AA566" s="212">
        <f>_xlfn.IFNA(IF(AA$7="Fixed",1,IF(AND($D566="yes",AA$7="Block"),INDEX($O830:$Q830,1,MATCH(AA$5,$I75:$K75,0)),IF(OR(AA$7="Anytime",AA$7="Peak",AA$7="Off-peak",AA$7="Shoulder",AA$7="Block"),INDEX('Stakeholder report data'!$G830:$M830,1,MATCH(IF(AA$7="Block","Anytime",AA$7),'Stakeholder report data'!$G$799:$M$799,0)),INDEX($W830:$AD830,1,MATCH(AA$5,$W$799:$AD$799,0)))))
*AA1166*AA$8,0)</f>
        <v>0</v>
      </c>
      <c r="AB566" s="212">
        <f>_xlfn.IFNA(IF(AB$7="Fixed",1,IF(AND($D566="yes",AB$7="Block"),INDEX($O830:$Q830,1,MATCH(AB$5,$I75:$K75,0)),IF(OR(AB$7="Anytime",AB$7="Peak",AB$7="Off-peak",AB$7="Shoulder",AB$7="Block"),INDEX('Stakeholder report data'!$G830:$M830,1,MATCH(IF(AB$7="Block","Anytime",AB$7),'Stakeholder report data'!$G$799:$M$799,0)),INDEX($W830:$AD830,1,MATCH(AB$5,$W$799:$AD$799,0)))))
*AB1166*AB$8,0)</f>
        <v>0</v>
      </c>
      <c r="AC566" s="212">
        <f>_xlfn.IFNA(IF(AC$7="Fixed",1,IF(AND($D566="yes",AC$7="Block"),INDEX($O830:$Q830,1,MATCH(AC$5,$I75:$K75,0)),IF(OR(AC$7="Anytime",AC$7="Peak",AC$7="Off-peak",AC$7="Shoulder",AC$7="Block"),INDEX('Stakeholder report data'!$G830:$M830,1,MATCH(IF(AC$7="Block","Anytime",AC$7),'Stakeholder report data'!$G$799:$M$799,0)),INDEX($W830:$AD830,1,MATCH(AC$5,$W$799:$AD$799,0)))))
*AC1166*AC$8,0)</f>
        <v>0</v>
      </c>
      <c r="AD566" s="212">
        <f>_xlfn.IFNA(IF(AD$7="Fixed",1,IF(AND($D566="yes",AD$7="Block"),INDEX($O830:$Q830,1,MATCH(AD$5,$I75:$K75,0)),IF(OR(AD$7="Anytime",AD$7="Peak",AD$7="Off-peak",AD$7="Shoulder",AD$7="Block"),INDEX('Stakeholder report data'!$G830:$M830,1,MATCH(IF(AD$7="Block","Anytime",AD$7),'Stakeholder report data'!$G$799:$M$799,0)),INDEX($W830:$AD830,1,MATCH(AD$5,$W$799:$AD$799,0)))))
*AD1166*AD$8,0)</f>
        <v>0</v>
      </c>
      <c r="AE566" s="55"/>
      <c r="AF566" s="34"/>
      <c r="AG566" s="34"/>
      <c r="AH566" s="34"/>
    </row>
    <row r="567" spans="1:34" ht="11.25" hidden="1" outlineLevel="3" x14ac:dyDescent="0.2">
      <c r="A567" s="34"/>
      <c r="B567" s="258">
        <v>30</v>
      </c>
      <c r="C567" s="48">
        <v>0</v>
      </c>
      <c r="D567" s="49">
        <f t="shared" si="57"/>
        <v>0</v>
      </c>
      <c r="E567" s="49">
        <f t="shared" si="57"/>
        <v>0</v>
      </c>
      <c r="F567" s="56"/>
      <c r="G567" s="262">
        <f t="shared" si="56"/>
        <v>0</v>
      </c>
      <c r="H567" s="56"/>
      <c r="I567" s="212">
        <f>_xlfn.IFNA(IF(I$7="Fixed",1,IF(AND($D567="yes",I$7="Block"),INDEX($O831:$Q831,1,MATCH(I$5,$I76:$K76,0)),IF(OR(I$7="Anytime",I$7="Peak",I$7="Off-peak",I$7="Shoulder",I$7="Block"),INDEX('Stakeholder report data'!$G831:$M831,1,MATCH(IF(I$7="Block","Anytime",I$7),'Stakeholder report data'!$G$799:$M$799,0)),INDEX($W831:$AD831,1,MATCH(I$5,$W$799:$AD$799,0)))))
*I1167*I$8,0)</f>
        <v>0</v>
      </c>
      <c r="J567" s="212">
        <f>_xlfn.IFNA(IF(J$7="Fixed",1,IF(AND($D567="yes",J$7="Block"),INDEX($O831:$Q831,1,MATCH(J$5,$I76:$K76,0)),IF(OR(J$7="Anytime",J$7="Peak",J$7="Off-peak",J$7="Shoulder",J$7="Block"),INDEX('Stakeholder report data'!$G831:$M831,1,MATCH(IF(J$7="Block","Anytime",J$7),'Stakeholder report data'!$G$799:$M$799,0)),INDEX($W831:$AD831,1,MATCH(J$5,$W$799:$AD$799,0)))))
*J1167*J$8,0)</f>
        <v>0</v>
      </c>
      <c r="K567" s="212">
        <f>_xlfn.IFNA(IF(K$7="Fixed",1,IF(AND($D567="yes",K$7="Block"),INDEX($O831:$Q831,1,MATCH(K$5,$I76:$K76,0)),IF(OR(K$7="Anytime",K$7="Peak",K$7="Off-peak",K$7="Shoulder",K$7="Block"),INDEX('Stakeholder report data'!$G831:$M831,1,MATCH(IF(K$7="Block","Anytime",K$7),'Stakeholder report data'!$G$799:$M$799,0)),INDEX($W831:$AD831,1,MATCH(K$5,$W$799:$AD$799,0)))))
*K1167*K$8,0)</f>
        <v>0</v>
      </c>
      <c r="L567" s="212">
        <f>_xlfn.IFNA(IF(L$7="Fixed",1,IF(AND($D567="yes",L$7="Block"),INDEX($O831:$Q831,1,MATCH(L$5,$I76:$K76,0)),IF(OR(L$7="Anytime",L$7="Peak",L$7="Off-peak",L$7="Shoulder",L$7="Block"),INDEX('Stakeholder report data'!$G831:$M831,1,MATCH(IF(L$7="Block","Anytime",L$7),'Stakeholder report data'!$G$799:$M$799,0)),INDEX($W831:$AD831,1,MATCH(L$5,$W$799:$AD$799,0)))))
*L1167*L$8,0)</f>
        <v>0</v>
      </c>
      <c r="M567" s="212">
        <f>_xlfn.IFNA(IF(M$7="Fixed",1,IF(AND($D567="yes",M$7="Block"),INDEX($O831:$Q831,1,MATCH(M$5,$I76:$K76,0)),IF(OR(M$7="Anytime",M$7="Peak",M$7="Off-peak",M$7="Shoulder",M$7="Block"),INDEX('Stakeholder report data'!$G831:$M831,1,MATCH(IF(M$7="Block","Anytime",M$7),'Stakeholder report data'!$G$799:$M$799,0)),INDEX($W831:$AD831,1,MATCH(M$5,$W$799:$AD$799,0)))))
*M1167*M$8,0)</f>
        <v>0</v>
      </c>
      <c r="N567" s="212">
        <f>_xlfn.IFNA(IF(N$7="Fixed",1,IF(AND($D567="yes",N$7="Block"),INDEX($O831:$Q831,1,MATCH(N$5,$I76:$K76,0)),IF(OR(N$7="Anytime",N$7="Peak",N$7="Off-peak",N$7="Shoulder",N$7="Block"),INDEX('Stakeholder report data'!$G831:$M831,1,MATCH(IF(N$7="Block","Anytime",N$7),'Stakeholder report data'!$G$799:$M$799,0)),INDEX($W831:$AD831,1,MATCH(N$5,$W$799:$AD$799,0)))))
*N1167*N$8,0)</f>
        <v>0</v>
      </c>
      <c r="O567" s="212">
        <f>_xlfn.IFNA(IF(O$7="Fixed",1,IF(AND($D567="yes",O$7="Block"),INDEX($O831:$Q831,1,MATCH(O$5,$I76:$K76,0)),IF(OR(O$7="Anytime",O$7="Peak",O$7="Off-peak",O$7="Shoulder",O$7="Block"),INDEX('Stakeholder report data'!$G831:$M831,1,MATCH(IF(O$7="Block","Anytime",O$7),'Stakeholder report data'!$G$799:$M$799,0)),INDEX($W831:$AD831,1,MATCH(O$5,$W$799:$AD$799,0)))))
*O1167*O$8,0)</f>
        <v>0</v>
      </c>
      <c r="P567" s="212">
        <f>_xlfn.IFNA(IF(P$7="Fixed",1,IF(AND($D567="yes",P$7="Block"),INDEX($O831:$Q831,1,MATCH(P$5,$I76:$K76,0)),IF(OR(P$7="Anytime",P$7="Peak",P$7="Off-peak",P$7="Shoulder",P$7="Block"),INDEX('Stakeholder report data'!$G831:$M831,1,MATCH(IF(P$7="Block","Anytime",P$7),'Stakeholder report data'!$G$799:$M$799,0)),INDEX($W831:$AD831,1,MATCH(P$5,$W$799:$AD$799,0)))))
*P1167*P$8,0)</f>
        <v>0</v>
      </c>
      <c r="Q567" s="212">
        <f>_xlfn.IFNA(IF(Q$7="Fixed",1,IF(AND($D567="yes",Q$7="Block"),INDEX($O831:$Q831,1,MATCH(Q$5,$I76:$K76,0)),IF(OR(Q$7="Anytime",Q$7="Peak",Q$7="Off-peak",Q$7="Shoulder",Q$7="Block"),INDEX('Stakeholder report data'!$G831:$M831,1,MATCH(IF(Q$7="Block","Anytime",Q$7),'Stakeholder report data'!$G$799:$M$799,0)),INDEX($W831:$AD831,1,MATCH(Q$5,$W$799:$AD$799,0)))))
*Q1167*Q$8,0)</f>
        <v>0</v>
      </c>
      <c r="R567" s="212">
        <f>_xlfn.IFNA(IF(R$7="Fixed",1,IF(AND($D567="yes",R$7="Block"),INDEX($O831:$Q831,1,MATCH(R$5,$I76:$K76,0)),IF(OR(R$7="Anytime",R$7="Peak",R$7="Off-peak",R$7="Shoulder",R$7="Block"),INDEX('Stakeholder report data'!$G831:$M831,1,MATCH(IF(R$7="Block","Anytime",R$7),'Stakeholder report data'!$G$799:$M$799,0)),INDEX($W831:$AD831,1,MATCH(R$5,$W$799:$AD$799,0)))))
*R1167*R$8,0)</f>
        <v>0</v>
      </c>
      <c r="S567" s="212">
        <f>_xlfn.IFNA(IF(S$7="Fixed",1,IF(AND($D567="yes",S$7="Block"),INDEX($O831:$Q831,1,MATCH(S$5,$I76:$K76,0)),IF(OR(S$7="Anytime",S$7="Peak",S$7="Off-peak",S$7="Shoulder",S$7="Block"),INDEX('Stakeholder report data'!$G831:$M831,1,MATCH(IF(S$7="Block","Anytime",S$7),'Stakeholder report data'!$G$799:$M$799,0)),INDEX($W831:$AD831,1,MATCH(S$5,$W$799:$AD$799,0)))))
*S1167*S$8,0)</f>
        <v>0</v>
      </c>
      <c r="T567" s="212">
        <f>_xlfn.IFNA(IF(T$7="Fixed",1,IF(AND($D567="yes",T$7="Block"),INDEX($O831:$Q831,1,MATCH(T$5,$I76:$K76,0)),IF(OR(T$7="Anytime",T$7="Peak",T$7="Off-peak",T$7="Shoulder",T$7="Block"),INDEX('Stakeholder report data'!$G831:$M831,1,MATCH(IF(T$7="Block","Anytime",T$7),'Stakeholder report data'!$G$799:$M$799,0)),INDEX($W831:$AD831,1,MATCH(T$5,$W$799:$AD$799,0)))))
*T1167*T$8,0)</f>
        <v>0</v>
      </c>
      <c r="U567" s="212">
        <f>_xlfn.IFNA(IF(U$7="Fixed",1,IF(AND($D567="yes",U$7="Block"),INDEX($O831:$Q831,1,MATCH(U$5,$I76:$K76,0)),IF(OR(U$7="Anytime",U$7="Peak",U$7="Off-peak",U$7="Shoulder",U$7="Block"),INDEX('Stakeholder report data'!$G831:$M831,1,MATCH(IF(U$7="Block","Anytime",U$7),'Stakeholder report data'!$G$799:$M$799,0)),INDEX($W831:$AD831,1,MATCH(U$5,$W$799:$AD$799,0)))))
*U1167*U$8,0)</f>
        <v>0</v>
      </c>
      <c r="V567" s="212">
        <f>_xlfn.IFNA(IF(V$7="Fixed",1,IF(AND($D567="yes",V$7="Block"),INDEX($O831:$Q831,1,MATCH(V$5,$I76:$K76,0)),IF(OR(V$7="Anytime",V$7="Peak",V$7="Off-peak",V$7="Shoulder",V$7="Block"),INDEX('Stakeholder report data'!$G831:$M831,1,MATCH(IF(V$7="Block","Anytime",V$7),'Stakeholder report data'!$G$799:$M$799,0)),INDEX($W831:$AD831,1,MATCH(V$5,$W$799:$AD$799,0)))))
*V1167*V$8,0)</f>
        <v>0</v>
      </c>
      <c r="W567" s="212">
        <f>_xlfn.IFNA(IF(W$7="Fixed",1,IF(AND($D567="yes",W$7="Block"),INDEX($O831:$Q831,1,MATCH(W$5,$I76:$K76,0)),IF(OR(W$7="Anytime",W$7="Peak",W$7="Off-peak",W$7="Shoulder",W$7="Block"),INDEX('Stakeholder report data'!$G831:$M831,1,MATCH(IF(W$7="Block","Anytime",W$7),'Stakeholder report data'!$G$799:$M$799,0)),INDEX($W831:$AD831,1,MATCH(W$5,$W$799:$AD$799,0)))))
*W1167*W$8,0)</f>
        <v>0</v>
      </c>
      <c r="X567" s="212">
        <f>_xlfn.IFNA(IF(X$7="Fixed",1,IF(AND($D567="yes",X$7="Block"),INDEX($O831:$Q831,1,MATCH(X$5,$I76:$K76,0)),IF(OR(X$7="Anytime",X$7="Peak",X$7="Off-peak",X$7="Shoulder",X$7="Block"),INDEX('Stakeholder report data'!$G831:$M831,1,MATCH(IF(X$7="Block","Anytime",X$7),'Stakeholder report data'!$G$799:$M$799,0)),INDEX($W831:$AD831,1,MATCH(X$5,$W$799:$AD$799,0)))))
*X1167*X$8,0)</f>
        <v>0</v>
      </c>
      <c r="Y567" s="212">
        <f>_xlfn.IFNA(IF(Y$7="Fixed",1,IF(AND($D567="yes",Y$7="Block"),INDEX($O831:$Q831,1,MATCH(Y$5,$I76:$K76,0)),IF(OR(Y$7="Anytime",Y$7="Peak",Y$7="Off-peak",Y$7="Shoulder",Y$7="Block"),INDEX('Stakeholder report data'!$G831:$M831,1,MATCH(IF(Y$7="Block","Anytime",Y$7),'Stakeholder report data'!$G$799:$M$799,0)),INDEX($W831:$AD831,1,MATCH(Y$5,$W$799:$AD$799,0)))))
*Y1167*Y$8,0)</f>
        <v>0</v>
      </c>
      <c r="Z567" s="212">
        <f>_xlfn.IFNA(IF(Z$7="Fixed",1,IF(AND($D567="yes",Z$7="Block"),INDEX($O831:$Q831,1,MATCH(Z$5,$I76:$K76,0)),IF(OR(Z$7="Anytime",Z$7="Peak",Z$7="Off-peak",Z$7="Shoulder",Z$7="Block"),INDEX('Stakeholder report data'!$G831:$M831,1,MATCH(IF(Z$7="Block","Anytime",Z$7),'Stakeholder report data'!$G$799:$M$799,0)),INDEX($W831:$AD831,1,MATCH(Z$5,$W$799:$AD$799,0)))))
*Z1167*Z$8,0)</f>
        <v>0</v>
      </c>
      <c r="AA567" s="212">
        <f>_xlfn.IFNA(IF(AA$7="Fixed",1,IF(AND($D567="yes",AA$7="Block"),INDEX($O831:$Q831,1,MATCH(AA$5,$I76:$K76,0)),IF(OR(AA$7="Anytime",AA$7="Peak",AA$7="Off-peak",AA$7="Shoulder",AA$7="Block"),INDEX('Stakeholder report data'!$G831:$M831,1,MATCH(IF(AA$7="Block","Anytime",AA$7),'Stakeholder report data'!$G$799:$M$799,0)),INDEX($W831:$AD831,1,MATCH(AA$5,$W$799:$AD$799,0)))))
*AA1167*AA$8,0)</f>
        <v>0</v>
      </c>
      <c r="AB567" s="212">
        <f>_xlfn.IFNA(IF(AB$7="Fixed",1,IF(AND($D567="yes",AB$7="Block"),INDEX($O831:$Q831,1,MATCH(AB$5,$I76:$K76,0)),IF(OR(AB$7="Anytime",AB$7="Peak",AB$7="Off-peak",AB$7="Shoulder",AB$7="Block"),INDEX('Stakeholder report data'!$G831:$M831,1,MATCH(IF(AB$7="Block","Anytime",AB$7),'Stakeholder report data'!$G$799:$M$799,0)),INDEX($W831:$AD831,1,MATCH(AB$5,$W$799:$AD$799,0)))))
*AB1167*AB$8,0)</f>
        <v>0</v>
      </c>
      <c r="AC567" s="212">
        <f>_xlfn.IFNA(IF(AC$7="Fixed",1,IF(AND($D567="yes",AC$7="Block"),INDEX($O831:$Q831,1,MATCH(AC$5,$I76:$K76,0)),IF(OR(AC$7="Anytime",AC$7="Peak",AC$7="Off-peak",AC$7="Shoulder",AC$7="Block"),INDEX('Stakeholder report data'!$G831:$M831,1,MATCH(IF(AC$7="Block","Anytime",AC$7),'Stakeholder report data'!$G$799:$M$799,0)),INDEX($W831:$AD831,1,MATCH(AC$5,$W$799:$AD$799,0)))))
*AC1167*AC$8,0)</f>
        <v>0</v>
      </c>
      <c r="AD567" s="212">
        <f>_xlfn.IFNA(IF(AD$7="Fixed",1,IF(AND($D567="yes",AD$7="Block"),INDEX($O831:$Q831,1,MATCH(AD$5,$I76:$K76,0)),IF(OR(AD$7="Anytime",AD$7="Peak",AD$7="Off-peak",AD$7="Shoulder",AD$7="Block"),INDEX('Stakeholder report data'!$G831:$M831,1,MATCH(IF(AD$7="Block","Anytime",AD$7),'Stakeholder report data'!$G$799:$M$799,0)),INDEX($W831:$AD831,1,MATCH(AD$5,$W$799:$AD$799,0)))))
*AD1167*AD$8,0)</f>
        <v>0</v>
      </c>
      <c r="AE567" s="55"/>
      <c r="AF567" s="34"/>
      <c r="AG567" s="34"/>
      <c r="AH567" s="34"/>
    </row>
    <row r="568" spans="1:34" ht="11.25" outlineLevel="2" collapsed="1" x14ac:dyDescent="0.2">
      <c r="A568" s="34"/>
      <c r="B568" s="258"/>
      <c r="C568" s="48">
        <v>0</v>
      </c>
      <c r="D568" s="49">
        <f t="shared" si="57"/>
        <v>0</v>
      </c>
      <c r="E568" s="49">
        <f t="shared" si="57"/>
        <v>0</v>
      </c>
      <c r="F568" s="56"/>
      <c r="G568" s="262">
        <f>SUM(I568:AB568)</f>
        <v>0</v>
      </c>
      <c r="H568" s="56"/>
      <c r="I568" s="212">
        <f>_xlfn.IFNA(IF(I$7="Fixed",1,IF(AND($D568="yes",I$7="Block"),INDEX($O832:$Q832,1,MATCH(I$5,$I77:$K77,0)),IF(OR(I$7="Anytime",I$7="Peak",I$7="Off-peak",I$7="Shoulder",I$7="Block"),INDEX('Stakeholder report data'!$G832:$M832,1,MATCH(IF(I$7="Block","Anytime",I$7),'Stakeholder report data'!$G$799:$M$799,0)),INDEX($W832:$AD832,1,MATCH(I$5,$W$799:$AD$799,0)))))
*I1168*I$8,0)</f>
        <v>0</v>
      </c>
      <c r="J568" s="212">
        <f>_xlfn.IFNA(IF(J$7="Fixed",1,IF(AND($D568="yes",J$7="Block"),INDEX($O832:$Q832,1,MATCH(J$5,$I77:$K77,0)),IF(OR(J$7="Anytime",J$7="Peak",J$7="Off-peak",J$7="Shoulder",J$7="Block"),INDEX('Stakeholder report data'!$G832:$M832,1,MATCH(IF(J$7="Block","Anytime",J$7),'Stakeholder report data'!$G$799:$M$799,0)),INDEX($W832:$AD832,1,MATCH(J$5,$W$799:$AD$799,0)))))
*J1168*J$8,0)</f>
        <v>0</v>
      </c>
      <c r="K568" s="212">
        <f>_xlfn.IFNA(IF(K$7="Fixed",1,IF(AND($D568="yes",K$7="Block"),INDEX($O832:$Q832,1,MATCH(K$5,$I77:$K77,0)),IF(OR(K$7="Anytime",K$7="Peak",K$7="Off-peak",K$7="Shoulder",K$7="Block"),INDEX('Stakeholder report data'!$G832:$M832,1,MATCH(IF(K$7="Block","Anytime",K$7),'Stakeholder report data'!$G$799:$M$799,0)),INDEX($W832:$AD832,1,MATCH(K$5,$W$799:$AD$799,0)))))
*K1168*K$8,0)</f>
        <v>0</v>
      </c>
      <c r="L568" s="212">
        <f>_xlfn.IFNA(IF(L$7="Fixed",1,IF(AND($D568="yes",L$7="Block"),INDEX($O832:$Q832,1,MATCH(L$5,$I77:$K77,0)),IF(OR(L$7="Anytime",L$7="Peak",L$7="Off-peak",L$7="Shoulder",L$7="Block"),INDEX('Stakeholder report data'!$G832:$M832,1,MATCH(IF(L$7="Block","Anytime",L$7),'Stakeholder report data'!$G$799:$M$799,0)),INDEX($W832:$AD832,1,MATCH(L$5,$W$799:$AD$799,0)))))
*L1168*L$8,0)</f>
        <v>0</v>
      </c>
      <c r="M568" s="212">
        <f>_xlfn.IFNA(IF(M$7="Fixed",1,IF(AND($D568="yes",M$7="Block"),INDEX($O832:$Q832,1,MATCH(M$5,$I77:$K77,0)),IF(OR(M$7="Anytime",M$7="Peak",M$7="Off-peak",M$7="Shoulder",M$7="Block"),INDEX('Stakeholder report data'!$G832:$M832,1,MATCH(IF(M$7="Block","Anytime",M$7),'Stakeholder report data'!$G$799:$M$799,0)),INDEX($W832:$AD832,1,MATCH(M$5,$W$799:$AD$799,0)))))
*M1168*M$8,0)</f>
        <v>0</v>
      </c>
      <c r="N568" s="212">
        <f>_xlfn.IFNA(IF(N$7="Fixed",1,IF(AND($D568="yes",N$7="Block"),INDEX($O832:$Q832,1,MATCH(N$5,$I77:$K77,0)),IF(OR(N$7="Anytime",N$7="Peak",N$7="Off-peak",N$7="Shoulder",N$7="Block"),INDEX('Stakeholder report data'!$G832:$M832,1,MATCH(IF(N$7="Block","Anytime",N$7),'Stakeholder report data'!$G$799:$M$799,0)),INDEX($W832:$AD832,1,MATCH(N$5,$W$799:$AD$799,0)))))
*N1168*N$8,0)</f>
        <v>0</v>
      </c>
      <c r="O568" s="212">
        <f>_xlfn.IFNA(IF(O$7="Fixed",1,IF(AND($D568="yes",O$7="Block"),INDEX($O832:$Q832,1,MATCH(O$5,$I77:$K77,0)),IF(OR(O$7="Anytime",O$7="Peak",O$7="Off-peak",O$7="Shoulder",O$7="Block"),INDEX('Stakeholder report data'!$G832:$M832,1,MATCH(IF(O$7="Block","Anytime",O$7),'Stakeholder report data'!$G$799:$M$799,0)),INDEX($W832:$AD832,1,MATCH(O$5,$W$799:$AD$799,0)))))
*O1168*O$8,0)</f>
        <v>0</v>
      </c>
      <c r="P568" s="212">
        <f>_xlfn.IFNA(IF(P$7="Fixed",1,IF(AND($D568="yes",P$7="Block"),INDEX($O832:$Q832,1,MATCH(P$5,$I77:$K77,0)),IF(OR(P$7="Anytime",P$7="Peak",P$7="Off-peak",P$7="Shoulder",P$7="Block"),INDEX('Stakeholder report data'!$G832:$M832,1,MATCH(IF(P$7="Block","Anytime",P$7),'Stakeholder report data'!$G$799:$M$799,0)),INDEX($W832:$AD832,1,MATCH(P$5,$W$799:$AD$799,0)))))
*P1168*P$8,0)</f>
        <v>0</v>
      </c>
      <c r="Q568" s="212">
        <f>_xlfn.IFNA(IF(Q$7="Fixed",1,IF(AND($D568="yes",Q$7="Block"),INDEX($O832:$Q832,1,MATCH(Q$5,$I77:$K77,0)),IF(OR(Q$7="Anytime",Q$7="Peak",Q$7="Off-peak",Q$7="Shoulder",Q$7="Block"),INDEX('Stakeholder report data'!$G832:$M832,1,MATCH(IF(Q$7="Block","Anytime",Q$7),'Stakeholder report data'!$G$799:$M$799,0)),INDEX($W832:$AD832,1,MATCH(Q$5,$W$799:$AD$799,0)))))
*Q1168*Q$8,0)</f>
        <v>0</v>
      </c>
      <c r="R568" s="212">
        <f>_xlfn.IFNA(IF(R$7="Fixed",1,IF(AND($D568="yes",R$7="Block"),INDEX($O832:$Q832,1,MATCH(R$5,$I77:$K77,0)),IF(OR(R$7="Anytime",R$7="Peak",R$7="Off-peak",R$7="Shoulder",R$7="Block"),INDEX('Stakeholder report data'!$G832:$M832,1,MATCH(IF(R$7="Block","Anytime",R$7),'Stakeholder report data'!$G$799:$M$799,0)),INDEX($W832:$AD832,1,MATCH(R$5,$W$799:$AD$799,0)))))
*R1168*R$8,0)</f>
        <v>0</v>
      </c>
      <c r="S568" s="212">
        <f>_xlfn.IFNA(IF(S$7="Fixed",1,IF(AND($D568="yes",S$7="Block"),INDEX($O832:$Q832,1,MATCH(S$5,$I77:$K77,0)),IF(OR(S$7="Anytime",S$7="Peak",S$7="Off-peak",S$7="Shoulder",S$7="Block"),INDEX('Stakeholder report data'!$G832:$M832,1,MATCH(IF(S$7="Block","Anytime",S$7),'Stakeholder report data'!$G$799:$M$799,0)),INDEX($W832:$AD832,1,MATCH(S$5,$W$799:$AD$799,0)))))
*S1168*S$8,0)</f>
        <v>0</v>
      </c>
      <c r="T568" s="212">
        <f>_xlfn.IFNA(IF(T$7="Fixed",1,IF(AND($D568="yes",T$7="Block"),INDEX($O832:$Q832,1,MATCH(T$5,$I77:$K77,0)),IF(OR(T$7="Anytime",T$7="Peak",T$7="Off-peak",T$7="Shoulder",T$7="Block"),INDEX('Stakeholder report data'!$G832:$M832,1,MATCH(IF(T$7="Block","Anytime",T$7),'Stakeholder report data'!$G$799:$M$799,0)),INDEX($W832:$AD832,1,MATCH(T$5,$W$799:$AD$799,0)))))
*T1168*T$8,0)</f>
        <v>0</v>
      </c>
      <c r="U568" s="212">
        <f>_xlfn.IFNA(IF(U$7="Fixed",1,IF(AND($D568="yes",U$7="Block"),INDEX($O832:$Q832,1,MATCH(U$5,$I77:$K77,0)),IF(OR(U$7="Anytime",U$7="Peak",U$7="Off-peak",U$7="Shoulder",U$7="Block"),INDEX('Stakeholder report data'!$G832:$M832,1,MATCH(IF(U$7="Block","Anytime",U$7),'Stakeholder report data'!$G$799:$M$799,0)),INDEX($W832:$AD832,1,MATCH(U$5,$W$799:$AD$799,0)))))
*U1168*U$8,0)</f>
        <v>0</v>
      </c>
      <c r="V568" s="212">
        <f>_xlfn.IFNA(IF(V$7="Fixed",1,IF(AND($D568="yes",V$7="Block"),INDEX($O832:$Q832,1,MATCH(V$5,$I77:$K77,0)),IF(OR(V$7="Anytime",V$7="Peak",V$7="Off-peak",V$7="Shoulder",V$7="Block"),INDEX('Stakeholder report data'!$G832:$M832,1,MATCH(IF(V$7="Block","Anytime",V$7),'Stakeholder report data'!$G$799:$M$799,0)),INDEX($W832:$AD832,1,MATCH(V$5,$W$799:$AD$799,0)))))
*V1168*V$8,0)</f>
        <v>0</v>
      </c>
      <c r="W568" s="212">
        <f>_xlfn.IFNA(IF(W$7="Fixed",1,IF(AND($D568="yes",W$7="Block"),INDEX($O832:$Q832,1,MATCH(W$5,$I77:$K77,0)),IF(OR(W$7="Anytime",W$7="Peak",W$7="Off-peak",W$7="Shoulder",W$7="Block"),INDEX('Stakeholder report data'!$G832:$M832,1,MATCH(IF(W$7="Block","Anytime",W$7),'Stakeholder report data'!$G$799:$M$799,0)),INDEX($W832:$AD832,1,MATCH(W$5,$W$799:$AD$799,0)))))
*W1168*W$8,0)</f>
        <v>0</v>
      </c>
      <c r="X568" s="212">
        <f>_xlfn.IFNA(IF(X$7="Fixed",1,IF(AND($D568="yes",X$7="Block"),INDEX($O832:$Q832,1,MATCH(X$5,$I77:$K77,0)),IF(OR(X$7="Anytime",X$7="Peak",X$7="Off-peak",X$7="Shoulder",X$7="Block"),INDEX('Stakeholder report data'!$G832:$M832,1,MATCH(IF(X$7="Block","Anytime",X$7),'Stakeholder report data'!$G$799:$M$799,0)),INDEX($W832:$AD832,1,MATCH(X$5,$W$799:$AD$799,0)))))
*X1168*X$8,0)</f>
        <v>0</v>
      </c>
      <c r="Y568" s="212">
        <f>_xlfn.IFNA(IF(Y$7="Fixed",1,IF(AND($D568="yes",Y$7="Block"),INDEX($O832:$Q832,1,MATCH(Y$5,$I77:$K77,0)),IF(OR(Y$7="Anytime",Y$7="Peak",Y$7="Off-peak",Y$7="Shoulder",Y$7="Block"),INDEX('Stakeholder report data'!$G832:$M832,1,MATCH(IF(Y$7="Block","Anytime",Y$7),'Stakeholder report data'!$G$799:$M$799,0)),INDEX($W832:$AD832,1,MATCH(Y$5,$W$799:$AD$799,0)))))
*Y1168*Y$8,0)</f>
        <v>0</v>
      </c>
      <c r="Z568" s="212">
        <f>_xlfn.IFNA(IF(Z$7="Fixed",1,IF(AND($D568="yes",Z$7="Block"),INDEX($O832:$Q832,1,MATCH(Z$5,$I77:$K77,0)),IF(OR(Z$7="Anytime",Z$7="Peak",Z$7="Off-peak",Z$7="Shoulder",Z$7="Block"),INDEX('Stakeholder report data'!$G832:$M832,1,MATCH(IF(Z$7="Block","Anytime",Z$7),'Stakeholder report data'!$G$799:$M$799,0)),INDEX($W832:$AD832,1,MATCH(Z$5,$W$799:$AD$799,0)))))
*Z1168*Z$8,0)</f>
        <v>0</v>
      </c>
      <c r="AA568" s="212">
        <f>_xlfn.IFNA(IF(AA$7="Fixed",1,IF(AND($D568="yes",AA$7="Block"),INDEX($O832:$Q832,1,MATCH(AA$5,$I77:$K77,0)),IF(OR(AA$7="Anytime",AA$7="Peak",AA$7="Off-peak",AA$7="Shoulder",AA$7="Block"),INDEX('Stakeholder report data'!$G832:$M832,1,MATCH(IF(AA$7="Block","Anytime",AA$7),'Stakeholder report data'!$G$799:$M$799,0)),INDEX($W832:$AD832,1,MATCH(AA$5,$W$799:$AD$799,0)))))
*AA1168*AA$8,0)</f>
        <v>0</v>
      </c>
      <c r="AB568" s="212">
        <f>_xlfn.IFNA(IF(AB$7="Fixed",1,IF(AND($D568="yes",AB$7="Block"),INDEX($O832:$Q832,1,MATCH(AB$5,$I77:$K77,0)),IF(OR(AB$7="Anytime",AB$7="Peak",AB$7="Off-peak",AB$7="Shoulder",AB$7="Block"),INDEX('Stakeholder report data'!$G832:$M832,1,MATCH(IF(AB$7="Block","Anytime",AB$7),'Stakeholder report data'!$G$799:$M$799,0)),INDEX($W832:$AD832,1,MATCH(AB$5,$W$799:$AD$799,0)))))
*AB1168*AB$8,0)</f>
        <v>0</v>
      </c>
      <c r="AC568" s="212">
        <f>_xlfn.IFNA(IF(AC$7="Fixed",1,IF(AND($D568="yes",AC$7="Block"),INDEX($O832:$Q832,1,MATCH(AC$5,$I77:$K77,0)),IF(OR(AC$7="Anytime",AC$7="Peak",AC$7="Off-peak",AC$7="Shoulder",AC$7="Block"),INDEX('Stakeholder report data'!$G832:$M832,1,MATCH(IF(AC$7="Block","Anytime",AC$7),'Stakeholder report data'!$G$799:$M$799,0)),INDEX($W832:$AD832,1,MATCH(AC$5,$W$799:$AD$799,0)))))
*AC1168*AC$8,0)</f>
        <v>0</v>
      </c>
      <c r="AD568" s="212">
        <f>_xlfn.IFNA(IF(AD$7="Fixed",1,IF(AND($D568="yes",AD$7="Block"),INDEX($O832:$Q832,1,MATCH(AD$5,$I77:$K77,0)),IF(OR(AD$7="Anytime",AD$7="Peak",AD$7="Off-peak",AD$7="Shoulder",AD$7="Block"),INDEX('Stakeholder report data'!$G832:$M832,1,MATCH(IF(AD$7="Block","Anytime",AD$7),'Stakeholder report data'!$G$799:$M$799,0)),INDEX($W832:$AD832,1,MATCH(AD$5,$W$799:$AD$799,0)))))
*AD1168*AD$8,0)</f>
        <v>0</v>
      </c>
      <c r="AE568" s="55"/>
      <c r="AF568" s="34"/>
      <c r="AG568" s="34"/>
      <c r="AH568" s="34"/>
    </row>
    <row r="569" spans="1:34" ht="11.25" outlineLevel="2" x14ac:dyDescent="0.2">
      <c r="A569" s="34"/>
      <c r="B569" s="258"/>
      <c r="C569" s="48">
        <v>0</v>
      </c>
      <c r="D569" s="49">
        <f t="shared" si="57"/>
        <v>0</v>
      </c>
      <c r="E569" s="49">
        <f t="shared" si="57"/>
        <v>0</v>
      </c>
      <c r="F569" s="56"/>
      <c r="G569" s="262">
        <f>SUM(I569:AB569)</f>
        <v>0</v>
      </c>
      <c r="H569" s="56"/>
      <c r="I569" s="212">
        <f>_xlfn.IFNA(IF(I$7="Fixed",1,IF(AND($D569="yes",I$7="Block"),INDEX($O833:$Q833,1,MATCH(I$5,$I78:$K78,0)),IF(OR(I$7="Anytime",I$7="Peak",I$7="Off-peak",I$7="Shoulder",I$7="Block"),INDEX('Stakeholder report data'!$G833:$M833,1,MATCH(IF(I$7="Block","Anytime",I$7),'Stakeholder report data'!$G$799:$M$799,0)),INDEX($W833:$AD833,1,MATCH(I$5,$W$799:$AD$799,0)))))
*I1169*I$8,0)</f>
        <v>0</v>
      </c>
      <c r="J569" s="212">
        <f>_xlfn.IFNA(IF(J$7="Fixed",1,IF(AND($D569="yes",J$7="Block"),INDEX($O833:$Q833,1,MATCH(J$5,$I78:$K78,0)),IF(OR(J$7="Anytime",J$7="Peak",J$7="Off-peak",J$7="Shoulder",J$7="Block"),INDEX('Stakeholder report data'!$G833:$M833,1,MATCH(IF(J$7="Block","Anytime",J$7),'Stakeholder report data'!$G$799:$M$799,0)),INDEX($W833:$AD833,1,MATCH(J$5,$W$799:$AD$799,0)))))
*J1169*J$8,0)</f>
        <v>0</v>
      </c>
      <c r="K569" s="212">
        <f>_xlfn.IFNA(IF(K$7="Fixed",1,IF(AND($D569="yes",K$7="Block"),INDEX($O833:$Q833,1,MATCH(K$5,$I78:$K78,0)),IF(OR(K$7="Anytime",K$7="Peak",K$7="Off-peak",K$7="Shoulder",K$7="Block"),INDEX('Stakeholder report data'!$G833:$M833,1,MATCH(IF(K$7="Block","Anytime",K$7),'Stakeholder report data'!$G$799:$M$799,0)),INDEX($W833:$AD833,1,MATCH(K$5,$W$799:$AD$799,0)))))
*K1169*K$8,0)</f>
        <v>0</v>
      </c>
      <c r="L569" s="212">
        <f>_xlfn.IFNA(IF(L$7="Fixed",1,IF(AND($D569="yes",L$7="Block"),INDEX($O833:$Q833,1,MATCH(L$5,$I78:$K78,0)),IF(OR(L$7="Anytime",L$7="Peak",L$7="Off-peak",L$7="Shoulder",L$7="Block"),INDEX('Stakeholder report data'!$G833:$M833,1,MATCH(IF(L$7="Block","Anytime",L$7),'Stakeholder report data'!$G$799:$M$799,0)),INDEX($W833:$AD833,1,MATCH(L$5,$W$799:$AD$799,0)))))
*L1169*L$8,0)</f>
        <v>0</v>
      </c>
      <c r="M569" s="212">
        <f>_xlfn.IFNA(IF(M$7="Fixed",1,IF(AND($D569="yes",M$7="Block"),INDEX($O833:$Q833,1,MATCH(M$5,$I78:$K78,0)),IF(OR(M$7="Anytime",M$7="Peak",M$7="Off-peak",M$7="Shoulder",M$7="Block"),INDEX('Stakeholder report data'!$G833:$M833,1,MATCH(IF(M$7="Block","Anytime",M$7),'Stakeholder report data'!$G$799:$M$799,0)),INDEX($W833:$AD833,1,MATCH(M$5,$W$799:$AD$799,0)))))
*M1169*M$8,0)</f>
        <v>0</v>
      </c>
      <c r="N569" s="212">
        <f>_xlfn.IFNA(IF(N$7="Fixed",1,IF(AND($D569="yes",N$7="Block"),INDEX($O833:$Q833,1,MATCH(N$5,$I78:$K78,0)),IF(OR(N$7="Anytime",N$7="Peak",N$7="Off-peak",N$7="Shoulder",N$7="Block"),INDEX('Stakeholder report data'!$G833:$M833,1,MATCH(IF(N$7="Block","Anytime",N$7),'Stakeholder report data'!$G$799:$M$799,0)),INDEX($W833:$AD833,1,MATCH(N$5,$W$799:$AD$799,0)))))
*N1169*N$8,0)</f>
        <v>0</v>
      </c>
      <c r="O569" s="212">
        <f>_xlfn.IFNA(IF(O$7="Fixed",1,IF(AND($D569="yes",O$7="Block"),INDEX($O833:$Q833,1,MATCH(O$5,$I78:$K78,0)),IF(OR(O$7="Anytime",O$7="Peak",O$7="Off-peak",O$7="Shoulder",O$7="Block"),INDEX('Stakeholder report data'!$G833:$M833,1,MATCH(IF(O$7="Block","Anytime",O$7),'Stakeholder report data'!$G$799:$M$799,0)),INDEX($W833:$AD833,1,MATCH(O$5,$W$799:$AD$799,0)))))
*O1169*O$8,0)</f>
        <v>0</v>
      </c>
      <c r="P569" s="212">
        <f>_xlfn.IFNA(IF(P$7="Fixed",1,IF(AND($D569="yes",P$7="Block"),INDEX($O833:$Q833,1,MATCH(P$5,$I78:$K78,0)),IF(OR(P$7="Anytime",P$7="Peak",P$7="Off-peak",P$7="Shoulder",P$7="Block"),INDEX('Stakeholder report data'!$G833:$M833,1,MATCH(IF(P$7="Block","Anytime",P$7),'Stakeholder report data'!$G$799:$M$799,0)),INDEX($W833:$AD833,1,MATCH(P$5,$W$799:$AD$799,0)))))
*P1169*P$8,0)</f>
        <v>0</v>
      </c>
      <c r="Q569" s="212">
        <f>_xlfn.IFNA(IF(Q$7="Fixed",1,IF(AND($D569="yes",Q$7="Block"),INDEX($O833:$Q833,1,MATCH(Q$5,$I78:$K78,0)),IF(OR(Q$7="Anytime",Q$7="Peak",Q$7="Off-peak",Q$7="Shoulder",Q$7="Block"),INDEX('Stakeholder report data'!$G833:$M833,1,MATCH(IF(Q$7="Block","Anytime",Q$7),'Stakeholder report data'!$G$799:$M$799,0)),INDEX($W833:$AD833,1,MATCH(Q$5,$W$799:$AD$799,0)))))
*Q1169*Q$8,0)</f>
        <v>0</v>
      </c>
      <c r="R569" s="212">
        <f>_xlfn.IFNA(IF(R$7="Fixed",1,IF(AND($D569="yes",R$7="Block"),INDEX($O833:$Q833,1,MATCH(R$5,$I78:$K78,0)),IF(OR(R$7="Anytime",R$7="Peak",R$7="Off-peak",R$7="Shoulder",R$7="Block"),INDEX('Stakeholder report data'!$G833:$M833,1,MATCH(IF(R$7="Block","Anytime",R$7),'Stakeholder report data'!$G$799:$M$799,0)),INDEX($W833:$AD833,1,MATCH(R$5,$W$799:$AD$799,0)))))
*R1169*R$8,0)</f>
        <v>0</v>
      </c>
      <c r="S569" s="212">
        <f>_xlfn.IFNA(IF(S$7="Fixed",1,IF(AND($D569="yes",S$7="Block"),INDEX($O833:$Q833,1,MATCH(S$5,$I78:$K78,0)),IF(OR(S$7="Anytime",S$7="Peak",S$7="Off-peak",S$7="Shoulder",S$7="Block"),INDEX('Stakeholder report data'!$G833:$M833,1,MATCH(IF(S$7="Block","Anytime",S$7),'Stakeholder report data'!$G$799:$M$799,0)),INDEX($W833:$AD833,1,MATCH(S$5,$W$799:$AD$799,0)))))
*S1169*S$8,0)</f>
        <v>0</v>
      </c>
      <c r="T569" s="212">
        <f>_xlfn.IFNA(IF(T$7="Fixed",1,IF(AND($D569="yes",T$7="Block"),INDEX($O833:$Q833,1,MATCH(T$5,$I78:$K78,0)),IF(OR(T$7="Anytime",T$7="Peak",T$7="Off-peak",T$7="Shoulder",T$7="Block"),INDEX('Stakeholder report data'!$G833:$M833,1,MATCH(IF(T$7="Block","Anytime",T$7),'Stakeholder report data'!$G$799:$M$799,0)),INDEX($W833:$AD833,1,MATCH(T$5,$W$799:$AD$799,0)))))
*T1169*T$8,0)</f>
        <v>0</v>
      </c>
      <c r="U569" s="212">
        <f>_xlfn.IFNA(IF(U$7="Fixed",1,IF(AND($D569="yes",U$7="Block"),INDEX($O833:$Q833,1,MATCH(U$5,$I78:$K78,0)),IF(OR(U$7="Anytime",U$7="Peak",U$7="Off-peak",U$7="Shoulder",U$7="Block"),INDEX('Stakeholder report data'!$G833:$M833,1,MATCH(IF(U$7="Block","Anytime",U$7),'Stakeholder report data'!$G$799:$M$799,0)),INDEX($W833:$AD833,1,MATCH(U$5,$W$799:$AD$799,0)))))
*U1169*U$8,0)</f>
        <v>0</v>
      </c>
      <c r="V569" s="212">
        <f>_xlfn.IFNA(IF(V$7="Fixed",1,IF(AND($D569="yes",V$7="Block"),INDEX($O833:$Q833,1,MATCH(V$5,$I78:$K78,0)),IF(OR(V$7="Anytime",V$7="Peak",V$7="Off-peak",V$7="Shoulder",V$7="Block"),INDEX('Stakeholder report data'!$G833:$M833,1,MATCH(IF(V$7="Block","Anytime",V$7),'Stakeholder report data'!$G$799:$M$799,0)),INDEX($W833:$AD833,1,MATCH(V$5,$W$799:$AD$799,0)))))
*V1169*V$8,0)</f>
        <v>0</v>
      </c>
      <c r="W569" s="212">
        <f>_xlfn.IFNA(IF(W$7="Fixed",1,IF(AND($D569="yes",W$7="Block"),INDEX($O833:$Q833,1,MATCH(W$5,$I78:$K78,0)),IF(OR(W$7="Anytime",W$7="Peak",W$7="Off-peak",W$7="Shoulder",W$7="Block"),INDEX('Stakeholder report data'!$G833:$M833,1,MATCH(IF(W$7="Block","Anytime",W$7),'Stakeholder report data'!$G$799:$M$799,0)),INDEX($W833:$AD833,1,MATCH(W$5,$W$799:$AD$799,0)))))
*W1169*W$8,0)</f>
        <v>0</v>
      </c>
      <c r="X569" s="212">
        <f>_xlfn.IFNA(IF(X$7="Fixed",1,IF(AND($D569="yes",X$7="Block"),INDEX($O833:$Q833,1,MATCH(X$5,$I78:$K78,0)),IF(OR(X$7="Anytime",X$7="Peak",X$7="Off-peak",X$7="Shoulder",X$7="Block"),INDEX('Stakeholder report data'!$G833:$M833,1,MATCH(IF(X$7="Block","Anytime",X$7),'Stakeholder report data'!$G$799:$M$799,0)),INDEX($W833:$AD833,1,MATCH(X$5,$W$799:$AD$799,0)))))
*X1169*X$8,0)</f>
        <v>0</v>
      </c>
      <c r="Y569" s="212">
        <f>_xlfn.IFNA(IF(Y$7="Fixed",1,IF(AND($D569="yes",Y$7="Block"),INDEX($O833:$Q833,1,MATCH(Y$5,$I78:$K78,0)),IF(OR(Y$7="Anytime",Y$7="Peak",Y$7="Off-peak",Y$7="Shoulder",Y$7="Block"),INDEX('Stakeholder report data'!$G833:$M833,1,MATCH(IF(Y$7="Block","Anytime",Y$7),'Stakeholder report data'!$G$799:$M$799,0)),INDEX($W833:$AD833,1,MATCH(Y$5,$W$799:$AD$799,0)))))
*Y1169*Y$8,0)</f>
        <v>0</v>
      </c>
      <c r="Z569" s="212">
        <f>_xlfn.IFNA(IF(Z$7="Fixed",1,IF(AND($D569="yes",Z$7="Block"),INDEX($O833:$Q833,1,MATCH(Z$5,$I78:$K78,0)),IF(OR(Z$7="Anytime",Z$7="Peak",Z$7="Off-peak",Z$7="Shoulder",Z$7="Block"),INDEX('Stakeholder report data'!$G833:$M833,1,MATCH(IF(Z$7="Block","Anytime",Z$7),'Stakeholder report data'!$G$799:$M$799,0)),INDEX($W833:$AD833,1,MATCH(Z$5,$W$799:$AD$799,0)))))
*Z1169*Z$8,0)</f>
        <v>0</v>
      </c>
      <c r="AA569" s="212">
        <f>_xlfn.IFNA(IF(AA$7="Fixed",1,IF(AND($D569="yes",AA$7="Block"),INDEX($O833:$Q833,1,MATCH(AA$5,$I78:$K78,0)),IF(OR(AA$7="Anytime",AA$7="Peak",AA$7="Off-peak",AA$7="Shoulder",AA$7="Block"),INDEX('Stakeholder report data'!$G833:$M833,1,MATCH(IF(AA$7="Block","Anytime",AA$7),'Stakeholder report data'!$G$799:$M$799,0)),INDEX($W833:$AD833,1,MATCH(AA$5,$W$799:$AD$799,0)))))
*AA1169*AA$8,0)</f>
        <v>0</v>
      </c>
      <c r="AB569" s="212">
        <f>_xlfn.IFNA(IF(AB$7="Fixed",1,IF(AND($D569="yes",AB$7="Block"),INDEX($O833:$Q833,1,MATCH(AB$5,$I78:$K78,0)),IF(OR(AB$7="Anytime",AB$7="Peak",AB$7="Off-peak",AB$7="Shoulder",AB$7="Block"),INDEX('Stakeholder report data'!$G833:$M833,1,MATCH(IF(AB$7="Block","Anytime",AB$7),'Stakeholder report data'!$G$799:$M$799,0)),INDEX($W833:$AD833,1,MATCH(AB$5,$W$799:$AD$799,0)))))
*AB1169*AB$8,0)</f>
        <v>0</v>
      </c>
      <c r="AC569" s="212">
        <f>_xlfn.IFNA(IF(AC$7="Fixed",1,IF(AND($D569="yes",AC$7="Block"),INDEX($O833:$Q833,1,MATCH(AC$5,$I78:$K78,0)),IF(OR(AC$7="Anytime",AC$7="Peak",AC$7="Off-peak",AC$7="Shoulder",AC$7="Block"),INDEX('Stakeholder report data'!$G833:$M833,1,MATCH(IF(AC$7="Block","Anytime",AC$7),'Stakeholder report data'!$G$799:$M$799,0)),INDEX($W833:$AD833,1,MATCH(AC$5,$W$799:$AD$799,0)))))
*AC1169*AC$8,0)</f>
        <v>0</v>
      </c>
      <c r="AD569" s="212">
        <f>_xlfn.IFNA(IF(AD$7="Fixed",1,IF(AND($D569="yes",AD$7="Block"),INDEX($O833:$Q833,1,MATCH(AD$5,$I78:$K78,0)),IF(OR(AD$7="Anytime",AD$7="Peak",AD$7="Off-peak",AD$7="Shoulder",AD$7="Block"),INDEX('Stakeholder report data'!$G833:$M833,1,MATCH(IF(AD$7="Block","Anytime",AD$7),'Stakeholder report data'!$G$799:$M$799,0)),INDEX($W833:$AD833,1,MATCH(AD$5,$W$799:$AD$799,0)))))
*AD1169*AD$8,0)</f>
        <v>0</v>
      </c>
      <c r="AE569" s="55"/>
      <c r="AF569" s="34"/>
      <c r="AG569" s="34"/>
      <c r="AH569" s="34"/>
    </row>
    <row r="570" spans="1:34" ht="11.25" outlineLevel="2" x14ac:dyDescent="0.2">
      <c r="A570" s="34"/>
      <c r="B570" s="258"/>
      <c r="C570" s="48">
        <v>0</v>
      </c>
      <c r="D570" s="49">
        <f>D534</f>
        <v>0</v>
      </c>
      <c r="E570" s="49">
        <f>E534</f>
        <v>0</v>
      </c>
      <c r="F570" s="56"/>
      <c r="G570" s="262">
        <f>SUM(I570:AB570)</f>
        <v>0</v>
      </c>
      <c r="H570" s="56"/>
      <c r="I570" s="212">
        <f>_xlfn.IFNA(IF(I$7="Fixed",1,IF(AND($D570="yes",I$7="Block"),INDEX($O834:$Q834,1,MATCH(I$5,$I79:$K79,0)),IF(OR(I$7="Anytime",I$7="Peak",I$7="Off-peak",I$7="Shoulder",I$7="Block"),INDEX('Stakeholder report data'!$G834:$M834,1,MATCH(IF(I$7="Block","Anytime",I$7),'Stakeholder report data'!$G$799:$M$799,0)),INDEX($W834:$AD834,1,MATCH(I$5,$W$799:$AD$799,0)))))
*I1170*I$8,0)</f>
        <v>0</v>
      </c>
      <c r="J570" s="212">
        <f>_xlfn.IFNA(IF(J$7="Fixed",1,IF(AND($D570="yes",J$7="Block"),INDEX($O834:$Q834,1,MATCH(J$5,$I79:$K79,0)),IF(OR(J$7="Anytime",J$7="Peak",J$7="Off-peak",J$7="Shoulder",J$7="Block"),INDEX('Stakeholder report data'!$G834:$M834,1,MATCH(IF(J$7="Block","Anytime",J$7),'Stakeholder report data'!$G$799:$M$799,0)),INDEX($W834:$AD834,1,MATCH(J$5,$W$799:$AD$799,0)))))
*J1170*J$8,0)</f>
        <v>0</v>
      </c>
      <c r="K570" s="212">
        <f>_xlfn.IFNA(IF(K$7="Fixed",1,IF(AND($D570="yes",K$7="Block"),INDEX($O834:$Q834,1,MATCH(K$5,$I79:$K79,0)),IF(OR(K$7="Anytime",K$7="Peak",K$7="Off-peak",K$7="Shoulder",K$7="Block"),INDEX('Stakeholder report data'!$G834:$M834,1,MATCH(IF(K$7="Block","Anytime",K$7),'Stakeholder report data'!$G$799:$M$799,0)),INDEX($W834:$AD834,1,MATCH(K$5,$W$799:$AD$799,0)))))
*K1170*K$8,0)</f>
        <v>0</v>
      </c>
      <c r="L570" s="212">
        <f>_xlfn.IFNA(IF(L$7="Fixed",1,IF(AND($D570="yes",L$7="Block"),INDEX($O834:$Q834,1,MATCH(L$5,$I79:$K79,0)),IF(OR(L$7="Anytime",L$7="Peak",L$7="Off-peak",L$7="Shoulder",L$7="Block"),INDEX('Stakeholder report data'!$G834:$M834,1,MATCH(IF(L$7="Block","Anytime",L$7),'Stakeholder report data'!$G$799:$M$799,0)),INDEX($W834:$AD834,1,MATCH(L$5,$W$799:$AD$799,0)))))
*L1170*L$8,0)</f>
        <v>0</v>
      </c>
      <c r="M570" s="212">
        <f>_xlfn.IFNA(IF(M$7="Fixed",1,IF(AND($D570="yes",M$7="Block"),INDEX($O834:$Q834,1,MATCH(M$5,$I79:$K79,0)),IF(OR(M$7="Anytime",M$7="Peak",M$7="Off-peak",M$7="Shoulder",M$7="Block"),INDEX('Stakeholder report data'!$G834:$M834,1,MATCH(IF(M$7="Block","Anytime",M$7),'Stakeholder report data'!$G$799:$M$799,0)),INDEX($W834:$AD834,1,MATCH(M$5,$W$799:$AD$799,0)))))
*M1170*M$8,0)</f>
        <v>0</v>
      </c>
      <c r="N570" s="212">
        <f>_xlfn.IFNA(IF(N$7="Fixed",1,IF(AND($D570="yes",N$7="Block"),INDEX($O834:$Q834,1,MATCH(N$5,$I79:$K79,0)),IF(OR(N$7="Anytime",N$7="Peak",N$7="Off-peak",N$7="Shoulder",N$7="Block"),INDEX('Stakeholder report data'!$G834:$M834,1,MATCH(IF(N$7="Block","Anytime",N$7),'Stakeholder report data'!$G$799:$M$799,0)),INDEX($W834:$AD834,1,MATCH(N$5,$W$799:$AD$799,0)))))
*N1170*N$8,0)</f>
        <v>0</v>
      </c>
      <c r="O570" s="212">
        <f>_xlfn.IFNA(IF(O$7="Fixed",1,IF(AND($D570="yes",O$7="Block"),INDEX($O834:$Q834,1,MATCH(O$5,$I79:$K79,0)),IF(OR(O$7="Anytime",O$7="Peak",O$7="Off-peak",O$7="Shoulder",O$7="Block"),INDEX('Stakeholder report data'!$G834:$M834,1,MATCH(IF(O$7="Block","Anytime",O$7),'Stakeholder report data'!$G$799:$M$799,0)),INDEX($W834:$AD834,1,MATCH(O$5,$W$799:$AD$799,0)))))
*O1170*O$8,0)</f>
        <v>0</v>
      </c>
      <c r="P570" s="212">
        <f>_xlfn.IFNA(IF(P$7="Fixed",1,IF(AND($D570="yes",P$7="Block"),INDEX($O834:$Q834,1,MATCH(P$5,$I79:$K79,0)),IF(OR(P$7="Anytime",P$7="Peak",P$7="Off-peak",P$7="Shoulder",P$7="Block"),INDEX('Stakeholder report data'!$G834:$M834,1,MATCH(IF(P$7="Block","Anytime",P$7),'Stakeholder report data'!$G$799:$M$799,0)),INDEX($W834:$AD834,1,MATCH(P$5,$W$799:$AD$799,0)))))
*P1170*P$8,0)</f>
        <v>0</v>
      </c>
      <c r="Q570" s="212">
        <f>_xlfn.IFNA(IF(Q$7="Fixed",1,IF(AND($D570="yes",Q$7="Block"),INDEX($O834:$Q834,1,MATCH(Q$5,$I79:$K79,0)),IF(OR(Q$7="Anytime",Q$7="Peak",Q$7="Off-peak",Q$7="Shoulder",Q$7="Block"),INDEX('Stakeholder report data'!$G834:$M834,1,MATCH(IF(Q$7="Block","Anytime",Q$7),'Stakeholder report data'!$G$799:$M$799,0)),INDEX($W834:$AD834,1,MATCH(Q$5,$W$799:$AD$799,0)))))
*Q1170*Q$8,0)</f>
        <v>0</v>
      </c>
      <c r="R570" s="212">
        <f>_xlfn.IFNA(IF(R$7="Fixed",1,IF(AND($D570="yes",R$7="Block"),INDEX($O834:$Q834,1,MATCH(R$5,$I79:$K79,0)),IF(OR(R$7="Anytime",R$7="Peak",R$7="Off-peak",R$7="Shoulder",R$7="Block"),INDEX('Stakeholder report data'!$G834:$M834,1,MATCH(IF(R$7="Block","Anytime",R$7),'Stakeholder report data'!$G$799:$M$799,0)),INDEX($W834:$AD834,1,MATCH(R$5,$W$799:$AD$799,0)))))
*R1170*R$8,0)</f>
        <v>0</v>
      </c>
      <c r="S570" s="212">
        <f>_xlfn.IFNA(IF(S$7="Fixed",1,IF(AND($D570="yes",S$7="Block"),INDEX($O834:$Q834,1,MATCH(S$5,$I79:$K79,0)),IF(OR(S$7="Anytime",S$7="Peak",S$7="Off-peak",S$7="Shoulder",S$7="Block"),INDEX('Stakeholder report data'!$G834:$M834,1,MATCH(IF(S$7="Block","Anytime",S$7),'Stakeholder report data'!$G$799:$M$799,0)),INDEX($W834:$AD834,1,MATCH(S$5,$W$799:$AD$799,0)))))
*S1170*S$8,0)</f>
        <v>0</v>
      </c>
      <c r="T570" s="212">
        <f>_xlfn.IFNA(IF(T$7="Fixed",1,IF(AND($D570="yes",T$7="Block"),INDEX($O834:$Q834,1,MATCH(T$5,$I79:$K79,0)),IF(OR(T$7="Anytime",T$7="Peak",T$7="Off-peak",T$7="Shoulder",T$7="Block"),INDEX('Stakeholder report data'!$G834:$M834,1,MATCH(IF(T$7="Block","Anytime",T$7),'Stakeholder report data'!$G$799:$M$799,0)),INDEX($W834:$AD834,1,MATCH(T$5,$W$799:$AD$799,0)))))
*T1170*T$8,0)</f>
        <v>0</v>
      </c>
      <c r="U570" s="212">
        <f>_xlfn.IFNA(IF(U$7="Fixed",1,IF(AND($D570="yes",U$7="Block"),INDEX($O834:$Q834,1,MATCH(U$5,$I79:$K79,0)),IF(OR(U$7="Anytime",U$7="Peak",U$7="Off-peak",U$7="Shoulder",U$7="Block"),INDEX('Stakeholder report data'!$G834:$M834,1,MATCH(IF(U$7="Block","Anytime",U$7),'Stakeholder report data'!$G$799:$M$799,0)),INDEX($W834:$AD834,1,MATCH(U$5,$W$799:$AD$799,0)))))
*U1170*U$8,0)</f>
        <v>0</v>
      </c>
      <c r="V570" s="212">
        <f>_xlfn.IFNA(IF(V$7="Fixed",1,IF(AND($D570="yes",V$7="Block"),INDEX($O834:$Q834,1,MATCH(V$5,$I79:$K79,0)),IF(OR(V$7="Anytime",V$7="Peak",V$7="Off-peak",V$7="Shoulder",V$7="Block"),INDEX('Stakeholder report data'!$G834:$M834,1,MATCH(IF(V$7="Block","Anytime",V$7),'Stakeholder report data'!$G$799:$M$799,0)),INDEX($W834:$AD834,1,MATCH(V$5,$W$799:$AD$799,0)))))
*V1170*V$8,0)</f>
        <v>0</v>
      </c>
      <c r="W570" s="212">
        <f>_xlfn.IFNA(IF(W$7="Fixed",1,IF(AND($D570="yes",W$7="Block"),INDEX($O834:$Q834,1,MATCH(W$5,$I79:$K79,0)),IF(OR(W$7="Anytime",W$7="Peak",W$7="Off-peak",W$7="Shoulder",W$7="Block"),INDEX('Stakeholder report data'!$G834:$M834,1,MATCH(IF(W$7="Block","Anytime",W$7),'Stakeholder report data'!$G$799:$M$799,0)),INDEX($W834:$AD834,1,MATCH(W$5,$W$799:$AD$799,0)))))
*W1170*W$8,0)</f>
        <v>0</v>
      </c>
      <c r="X570" s="212">
        <f>_xlfn.IFNA(IF(X$7="Fixed",1,IF(AND($D570="yes",X$7="Block"),INDEX($O834:$Q834,1,MATCH(X$5,$I79:$K79,0)),IF(OR(X$7="Anytime",X$7="Peak",X$7="Off-peak",X$7="Shoulder",X$7="Block"),INDEX('Stakeholder report data'!$G834:$M834,1,MATCH(IF(X$7="Block","Anytime",X$7),'Stakeholder report data'!$G$799:$M$799,0)),INDEX($W834:$AD834,1,MATCH(X$5,$W$799:$AD$799,0)))))
*X1170*X$8,0)</f>
        <v>0</v>
      </c>
      <c r="Y570" s="212">
        <f>_xlfn.IFNA(IF(Y$7="Fixed",1,IF(AND($D570="yes",Y$7="Block"),INDEX($O834:$Q834,1,MATCH(Y$5,$I79:$K79,0)),IF(OR(Y$7="Anytime",Y$7="Peak",Y$7="Off-peak",Y$7="Shoulder",Y$7="Block"),INDEX('Stakeholder report data'!$G834:$M834,1,MATCH(IF(Y$7="Block","Anytime",Y$7),'Stakeholder report data'!$G$799:$M$799,0)),INDEX($W834:$AD834,1,MATCH(Y$5,$W$799:$AD$799,0)))))
*Y1170*Y$8,0)</f>
        <v>0</v>
      </c>
      <c r="Z570" s="212">
        <f>_xlfn.IFNA(IF(Z$7="Fixed",1,IF(AND($D570="yes",Z$7="Block"),INDEX($O834:$Q834,1,MATCH(Z$5,$I79:$K79,0)),IF(OR(Z$7="Anytime",Z$7="Peak",Z$7="Off-peak",Z$7="Shoulder",Z$7="Block"),INDEX('Stakeholder report data'!$G834:$M834,1,MATCH(IF(Z$7="Block","Anytime",Z$7),'Stakeholder report data'!$G$799:$M$799,0)),INDEX($W834:$AD834,1,MATCH(Z$5,$W$799:$AD$799,0)))))
*Z1170*Z$8,0)</f>
        <v>0</v>
      </c>
      <c r="AA570" s="212">
        <f>_xlfn.IFNA(IF(AA$7="Fixed",1,IF(AND($D570="yes",AA$7="Block"),INDEX($O834:$Q834,1,MATCH(AA$5,$I79:$K79,0)),IF(OR(AA$7="Anytime",AA$7="Peak",AA$7="Off-peak",AA$7="Shoulder",AA$7="Block"),INDEX('Stakeholder report data'!$G834:$M834,1,MATCH(IF(AA$7="Block","Anytime",AA$7),'Stakeholder report data'!$G$799:$M$799,0)),INDEX($W834:$AD834,1,MATCH(AA$5,$W$799:$AD$799,0)))))
*AA1170*AA$8,0)</f>
        <v>0</v>
      </c>
      <c r="AB570" s="212">
        <f>_xlfn.IFNA(IF(AB$7="Fixed",1,IF(AND($D570="yes",AB$7="Block"),INDEX($O834:$Q834,1,MATCH(AB$5,$I79:$K79,0)),IF(OR(AB$7="Anytime",AB$7="Peak",AB$7="Off-peak",AB$7="Shoulder",AB$7="Block"),INDEX('Stakeholder report data'!$G834:$M834,1,MATCH(IF(AB$7="Block","Anytime",AB$7),'Stakeholder report data'!$G$799:$M$799,0)),INDEX($W834:$AD834,1,MATCH(AB$5,$W$799:$AD$799,0)))))
*AB1170*AB$8,0)</f>
        <v>0</v>
      </c>
      <c r="AC570" s="212">
        <f>_xlfn.IFNA(IF(AC$7="Fixed",1,IF(AND($D570="yes",AC$7="Block"),INDEX($O834:$Q834,1,MATCH(AC$5,$I79:$K79,0)),IF(OR(AC$7="Anytime",AC$7="Peak",AC$7="Off-peak",AC$7="Shoulder",AC$7="Block"),INDEX('Stakeholder report data'!$G834:$M834,1,MATCH(IF(AC$7="Block","Anytime",AC$7),'Stakeholder report data'!$G$799:$M$799,0)),INDEX($W834:$AD834,1,MATCH(AC$5,$W$799:$AD$799,0)))))
*AC1170*AC$8,0)</f>
        <v>0</v>
      </c>
      <c r="AD570" s="212">
        <f>_xlfn.IFNA(IF(AD$7="Fixed",1,IF(AND($D570="yes",AD$7="Block"),INDEX($O834:$Q834,1,MATCH(AD$5,$I79:$K79,0)),IF(OR(AD$7="Anytime",AD$7="Peak",AD$7="Off-peak",AD$7="Shoulder",AD$7="Block"),INDEX('Stakeholder report data'!$G834:$M834,1,MATCH(IF(AD$7="Block","Anytime",AD$7),'Stakeholder report data'!$G$799:$M$799,0)),INDEX($W834:$AD834,1,MATCH(AD$5,$W$799:$AD$799,0)))))
*AD1170*AD$8,0)</f>
        <v>0</v>
      </c>
      <c r="AE570" s="55"/>
      <c r="AF570" s="34"/>
      <c r="AG570" s="34"/>
      <c r="AH570" s="34"/>
    </row>
    <row r="571" spans="1:34" ht="11.25" outlineLevel="2" x14ac:dyDescent="0.2">
      <c r="A571" s="34"/>
      <c r="B571" s="34"/>
      <c r="C571" s="218"/>
      <c r="D571" s="219"/>
      <c r="E571" s="220"/>
      <c r="F571" s="56"/>
      <c r="G571" s="56"/>
      <c r="H571" s="56"/>
      <c r="I571" s="228"/>
      <c r="J571" s="228"/>
      <c r="K571" s="41"/>
      <c r="L571" s="41"/>
      <c r="M571" s="41"/>
      <c r="N571" s="224"/>
      <c r="O571" s="224"/>
      <c r="P571" s="224"/>
      <c r="Q571" s="224"/>
      <c r="R571" s="224"/>
      <c r="S571" s="41"/>
      <c r="T571" s="41"/>
      <c r="U571" s="41"/>
      <c r="V571" s="55"/>
      <c r="W571" s="55"/>
      <c r="X571" s="55"/>
      <c r="Y571" s="55"/>
      <c r="Z571" s="55"/>
      <c r="AA571" s="55"/>
      <c r="AB571" s="55"/>
      <c r="AC571" s="55"/>
      <c r="AD571" s="55"/>
      <c r="AE571" s="55"/>
      <c r="AF571" s="34"/>
      <c r="AG571" s="34"/>
      <c r="AH571" s="34"/>
    </row>
    <row r="572" spans="1:34" ht="11.25" outlineLevel="1" x14ac:dyDescent="0.2">
      <c r="A572" s="34"/>
      <c r="B572" s="34"/>
      <c r="C572" s="221"/>
      <c r="D572" s="221"/>
      <c r="E572" s="217"/>
      <c r="F572" s="56"/>
      <c r="G572" s="56"/>
      <c r="H572" s="56"/>
      <c r="I572" s="228"/>
      <c r="J572" s="228"/>
      <c r="K572" s="41"/>
      <c r="L572" s="41"/>
      <c r="M572" s="41"/>
      <c r="N572" s="224"/>
      <c r="O572" s="224"/>
      <c r="P572" s="224"/>
      <c r="Q572" s="224"/>
      <c r="R572" s="224"/>
      <c r="S572" s="41"/>
      <c r="T572" s="41"/>
      <c r="U572" s="41"/>
      <c r="V572" s="55"/>
      <c r="W572" s="55"/>
      <c r="X572" s="55"/>
      <c r="Y572" s="55"/>
      <c r="Z572" s="55"/>
      <c r="AA572" s="55"/>
      <c r="AB572" s="55"/>
      <c r="AC572" s="55"/>
      <c r="AD572" s="55"/>
      <c r="AE572" s="55"/>
      <c r="AF572" s="34"/>
      <c r="AG572" s="34"/>
      <c r="AH572" s="34"/>
    </row>
    <row r="573" spans="1:34" ht="11.25" x14ac:dyDescent="0.2">
      <c r="A573" s="34"/>
      <c r="B573" s="34"/>
      <c r="C573" s="45"/>
      <c r="D573" s="45"/>
      <c r="E573" s="35"/>
      <c r="F573" s="35"/>
      <c r="G573" s="37"/>
      <c r="H573" s="37"/>
      <c r="I573" s="37"/>
      <c r="J573" s="35"/>
      <c r="K573" s="35"/>
      <c r="L573" s="35"/>
      <c r="M573" s="35"/>
      <c r="N573" s="64"/>
      <c r="O573" s="64"/>
      <c r="P573" s="64"/>
      <c r="Q573" s="64"/>
      <c r="R573" s="64"/>
      <c r="S573" s="34"/>
      <c r="T573" s="34"/>
      <c r="U573" s="34"/>
      <c r="V573" s="34"/>
      <c r="W573" s="203">
        <v>1</v>
      </c>
      <c r="X573" s="203">
        <v>2</v>
      </c>
      <c r="Y573" s="203">
        <v>3</v>
      </c>
      <c r="Z573" s="203">
        <v>4</v>
      </c>
      <c r="AA573" s="203">
        <v>5</v>
      </c>
      <c r="AB573" s="203">
        <v>6</v>
      </c>
      <c r="AC573" s="203">
        <v>7</v>
      </c>
      <c r="AD573" s="203">
        <v>8</v>
      </c>
      <c r="AE573" s="34"/>
      <c r="AF573" s="34"/>
      <c r="AG573" s="34"/>
      <c r="AH573" s="34"/>
    </row>
    <row r="574" spans="1:34" ht="12.75" x14ac:dyDescent="0.2">
      <c r="A574" s="26"/>
      <c r="B574" s="27" t="str">
        <f>"Supporting table 7 | "&amp;S86&amp;" Network costs - residential"</f>
        <v>Supporting table 7 | 2022–23 Network costs - residential</v>
      </c>
      <c r="C574" s="26"/>
      <c r="D574" s="43" t="str">
        <f>D424</f>
        <v>Block?</v>
      </c>
      <c r="E574" s="43" t="str">
        <f>E424</f>
        <v>TOU?</v>
      </c>
      <c r="F574" s="43"/>
      <c r="G574" s="44" t="str">
        <f>G424</f>
        <v>Total</v>
      </c>
      <c r="H574" s="29"/>
      <c r="I574" s="44">
        <f t="shared" ref="I574:AB575" si="58">I293</f>
        <v>0</v>
      </c>
      <c r="J574" s="44">
        <f t="shared" si="58"/>
        <v>0</v>
      </c>
      <c r="K574" s="44">
        <f t="shared" si="58"/>
        <v>0</v>
      </c>
      <c r="L574" s="44">
        <f t="shared" si="58"/>
        <v>0</v>
      </c>
      <c r="M574" s="44">
        <f t="shared" si="58"/>
        <v>0</v>
      </c>
      <c r="N574" s="44">
        <f t="shared" si="58"/>
        <v>0</v>
      </c>
      <c r="O574" s="44">
        <f t="shared" si="58"/>
        <v>0</v>
      </c>
      <c r="P574" s="44">
        <f t="shared" si="58"/>
        <v>0</v>
      </c>
      <c r="Q574" s="44">
        <f t="shared" si="58"/>
        <v>0</v>
      </c>
      <c r="R574" s="44">
        <f t="shared" si="58"/>
        <v>0</v>
      </c>
      <c r="S574" s="44">
        <f t="shared" si="58"/>
        <v>0</v>
      </c>
      <c r="T574" s="44">
        <f t="shared" si="58"/>
        <v>0</v>
      </c>
      <c r="U574" s="44">
        <f t="shared" si="58"/>
        <v>0</v>
      </c>
      <c r="V574" s="44">
        <f t="shared" si="58"/>
        <v>0</v>
      </c>
      <c r="W574" s="44">
        <f t="shared" si="58"/>
        <v>0</v>
      </c>
      <c r="X574" s="44">
        <f t="shared" si="58"/>
        <v>0</v>
      </c>
      <c r="Y574" s="44">
        <f t="shared" si="58"/>
        <v>0</v>
      </c>
      <c r="Z574" s="44">
        <f t="shared" si="58"/>
        <v>0</v>
      </c>
      <c r="AA574" s="44">
        <f t="shared" si="58"/>
        <v>0</v>
      </c>
      <c r="AB574" s="44">
        <f t="shared" si="58"/>
        <v>0</v>
      </c>
      <c r="AC574" s="54"/>
      <c r="AD574" s="54"/>
      <c r="AE574" s="54"/>
      <c r="AF574" s="33"/>
      <c r="AG574" s="33"/>
      <c r="AH574" s="33"/>
    </row>
    <row r="575" spans="1:34" ht="11.25" outlineLevel="1" x14ac:dyDescent="0.2">
      <c r="A575" s="34"/>
      <c r="B575" s="34"/>
      <c r="C575" s="45"/>
      <c r="D575" s="45"/>
      <c r="E575" s="35"/>
      <c r="F575" s="35"/>
      <c r="G575" s="37" t="str">
        <f>G425</f>
        <v>$dollars</v>
      </c>
      <c r="H575" s="37"/>
      <c r="I575" s="46">
        <f t="shared" si="58"/>
        <v>0</v>
      </c>
      <c r="J575" s="46">
        <f t="shared" si="58"/>
        <v>0</v>
      </c>
      <c r="K575" s="46">
        <f t="shared" si="58"/>
        <v>0</v>
      </c>
      <c r="L575" s="46">
        <f t="shared" si="58"/>
        <v>0</v>
      </c>
      <c r="M575" s="46">
        <f t="shared" si="58"/>
        <v>0</v>
      </c>
      <c r="N575" s="46">
        <f t="shared" si="58"/>
        <v>0</v>
      </c>
      <c r="O575" s="46">
        <f t="shared" si="58"/>
        <v>0</v>
      </c>
      <c r="P575" s="46">
        <f t="shared" si="58"/>
        <v>0</v>
      </c>
      <c r="Q575" s="46">
        <f t="shared" si="58"/>
        <v>0</v>
      </c>
      <c r="R575" s="46">
        <f t="shared" si="58"/>
        <v>0</v>
      </c>
      <c r="S575" s="46">
        <f t="shared" si="58"/>
        <v>0</v>
      </c>
      <c r="T575" s="46">
        <f t="shared" si="58"/>
        <v>0</v>
      </c>
      <c r="U575" s="46">
        <f t="shared" si="58"/>
        <v>0</v>
      </c>
      <c r="V575" s="46">
        <f t="shared" si="58"/>
        <v>0</v>
      </c>
      <c r="W575" s="46">
        <f t="shared" si="58"/>
        <v>0</v>
      </c>
      <c r="X575" s="46">
        <f t="shared" si="58"/>
        <v>0</v>
      </c>
      <c r="Y575" s="46">
        <f t="shared" si="58"/>
        <v>0</v>
      </c>
      <c r="Z575" s="46">
        <f t="shared" si="58"/>
        <v>0</v>
      </c>
      <c r="AA575" s="46">
        <f t="shared" si="58"/>
        <v>0</v>
      </c>
      <c r="AB575" s="46">
        <f t="shared" si="58"/>
        <v>0</v>
      </c>
      <c r="AC575" s="34"/>
      <c r="AD575" s="34"/>
      <c r="AE575" s="34"/>
      <c r="AF575" s="34"/>
      <c r="AG575" s="34"/>
      <c r="AH575" s="34"/>
    </row>
    <row r="576" spans="1:34" ht="11.25" outlineLevel="1" x14ac:dyDescent="0.2">
      <c r="A576" s="34"/>
      <c r="B576" s="34"/>
      <c r="C576" s="47" t="s">
        <v>128</v>
      </c>
      <c r="D576" s="47"/>
      <c r="E576" s="209"/>
      <c r="F576" s="35"/>
      <c r="G576" s="37"/>
      <c r="H576" s="37"/>
      <c r="I576" s="37"/>
      <c r="J576" s="37"/>
      <c r="K576" s="37"/>
      <c r="L576" s="37"/>
      <c r="M576" s="37"/>
      <c r="N576" s="37"/>
      <c r="O576" s="37"/>
      <c r="P576" s="37"/>
      <c r="Q576" s="37"/>
      <c r="R576" s="37"/>
      <c r="S576" s="37"/>
      <c r="T576" s="37"/>
      <c r="U576" s="37"/>
      <c r="V576" s="37"/>
      <c r="W576" s="37"/>
      <c r="X576" s="37"/>
      <c r="Y576" s="37"/>
      <c r="Z576" s="37"/>
      <c r="AA576" s="37"/>
      <c r="AB576" s="37"/>
      <c r="AC576" s="34"/>
      <c r="AD576" s="34"/>
      <c r="AE576" s="34"/>
      <c r="AF576" s="34"/>
      <c r="AG576" s="34"/>
      <c r="AH576" s="34"/>
    </row>
    <row r="577" spans="1:34" ht="11.25" outlineLevel="2" x14ac:dyDescent="0.2">
      <c r="A577" s="34"/>
      <c r="B577" s="251">
        <v>1</v>
      </c>
      <c r="C577" s="48" t="s">
        <v>51</v>
      </c>
      <c r="D577" s="49" t="str">
        <f t="shared" ref="D577:E592" si="59">D427</f>
        <v>no</v>
      </c>
      <c r="E577" s="49" t="str">
        <f t="shared" si="59"/>
        <v>no</v>
      </c>
      <c r="F577" s="35"/>
      <c r="G577" s="262">
        <f>SUM(I577:AB577)+G1177</f>
        <v>388.92116097342739</v>
      </c>
      <c r="H577" s="37"/>
      <c r="I577" s="212">
        <f>_xlfn.IFNA(IF(I$7="Fixed",1,IF(AND($D577="yes",I$7="Block"),INDEX($O727:$Q727,1,MATCH(I$5,$I12:$K12,0)),IF(OR(I$7="Anytime",I$7="Peak",I$7="Off-peak",I$7="Shoulder",I$7="Block"),INDEX('Stakeholder report data'!$G727:$M727,1,MATCH(IF(I$7="Block","Anytime",I$7),'Stakeholder report data'!$G$724:$M$724,0)),INDEX($W727:$AD727,1,MATCH(I$5,$W$724:$AD$724,0)))))
*I1177*I$8,0)</f>
        <v>90.009</v>
      </c>
      <c r="J577" s="212">
        <f>_xlfn.IFNA(IF(J$7="Fixed",1,IF(AND($D577="yes",J$7="Block"),INDEX($O727:$Q727,1,MATCH(J$5,$I12:$K12,0)),IF(OR(J$7="Anytime",J$7="Peak",J$7="Off-peak",J$7="Shoulder",J$7="Block"),INDEX('Stakeholder report data'!$G727:$M727,1,MATCH(IF(J$7="Block","Anytime",J$7),'Stakeholder report data'!$G$724:$M$724,0)),INDEX($W727:$AD727,1,MATCH(J$5,$W$724:$AD$724,0)))))
*J1177*J$8,0)</f>
        <v>236.51216097342743</v>
      </c>
      <c r="K577" s="212">
        <f>_xlfn.IFNA(IF(K$7="Fixed",1,IF(AND($D577="yes",K$7="Block"),INDEX($O727:$Q727,1,MATCH(K$5,$I12:$K12,0)),IF(OR(K$7="Anytime",K$7="Peak",K$7="Off-peak",K$7="Shoulder",K$7="Block"),INDEX('Stakeholder report data'!$G727:$M727,1,MATCH(IF(K$7="Block","Anytime",K$7),'Stakeholder report data'!$G$724:$M$724,0)),INDEX($W727:$AD727,1,MATCH(K$5,$W$724:$AD$724,0)))))
*K1177*K$8,0)</f>
        <v>0</v>
      </c>
      <c r="L577" s="212">
        <f>_xlfn.IFNA(IF(L$7="Fixed",1,IF(AND($D577="yes",L$7="Block"),INDEX($O727:$Q727,1,MATCH(L$5,$I12:$K12,0)),IF(OR(L$7="Anytime",L$7="Peak",L$7="Off-peak",L$7="Shoulder",L$7="Block"),INDEX('Stakeholder report data'!$G727:$M727,1,MATCH(IF(L$7="Block","Anytime",L$7),'Stakeholder report data'!$G$724:$M$724,0)),INDEX($W727:$AD727,1,MATCH(L$5,$W$724:$AD$724,0)))))
*L1177*L$8,0)</f>
        <v>0</v>
      </c>
      <c r="M577" s="212">
        <f>_xlfn.IFNA(IF(M$7="Fixed",1,IF(AND($D577="yes",M$7="Block"),INDEX($O727:$Q727,1,MATCH(M$5,$I12:$K12,0)),IF(OR(M$7="Anytime",M$7="Peak",M$7="Off-peak",M$7="Shoulder",M$7="Block"),INDEX('Stakeholder report data'!$G727:$M727,1,MATCH(IF(M$7="Block","Anytime",M$7),'Stakeholder report data'!$G$724:$M$724,0)),INDEX($W727:$AD727,1,MATCH(M$5,$W$724:$AD$724,0)))))
*M1177*M$8,0)</f>
        <v>0</v>
      </c>
      <c r="N577" s="212">
        <f>_xlfn.IFNA(IF(N$7="Fixed",1,IF(AND($D577="yes",N$7="Block"),INDEX($O727:$Q727,1,MATCH(N$5,$I12:$K12,0)),IF(OR(N$7="Anytime",N$7="Peak",N$7="Off-peak",N$7="Shoulder",N$7="Block"),INDEX('Stakeholder report data'!$G727:$M727,1,MATCH(IF(N$7="Block","Anytime",N$7),'Stakeholder report data'!$G$724:$M$724,0)),INDEX($W727:$AD727,1,MATCH(N$5,$W$724:$AD$724,0)))))
*N1177*N$8,0)</f>
        <v>0</v>
      </c>
      <c r="O577" s="212">
        <f>_xlfn.IFNA(IF(O$7="Fixed",1,IF(AND($D577="yes",O$7="Block"),INDEX($O727:$Q727,1,MATCH(O$5,$I12:$K12,0)),IF(OR(O$7="Anytime",O$7="Peak",O$7="Off-peak",O$7="Shoulder",O$7="Block"),INDEX('Stakeholder report data'!$G727:$M727,1,MATCH(IF(O$7="Block","Anytime",O$7),'Stakeholder report data'!$G$724:$M$724,0)),INDEX($W727:$AD727,1,MATCH(O$5,$W$724:$AD$724,0)))))
*O1177*O$8,0)</f>
        <v>0</v>
      </c>
      <c r="P577" s="212">
        <f>_xlfn.IFNA(IF(P$7="Fixed",1,IF(AND($D577="yes",P$7="Block"),INDEX($O727:$Q727,1,MATCH(P$5,$I12:$K12,0)),IF(OR(P$7="Anytime",P$7="Peak",P$7="Off-peak",P$7="Shoulder",P$7="Block"),INDEX('Stakeholder report data'!$G727:$M727,1,MATCH(IF(P$7="Block","Anytime",P$7),'Stakeholder report data'!$G$724:$M$724,0)),INDEX($W727:$AD727,1,MATCH(P$5,$W$724:$AD$724,0)))))
*P1177*P$8,0)</f>
        <v>0</v>
      </c>
      <c r="Q577" s="212">
        <f>_xlfn.IFNA(IF(Q$7="Fixed",1,IF(AND($D577="yes",Q$7="Block"),INDEX($O727:$Q727,1,MATCH(Q$5,$I12:$K12,0)),IF(OR(Q$7="Anytime",Q$7="Peak",Q$7="Off-peak",Q$7="Shoulder",Q$7="Block"),INDEX('Stakeholder report data'!$G727:$M727,1,MATCH(IF(Q$7="Block","Anytime",Q$7),'Stakeholder report data'!$G$724:$M$724,0)),INDEX($W727:$AD727,1,MATCH(Q$5,$W$724:$AD$724,0)))))
*Q1177*Q$8,0)</f>
        <v>0</v>
      </c>
      <c r="R577" s="212">
        <f>_xlfn.IFNA(IF(R$7="Fixed",1,IF(AND($D577="yes",R$7="Block"),INDEX($O727:$Q727,1,MATCH(R$5,$I12:$K12,0)),IF(OR(R$7="Anytime",R$7="Peak",R$7="Off-peak",R$7="Shoulder",R$7="Block"),INDEX('Stakeholder report data'!$G727:$M727,1,MATCH(IF(R$7="Block","Anytime",R$7),'Stakeholder report data'!$G$724:$M$724,0)),INDEX($W727:$AD727,1,MATCH(R$5,$W$724:$AD$724,0)))))
*R1177*R$8,0)</f>
        <v>0</v>
      </c>
      <c r="S577" s="212">
        <f>_xlfn.IFNA(IF(S$7="Fixed",1,IF(AND($D577="yes",S$7="Block"),INDEX($O727:$Q727,1,MATCH(S$5,$I12:$K12,0)),IF(OR(S$7="Anytime",S$7="Peak",S$7="Off-peak",S$7="Shoulder",S$7="Block"),INDEX('Stakeholder report data'!$G727:$M727,1,MATCH(IF(S$7="Block","Anytime",S$7),'Stakeholder report data'!$G$724:$M$724,0)),INDEX($W727:$AD727,1,MATCH(S$5,$W$724:$AD$724,0)))))
*S1177*S$8,0)</f>
        <v>0</v>
      </c>
      <c r="T577" s="212">
        <f>_xlfn.IFNA(IF(T$7="Fixed",1,IF(AND($D577="yes",T$7="Block"),INDEX($O727:$Q727,1,MATCH(T$5,$I12:$K12,0)),IF(OR(T$7="Anytime",T$7="Peak",T$7="Off-peak",T$7="Shoulder",T$7="Block"),INDEX('Stakeholder report data'!$G727:$M727,1,MATCH(IF(T$7="Block","Anytime",T$7),'Stakeholder report data'!$G$724:$M$724,0)),INDEX($W727:$AD727,1,MATCH(T$5,$W$724:$AD$724,0)))))
*T1177*T$8,0)</f>
        <v>0</v>
      </c>
      <c r="U577" s="212">
        <f>_xlfn.IFNA(IF(U$7="Fixed",1,IF(AND($D577="yes",U$7="Block"),INDEX($O727:$Q727,1,MATCH(U$5,$I12:$K12,0)),IF(OR(U$7="Anytime",U$7="Peak",U$7="Off-peak",U$7="Shoulder",U$7="Block"),INDEX('Stakeholder report data'!$G727:$M727,1,MATCH(IF(U$7="Block","Anytime",U$7),'Stakeholder report data'!$G$724:$M$724,0)),INDEX($W727:$AD727,1,MATCH(U$5,$W$724:$AD$724,0)))))
*U1177*U$8,0)</f>
        <v>0</v>
      </c>
      <c r="V577" s="212">
        <f>_xlfn.IFNA(IF(V$7="Fixed",1,IF(AND($D577="yes",V$7="Block"),INDEX($O727:$Q727,1,MATCH(V$5,$I12:$K12,0)),IF(OR(V$7="Anytime",V$7="Peak",V$7="Off-peak",V$7="Shoulder",V$7="Block"),INDEX('Stakeholder report data'!$G727:$M727,1,MATCH(IF(V$7="Block","Anytime",V$7),'Stakeholder report data'!$G$724:$M$724,0)),INDEX($W727:$AD727,1,MATCH(V$5,$W$724:$AD$724,0)))))
*V1177*V$8,0)</f>
        <v>0</v>
      </c>
      <c r="W577" s="212">
        <f>_xlfn.IFNA(IF(W$7="Fixed",1,IF(AND($D577="yes",W$7="Block"),INDEX($O727:$Q727,1,MATCH(W$5,$I12:$K12,0)),IF(OR(W$7="Anytime",W$7="Peak",W$7="Off-peak",W$7="Shoulder",W$7="Block"),INDEX('Stakeholder report data'!$G727:$M727,1,MATCH(IF(W$7="Block","Anytime",W$7),'Stakeholder report data'!$G$724:$M$724,0)),INDEX($W727:$AD727,1,MATCH(W$5,$W$724:$AD$724,0)))))
*W1177*W$8,0)</f>
        <v>0</v>
      </c>
      <c r="X577" s="212">
        <f>_xlfn.IFNA(IF(X$7="Fixed",1,IF(AND($D577="yes",X$7="Block"),INDEX($O727:$Q727,1,MATCH(X$5,$I12:$K12,0)),IF(OR(X$7="Anytime",X$7="Peak",X$7="Off-peak",X$7="Shoulder",X$7="Block"),INDEX('Stakeholder report data'!$G727:$M727,1,MATCH(IF(X$7="Block","Anytime",X$7),'Stakeholder report data'!$G$724:$M$724,0)),INDEX($W727:$AD727,1,MATCH(X$5,$W$724:$AD$724,0)))))
*X1177*X$8,0)</f>
        <v>0</v>
      </c>
      <c r="Y577" s="212">
        <f>_xlfn.IFNA(IF(Y$7="Fixed",1,IF(AND($D577="yes",Y$7="Block"),INDEX($O727:$Q727,1,MATCH(Y$5,$I12:$K12,0)),IF(OR(Y$7="Anytime",Y$7="Peak",Y$7="Off-peak",Y$7="Shoulder",Y$7="Block"),INDEX('Stakeholder report data'!$G727:$M727,1,MATCH(IF(Y$7="Block","Anytime",Y$7),'Stakeholder report data'!$G$724:$M$724,0)),INDEX($W727:$AD727,1,MATCH(Y$5,$W$724:$AD$724,0)))))
*Y1177*Y$8,0)</f>
        <v>0</v>
      </c>
      <c r="Z577" s="212">
        <f>_xlfn.IFNA(IF(Z$7="Fixed",1,IF(AND($D577="yes",Z$7="Block"),INDEX($O727:$Q727,1,MATCH(Z$5,$I12:$K12,0)),IF(OR(Z$7="Anytime",Z$7="Peak",Z$7="Off-peak",Z$7="Shoulder",Z$7="Block"),INDEX('Stakeholder report data'!$G727:$M727,1,MATCH(IF(Z$7="Block","Anytime",Z$7),'Stakeholder report data'!$G$724:$M$724,0)),INDEX($W727:$AD727,1,MATCH(Z$5,$W$724:$AD$724,0)))))
*Z1177*Z$8,0)</f>
        <v>0</v>
      </c>
      <c r="AA577" s="212">
        <f>_xlfn.IFNA(IF(AA$7="Fixed",1,IF(AND($D577="yes",AA$7="Block"),INDEX($O727:$Q727,1,MATCH(AA$5,$I12:$K12,0)),IF(OR(AA$7="Anytime",AA$7="Peak",AA$7="Off-peak",AA$7="Shoulder",AA$7="Block"),INDEX('Stakeholder report data'!$G727:$M727,1,MATCH(IF(AA$7="Block","Anytime",AA$7),'Stakeholder report data'!$G$724:$M$724,0)),INDEX($W727:$AD727,1,MATCH(AA$5,$W$724:$AD$724,0)))))
*AA1177*AA$8,0)</f>
        <v>0</v>
      </c>
      <c r="AB577" s="212">
        <f>_xlfn.IFNA(IF(AB$7="Fixed",1,IF(AND($D577="yes",AB$7="Block"),INDEX($O727:$Q727,1,MATCH(AB$5,$I12:$K12,0)),IF(OR(AB$7="Anytime",AB$7="Peak",AB$7="Off-peak",AB$7="Shoulder",AB$7="Block"),INDEX('Stakeholder report data'!$G727:$M727,1,MATCH(IF(AB$7="Block","Anytime",AB$7),'Stakeholder report data'!$G$724:$M$724,0)),INDEX($W727:$AD727,1,MATCH(AB$5,$W$724:$AD$724,0)))))
*AB1177*AB$8,0)</f>
        <v>0</v>
      </c>
      <c r="AC577" s="212">
        <f>_xlfn.IFNA(IF(AC$7="Fixed",1,IF(AND($D577="yes",AC$7="Block"),INDEX($O727:$Q727,1,MATCH(AC$5,$I12:$K12,0)),IF(OR(AC$7="Anytime",AC$7="Peak",AC$7="Off-peak",AC$7="Shoulder",AC$7="Block"),INDEX('Stakeholder report data'!$G727:$M727,1,MATCH(IF(AC$7="Block","Anytime",AC$7),'Stakeholder report data'!$G$724:$M$724,0)),INDEX($W727:$AD727,1,MATCH(AC$5,$W$724:$AD$724,0)))))
*AC1177*AC$8,0)</f>
        <v>0</v>
      </c>
      <c r="AD577" s="212">
        <f>_xlfn.IFNA(IF(AD$7="Fixed",1,IF(AND($D577="yes",AD$7="Block"),INDEX($O727:$Q727,1,MATCH(AD$5,$I12:$K12,0)),IF(OR(AD$7="Anytime",AD$7="Peak",AD$7="Off-peak",AD$7="Shoulder",AD$7="Block"),INDEX('Stakeholder report data'!$G727:$M727,1,MATCH(IF(AD$7="Block","Anytime",AD$7),'Stakeholder report data'!$G$724:$M$724,0)),INDEX($W727:$AD727,1,MATCH(AD$5,$W$724:$AD$724,0)))))
*AD1177*AD$8,0)</f>
        <v>0</v>
      </c>
      <c r="AE577" s="55"/>
      <c r="AF577" s="34"/>
      <c r="AG577" s="34"/>
      <c r="AH577" s="34"/>
    </row>
    <row r="578" spans="1:34" s="57" customFormat="1" ht="11.25" outlineLevel="2" x14ac:dyDescent="0.2">
      <c r="A578" s="52"/>
      <c r="B578" s="258">
        <v>2</v>
      </c>
      <c r="C578" s="48" t="s">
        <v>52</v>
      </c>
      <c r="D578" s="49" t="str">
        <f t="shared" si="59"/>
        <v>no</v>
      </c>
      <c r="E578" s="49" t="str">
        <f t="shared" si="59"/>
        <v>yes</v>
      </c>
      <c r="F578" s="56"/>
      <c r="G578" s="262">
        <f t="shared" ref="G578:G609" si="60">SUM(I578:AB578)+G1178</f>
        <v>440.69725885597381</v>
      </c>
      <c r="H578" s="56"/>
      <c r="I578" s="212">
        <f>_xlfn.IFNA(IF(I$7="Fixed",1,IF(AND($D578="yes",I$7="Block"),INDEX($O728:$Q728,1,MATCH(I$5,$I13:$K13,0)),IF(OR(I$7="Anytime",I$7="Peak",I$7="Off-peak",I$7="Shoulder",I$7="Block"),INDEX('Stakeholder report data'!$G728:$M728,1,MATCH(IF(I$7="Block","Anytime",I$7),'Stakeholder report data'!$G$724:$M$724,0)),INDEX($W728:$AD728,1,MATCH(I$5,$W$724:$AD$724,0)))))
*I1178*I$8,0)</f>
        <v>90.009</v>
      </c>
      <c r="J578" s="212">
        <f>_xlfn.IFNA(IF(J$7="Fixed",1,IF(AND($D578="yes",J$7="Block"),INDEX($O728:$Q728,1,MATCH(J$5,$I13:$K13,0)),IF(OR(J$7="Anytime",J$7="Peak",J$7="Off-peak",J$7="Shoulder",J$7="Block"),INDEX('Stakeholder report data'!$G728:$M728,1,MATCH(IF(J$7="Block","Anytime",J$7),'Stakeholder report data'!$G$724:$M$724,0)),INDEX($W728:$AD728,1,MATCH(J$5,$W$724:$AD$724,0)))))
*J1178*J$8,0)</f>
        <v>0</v>
      </c>
      <c r="K578" s="212">
        <f>_xlfn.IFNA(IF(K$7="Fixed",1,IF(AND($D578="yes",K$7="Block"),INDEX($O728:$Q728,1,MATCH(K$5,$I13:$K13,0)),IF(OR(K$7="Anytime",K$7="Peak",K$7="Off-peak",K$7="Shoulder",K$7="Block"),INDEX('Stakeholder report data'!$G728:$M728,1,MATCH(IF(K$7="Block","Anytime",K$7),'Stakeholder report data'!$G$724:$M$724,0)),INDEX($W728:$AD728,1,MATCH(K$5,$W$724:$AD$724,0)))))
*K1178*K$8,0)</f>
        <v>187.90803870055382</v>
      </c>
      <c r="L578" s="212">
        <f>_xlfn.IFNA(IF(L$7="Fixed",1,IF(AND($D578="yes",L$7="Block"),INDEX($O728:$Q728,1,MATCH(L$5,$I13:$K13,0)),IF(OR(L$7="Anytime",L$7="Peak",L$7="Off-peak",L$7="Shoulder",L$7="Block"),INDEX('Stakeholder report data'!$G728:$M728,1,MATCH(IF(L$7="Block","Anytime",L$7),'Stakeholder report data'!$G$724:$M$724,0)),INDEX($W728:$AD728,1,MATCH(L$5,$W$724:$AD$724,0)))))
*L1178*L$8,0)</f>
        <v>100.38022015542006</v>
      </c>
      <c r="M578" s="212">
        <f>_xlfn.IFNA(IF(M$7="Fixed",1,IF(AND($D578="yes",M$7="Block"),INDEX($O728:$Q728,1,MATCH(M$5,$I13:$K13,0)),IF(OR(M$7="Anytime",M$7="Peak",M$7="Off-peak",M$7="Shoulder",M$7="Block"),INDEX('Stakeholder report data'!$G728:$M728,1,MATCH(IF(M$7="Block","Anytime",M$7),'Stakeholder report data'!$G$724:$M$724,0)),INDEX($W728:$AD728,1,MATCH(M$5,$W$724:$AD$724,0)))))
*M1178*M$8,0)</f>
        <v>0</v>
      </c>
      <c r="N578" s="212">
        <f>_xlfn.IFNA(IF(N$7="Fixed",1,IF(AND($D578="yes",N$7="Block"),INDEX($O728:$Q728,1,MATCH(N$5,$I13:$K13,0)),IF(OR(N$7="Anytime",N$7="Peak",N$7="Off-peak",N$7="Shoulder",N$7="Block"),INDEX('Stakeholder report data'!$G728:$M728,1,MATCH(IF(N$7="Block","Anytime",N$7),'Stakeholder report data'!$G$724:$M$724,0)),INDEX($W728:$AD728,1,MATCH(N$5,$W$724:$AD$724,0)))))
*N1178*N$8,0)</f>
        <v>0</v>
      </c>
      <c r="O578" s="212">
        <f>_xlfn.IFNA(IF(O$7="Fixed",1,IF(AND($D578="yes",O$7="Block"),INDEX($O728:$Q728,1,MATCH(O$5,$I13:$K13,0)),IF(OR(O$7="Anytime",O$7="Peak",O$7="Off-peak",O$7="Shoulder",O$7="Block"),INDEX('Stakeholder report data'!$G728:$M728,1,MATCH(IF(O$7="Block","Anytime",O$7),'Stakeholder report data'!$G$724:$M$724,0)),INDEX($W728:$AD728,1,MATCH(O$5,$W$724:$AD$724,0)))))
*O1178*O$8,0)</f>
        <v>0</v>
      </c>
      <c r="P578" s="212">
        <f>_xlfn.IFNA(IF(P$7="Fixed",1,IF(AND($D578="yes",P$7="Block"),INDEX($O728:$Q728,1,MATCH(P$5,$I13:$K13,0)),IF(OR(P$7="Anytime",P$7="Peak",P$7="Off-peak",P$7="Shoulder",P$7="Block"),INDEX('Stakeholder report data'!$G728:$M728,1,MATCH(IF(P$7="Block","Anytime",P$7),'Stakeholder report data'!$G$724:$M$724,0)),INDEX($W728:$AD728,1,MATCH(P$5,$W$724:$AD$724,0)))))
*P1178*P$8,0)</f>
        <v>0</v>
      </c>
      <c r="Q578" s="212">
        <f>_xlfn.IFNA(IF(Q$7="Fixed",1,IF(AND($D578="yes",Q$7="Block"),INDEX($O728:$Q728,1,MATCH(Q$5,$I13:$K13,0)),IF(OR(Q$7="Anytime",Q$7="Peak",Q$7="Off-peak",Q$7="Shoulder",Q$7="Block"),INDEX('Stakeholder report data'!$G728:$M728,1,MATCH(IF(Q$7="Block","Anytime",Q$7),'Stakeholder report data'!$G$724:$M$724,0)),INDEX($W728:$AD728,1,MATCH(Q$5,$W$724:$AD$724,0)))))
*Q1178*Q$8,0)</f>
        <v>0</v>
      </c>
      <c r="R578" s="212">
        <f>_xlfn.IFNA(IF(R$7="Fixed",1,IF(AND($D578="yes",R$7="Block"),INDEX($O728:$Q728,1,MATCH(R$5,$I13:$K13,0)),IF(OR(R$7="Anytime",R$7="Peak",R$7="Off-peak",R$7="Shoulder",R$7="Block"),INDEX('Stakeholder report data'!$G728:$M728,1,MATCH(IF(R$7="Block","Anytime",R$7),'Stakeholder report data'!$G$724:$M$724,0)),INDEX($W728:$AD728,1,MATCH(R$5,$W$724:$AD$724,0)))))
*R1178*R$8,0)</f>
        <v>0</v>
      </c>
      <c r="S578" s="212">
        <f>_xlfn.IFNA(IF(S$7="Fixed",1,IF(AND($D578="yes",S$7="Block"),INDEX($O728:$Q728,1,MATCH(S$5,$I13:$K13,0)),IF(OR(S$7="Anytime",S$7="Peak",S$7="Off-peak",S$7="Shoulder",S$7="Block"),INDEX('Stakeholder report data'!$G728:$M728,1,MATCH(IF(S$7="Block","Anytime",S$7),'Stakeholder report data'!$G$724:$M$724,0)),INDEX($W728:$AD728,1,MATCH(S$5,$W$724:$AD$724,0)))))
*S1178*S$8,0)</f>
        <v>0</v>
      </c>
      <c r="T578" s="212">
        <f>_xlfn.IFNA(IF(T$7="Fixed",1,IF(AND($D578="yes",T$7="Block"),INDEX($O728:$Q728,1,MATCH(T$5,$I13:$K13,0)),IF(OR(T$7="Anytime",T$7="Peak",T$7="Off-peak",T$7="Shoulder",T$7="Block"),INDEX('Stakeholder report data'!$G728:$M728,1,MATCH(IF(T$7="Block","Anytime",T$7),'Stakeholder report data'!$G$724:$M$724,0)),INDEX($W728:$AD728,1,MATCH(T$5,$W$724:$AD$724,0)))))
*T1178*T$8,0)</f>
        <v>0</v>
      </c>
      <c r="U578" s="212">
        <f>_xlfn.IFNA(IF(U$7="Fixed",1,IF(AND($D578="yes",U$7="Block"),INDEX($O728:$Q728,1,MATCH(U$5,$I13:$K13,0)),IF(OR(U$7="Anytime",U$7="Peak",U$7="Off-peak",U$7="Shoulder",U$7="Block"),INDEX('Stakeholder report data'!$G728:$M728,1,MATCH(IF(U$7="Block","Anytime",U$7),'Stakeholder report data'!$G$724:$M$724,0)),INDEX($W728:$AD728,1,MATCH(U$5,$W$724:$AD$724,0)))))
*U1178*U$8,0)</f>
        <v>0</v>
      </c>
      <c r="V578" s="212">
        <f>_xlfn.IFNA(IF(V$7="Fixed",1,IF(AND($D578="yes",V$7="Block"),INDEX($O728:$Q728,1,MATCH(V$5,$I13:$K13,0)),IF(OR(V$7="Anytime",V$7="Peak",V$7="Off-peak",V$7="Shoulder",V$7="Block"),INDEX('Stakeholder report data'!$G728:$M728,1,MATCH(IF(V$7="Block","Anytime",V$7),'Stakeholder report data'!$G$724:$M$724,0)),INDEX($W728:$AD728,1,MATCH(V$5,$W$724:$AD$724,0)))))
*V1178*V$8,0)</f>
        <v>0</v>
      </c>
      <c r="W578" s="212">
        <f>_xlfn.IFNA(IF(W$7="Fixed",1,IF(AND($D578="yes",W$7="Block"),INDEX($O728:$Q728,1,MATCH(W$5,$I13:$K13,0)),IF(OR(W$7="Anytime",W$7="Peak",W$7="Off-peak",W$7="Shoulder",W$7="Block"),INDEX('Stakeholder report data'!$G728:$M728,1,MATCH(IF(W$7="Block","Anytime",W$7),'Stakeholder report data'!$G$724:$M$724,0)),INDEX($W728:$AD728,1,MATCH(W$5,$W$724:$AD$724,0)))))
*W1178*W$8,0)</f>
        <v>0</v>
      </c>
      <c r="X578" s="212">
        <f>_xlfn.IFNA(IF(X$7="Fixed",1,IF(AND($D578="yes",X$7="Block"),INDEX($O728:$Q728,1,MATCH(X$5,$I13:$K13,0)),IF(OR(X$7="Anytime",X$7="Peak",X$7="Off-peak",X$7="Shoulder",X$7="Block"),INDEX('Stakeholder report data'!$G728:$M728,1,MATCH(IF(X$7="Block","Anytime",X$7),'Stakeholder report data'!$G$724:$M$724,0)),INDEX($W728:$AD728,1,MATCH(X$5,$W$724:$AD$724,0)))))
*X1178*X$8,0)</f>
        <v>0</v>
      </c>
      <c r="Y578" s="212">
        <f>_xlfn.IFNA(IF(Y$7="Fixed",1,IF(AND($D578="yes",Y$7="Block"),INDEX($O728:$Q728,1,MATCH(Y$5,$I13:$K13,0)),IF(OR(Y$7="Anytime",Y$7="Peak",Y$7="Off-peak",Y$7="Shoulder",Y$7="Block"),INDEX('Stakeholder report data'!$G728:$M728,1,MATCH(IF(Y$7="Block","Anytime",Y$7),'Stakeholder report data'!$G$724:$M$724,0)),INDEX($W728:$AD728,1,MATCH(Y$5,$W$724:$AD$724,0)))))
*Y1178*Y$8,0)</f>
        <v>0</v>
      </c>
      <c r="Z578" s="212">
        <f>_xlfn.IFNA(IF(Z$7="Fixed",1,IF(AND($D578="yes",Z$7="Block"),INDEX($O728:$Q728,1,MATCH(Z$5,$I13:$K13,0)),IF(OR(Z$7="Anytime",Z$7="Peak",Z$7="Off-peak",Z$7="Shoulder",Z$7="Block"),INDEX('Stakeholder report data'!$G728:$M728,1,MATCH(IF(Z$7="Block","Anytime",Z$7),'Stakeholder report data'!$G$724:$M$724,0)),INDEX($W728:$AD728,1,MATCH(Z$5,$W$724:$AD$724,0)))))
*Z1178*Z$8,0)</f>
        <v>0</v>
      </c>
      <c r="AA578" s="212">
        <f>_xlfn.IFNA(IF(AA$7="Fixed",1,IF(AND($D578="yes",AA$7="Block"),INDEX($O728:$Q728,1,MATCH(AA$5,$I13:$K13,0)),IF(OR(AA$7="Anytime",AA$7="Peak",AA$7="Off-peak",AA$7="Shoulder",AA$7="Block"),INDEX('Stakeholder report data'!$G728:$M728,1,MATCH(IF(AA$7="Block","Anytime",AA$7),'Stakeholder report data'!$G$724:$M$724,0)),INDEX($W728:$AD728,1,MATCH(AA$5,$W$724:$AD$724,0)))))
*AA1178*AA$8,0)</f>
        <v>0</v>
      </c>
      <c r="AB578" s="212">
        <f>_xlfn.IFNA(IF(AB$7="Fixed",1,IF(AND($D578="yes",AB$7="Block"),INDEX($O728:$Q728,1,MATCH(AB$5,$I13:$K13,0)),IF(OR(AB$7="Anytime",AB$7="Peak",AB$7="Off-peak",AB$7="Shoulder",AB$7="Block"),INDEX('Stakeholder report data'!$G728:$M728,1,MATCH(IF(AB$7="Block","Anytime",AB$7),'Stakeholder report data'!$G$724:$M$724,0)),INDEX($W728:$AD728,1,MATCH(AB$5,$W$724:$AD$724,0)))))
*AB1178*AB$8,0)</f>
        <v>0</v>
      </c>
      <c r="AC578" s="212">
        <f>_xlfn.IFNA(IF(AC$7="Fixed",1,IF(AND($D578="yes",AC$7="Block"),INDEX($O728:$Q728,1,MATCH(AC$5,$I13:$K13,0)),IF(OR(AC$7="Anytime",AC$7="Peak",AC$7="Off-peak",AC$7="Shoulder",AC$7="Block"),INDEX('Stakeholder report data'!$G728:$M728,1,MATCH(IF(AC$7="Block","Anytime",AC$7),'Stakeholder report data'!$G$724:$M$724,0)),INDEX($W728:$AD728,1,MATCH(AC$5,$W$724:$AD$724,0)))))
*AC1178*AC$8,0)</f>
        <v>0</v>
      </c>
      <c r="AD578" s="212">
        <f>_xlfn.IFNA(IF(AD$7="Fixed",1,IF(AND($D578="yes",AD$7="Block"),INDEX($O728:$Q728,1,MATCH(AD$5,$I13:$K13,0)),IF(OR(AD$7="Anytime",AD$7="Peak",AD$7="Off-peak",AD$7="Shoulder",AD$7="Block"),INDEX('Stakeholder report data'!$G728:$M728,1,MATCH(IF(AD$7="Block","Anytime",AD$7),'Stakeholder report data'!$G$724:$M$724,0)),INDEX($W728:$AD728,1,MATCH(AD$5,$W$724:$AD$724,0)))))
*AD1178*AD$8,0)</f>
        <v>0</v>
      </c>
      <c r="AE578" s="55"/>
      <c r="AF578" s="52"/>
      <c r="AG578" s="52"/>
      <c r="AH578" s="52"/>
    </row>
    <row r="579" spans="1:34" ht="11.25" outlineLevel="2" x14ac:dyDescent="0.2">
      <c r="A579" s="34"/>
      <c r="B579" s="251">
        <v>3</v>
      </c>
      <c r="C579" s="48" t="s">
        <v>189</v>
      </c>
      <c r="D579" s="49" t="str">
        <f t="shared" si="59"/>
        <v>no</v>
      </c>
      <c r="E579" s="49" t="str">
        <f t="shared" si="59"/>
        <v>no</v>
      </c>
      <c r="F579" s="56"/>
      <c r="G579" s="262">
        <f t="shared" si="60"/>
        <v>406.72908885121723</v>
      </c>
      <c r="H579" s="56"/>
      <c r="I579" s="212">
        <f>_xlfn.IFNA(IF(I$7="Fixed",1,IF(AND($D579="yes",I$7="Block"),INDEX($O729:$Q729,1,MATCH(I$5,$I14:$K14,0)),IF(OR(I$7="Anytime",I$7="Peak",I$7="Off-peak",I$7="Shoulder",I$7="Block"),INDEX('Stakeholder report data'!$G729:$M729,1,MATCH(IF(I$7="Block","Anytime",I$7),'Stakeholder report data'!$G$724:$M$724,0)),INDEX($W729:$AD729,1,MATCH(I$5,$W$724:$AD$724,0)))))
*I1179*I$8,0)</f>
        <v>90.009</v>
      </c>
      <c r="J579" s="212">
        <f>_xlfn.IFNA(IF(J$7="Fixed",1,IF(AND($D579="yes",J$7="Block"),INDEX($O729:$Q729,1,MATCH(J$5,$I14:$K14,0)),IF(OR(J$7="Anytime",J$7="Peak",J$7="Off-peak",J$7="Shoulder",J$7="Block"),INDEX('Stakeholder report data'!$G729:$M729,1,MATCH(IF(J$7="Block","Anytime",J$7),'Stakeholder report data'!$G$724:$M$724,0)),INDEX($W729:$AD729,1,MATCH(J$5,$W$724:$AD$724,0)))))
*J1179*J$8,0)</f>
        <v>254.32008885121724</v>
      </c>
      <c r="K579" s="212">
        <f>_xlfn.IFNA(IF(K$7="Fixed",1,IF(AND($D579="yes",K$7="Block"),INDEX($O729:$Q729,1,MATCH(K$5,$I14:$K14,0)),IF(OR(K$7="Anytime",K$7="Peak",K$7="Off-peak",K$7="Shoulder",K$7="Block"),INDEX('Stakeholder report data'!$G729:$M729,1,MATCH(IF(K$7="Block","Anytime",K$7),'Stakeholder report data'!$G$724:$M$724,0)),INDEX($W729:$AD729,1,MATCH(K$5,$W$724:$AD$724,0)))))
*K1179*K$8,0)</f>
        <v>0</v>
      </c>
      <c r="L579" s="212">
        <f>_xlfn.IFNA(IF(L$7="Fixed",1,IF(AND($D579="yes",L$7="Block"),INDEX($O729:$Q729,1,MATCH(L$5,$I14:$K14,0)),IF(OR(L$7="Anytime",L$7="Peak",L$7="Off-peak",L$7="Shoulder",L$7="Block"),INDEX('Stakeholder report data'!$G729:$M729,1,MATCH(IF(L$7="Block","Anytime",L$7),'Stakeholder report data'!$G$724:$M$724,0)),INDEX($W729:$AD729,1,MATCH(L$5,$W$724:$AD$724,0)))))
*L1179*L$8,0)</f>
        <v>0</v>
      </c>
      <c r="M579" s="212">
        <f>_xlfn.IFNA(IF(M$7="Fixed",1,IF(AND($D579="yes",M$7="Block"),INDEX($O729:$Q729,1,MATCH(M$5,$I14:$K14,0)),IF(OR(M$7="Anytime",M$7="Peak",M$7="Off-peak",M$7="Shoulder",M$7="Block"),INDEX('Stakeholder report data'!$G729:$M729,1,MATCH(IF(M$7="Block","Anytime",M$7),'Stakeholder report data'!$G$724:$M$724,0)),INDEX($W729:$AD729,1,MATCH(M$5,$W$724:$AD$724,0)))))
*M1179*M$8,0)</f>
        <v>0</v>
      </c>
      <c r="N579" s="212">
        <f>_xlfn.IFNA(IF(N$7="Fixed",1,IF(AND($D579="yes",N$7="Block"),INDEX($O729:$Q729,1,MATCH(N$5,$I14:$K14,0)),IF(OR(N$7="Anytime",N$7="Peak",N$7="Off-peak",N$7="Shoulder",N$7="Block"),INDEX('Stakeholder report data'!$G729:$M729,1,MATCH(IF(N$7="Block","Anytime",N$7),'Stakeholder report data'!$G$724:$M$724,0)),INDEX($W729:$AD729,1,MATCH(N$5,$W$724:$AD$724,0)))))
*N1179*N$8,0)</f>
        <v>0</v>
      </c>
      <c r="O579" s="212">
        <f>_xlfn.IFNA(IF(O$7="Fixed",1,IF(AND($D579="yes",O$7="Block"),INDEX($O729:$Q729,1,MATCH(O$5,$I14:$K14,0)),IF(OR(O$7="Anytime",O$7="Peak",O$7="Off-peak",O$7="Shoulder",O$7="Block"),INDEX('Stakeholder report data'!$G729:$M729,1,MATCH(IF(O$7="Block","Anytime",O$7),'Stakeholder report data'!$G$724:$M$724,0)),INDEX($W729:$AD729,1,MATCH(O$5,$W$724:$AD$724,0)))))
*O1179*O$8,0)</f>
        <v>0</v>
      </c>
      <c r="P579" s="212">
        <f>_xlfn.IFNA(IF(P$7="Fixed",1,IF(AND($D579="yes",P$7="Block"),INDEX($O729:$Q729,1,MATCH(P$5,$I14:$K14,0)),IF(OR(P$7="Anytime",P$7="Peak",P$7="Off-peak",P$7="Shoulder",P$7="Block"),INDEX('Stakeholder report data'!$G729:$M729,1,MATCH(IF(P$7="Block","Anytime",P$7),'Stakeholder report data'!$G$724:$M$724,0)),INDEX($W729:$AD729,1,MATCH(P$5,$W$724:$AD$724,0)))))
*P1179*P$8,0)</f>
        <v>0</v>
      </c>
      <c r="Q579" s="212">
        <f>_xlfn.IFNA(IF(Q$7="Fixed",1,IF(AND($D579="yes",Q$7="Block"),INDEX($O729:$Q729,1,MATCH(Q$5,$I14:$K14,0)),IF(OR(Q$7="Anytime",Q$7="Peak",Q$7="Off-peak",Q$7="Shoulder",Q$7="Block"),INDEX('Stakeholder report data'!$G729:$M729,1,MATCH(IF(Q$7="Block","Anytime",Q$7),'Stakeholder report data'!$G$724:$M$724,0)),INDEX($W729:$AD729,1,MATCH(Q$5,$W$724:$AD$724,0)))))
*Q1179*Q$8,0)</f>
        <v>0</v>
      </c>
      <c r="R579" s="212">
        <f>_xlfn.IFNA(IF(R$7="Fixed",1,IF(AND($D579="yes",R$7="Block"),INDEX($O729:$Q729,1,MATCH(R$5,$I14:$K14,0)),IF(OR(R$7="Anytime",R$7="Peak",R$7="Off-peak",R$7="Shoulder",R$7="Block"),INDEX('Stakeholder report data'!$G729:$M729,1,MATCH(IF(R$7="Block","Anytime",R$7),'Stakeholder report data'!$G$724:$M$724,0)),INDEX($W729:$AD729,1,MATCH(R$5,$W$724:$AD$724,0)))))
*R1179*R$8,0)</f>
        <v>0</v>
      </c>
      <c r="S579" s="212">
        <f>_xlfn.IFNA(IF(S$7="Fixed",1,IF(AND($D579="yes",S$7="Block"),INDEX($O729:$Q729,1,MATCH(S$5,$I14:$K14,0)),IF(OR(S$7="Anytime",S$7="Peak",S$7="Off-peak",S$7="Shoulder",S$7="Block"),INDEX('Stakeholder report data'!$G729:$M729,1,MATCH(IF(S$7="Block","Anytime",S$7),'Stakeholder report data'!$G$724:$M$724,0)),INDEX($W729:$AD729,1,MATCH(S$5,$W$724:$AD$724,0)))))
*S1179*S$8,0)</f>
        <v>0</v>
      </c>
      <c r="T579" s="212">
        <f>_xlfn.IFNA(IF(T$7="Fixed",1,IF(AND($D579="yes",T$7="Block"),INDEX($O729:$Q729,1,MATCH(T$5,$I14:$K14,0)),IF(OR(T$7="Anytime",T$7="Peak",T$7="Off-peak",T$7="Shoulder",T$7="Block"),INDEX('Stakeholder report data'!$G729:$M729,1,MATCH(IF(T$7="Block","Anytime",T$7),'Stakeholder report data'!$G$724:$M$724,0)),INDEX($W729:$AD729,1,MATCH(T$5,$W$724:$AD$724,0)))))
*T1179*T$8,0)</f>
        <v>0</v>
      </c>
      <c r="U579" s="212">
        <f>_xlfn.IFNA(IF(U$7="Fixed",1,IF(AND($D579="yes",U$7="Block"),INDEX($O729:$Q729,1,MATCH(U$5,$I14:$K14,0)),IF(OR(U$7="Anytime",U$7="Peak",U$7="Off-peak",U$7="Shoulder",U$7="Block"),INDEX('Stakeholder report data'!$G729:$M729,1,MATCH(IF(U$7="Block","Anytime",U$7),'Stakeholder report data'!$G$724:$M$724,0)),INDEX($W729:$AD729,1,MATCH(U$5,$W$724:$AD$724,0)))))
*U1179*U$8,0)</f>
        <v>0</v>
      </c>
      <c r="V579" s="212">
        <f>_xlfn.IFNA(IF(V$7="Fixed",1,IF(AND($D579="yes",V$7="Block"),INDEX($O729:$Q729,1,MATCH(V$5,$I14:$K14,0)),IF(OR(V$7="Anytime",V$7="Peak",V$7="Off-peak",V$7="Shoulder",V$7="Block"),INDEX('Stakeholder report data'!$G729:$M729,1,MATCH(IF(V$7="Block","Anytime",V$7),'Stakeholder report data'!$G$724:$M$724,0)),INDEX($W729:$AD729,1,MATCH(V$5,$W$724:$AD$724,0)))))
*V1179*V$8,0)</f>
        <v>0</v>
      </c>
      <c r="W579" s="212">
        <f>_xlfn.IFNA(IF(W$7="Fixed",1,IF(AND($D579="yes",W$7="Block"),INDEX($O729:$Q729,1,MATCH(W$5,$I14:$K14,0)),IF(OR(W$7="Anytime",W$7="Peak",W$7="Off-peak",W$7="Shoulder",W$7="Block"),INDEX('Stakeholder report data'!$G729:$M729,1,MATCH(IF(W$7="Block","Anytime",W$7),'Stakeholder report data'!$G$724:$M$724,0)),INDEX($W729:$AD729,1,MATCH(W$5,$W$724:$AD$724,0)))))
*W1179*W$8,0)</f>
        <v>0</v>
      </c>
      <c r="X579" s="212">
        <f>_xlfn.IFNA(IF(X$7="Fixed",1,IF(AND($D579="yes",X$7="Block"),INDEX($O729:$Q729,1,MATCH(X$5,$I14:$K14,0)),IF(OR(X$7="Anytime",X$7="Peak",X$7="Off-peak",X$7="Shoulder",X$7="Block"),INDEX('Stakeholder report data'!$G729:$M729,1,MATCH(IF(X$7="Block","Anytime",X$7),'Stakeholder report data'!$G$724:$M$724,0)),INDEX($W729:$AD729,1,MATCH(X$5,$W$724:$AD$724,0)))))
*X1179*X$8,0)</f>
        <v>0</v>
      </c>
      <c r="Y579" s="212">
        <f>_xlfn.IFNA(IF(Y$7="Fixed",1,IF(AND($D579="yes",Y$7="Block"),INDEX($O729:$Q729,1,MATCH(Y$5,$I14:$K14,0)),IF(OR(Y$7="Anytime",Y$7="Peak",Y$7="Off-peak",Y$7="Shoulder",Y$7="Block"),INDEX('Stakeholder report data'!$G729:$M729,1,MATCH(IF(Y$7="Block","Anytime",Y$7),'Stakeholder report data'!$G$724:$M$724,0)),INDEX($W729:$AD729,1,MATCH(Y$5,$W$724:$AD$724,0)))))
*Y1179*Y$8,0)</f>
        <v>0</v>
      </c>
      <c r="Z579" s="212">
        <f>_xlfn.IFNA(IF(Z$7="Fixed",1,IF(AND($D579="yes",Z$7="Block"),INDEX($O729:$Q729,1,MATCH(Z$5,$I14:$K14,0)),IF(OR(Z$7="Anytime",Z$7="Peak",Z$7="Off-peak",Z$7="Shoulder",Z$7="Block"),INDEX('Stakeholder report data'!$G729:$M729,1,MATCH(IF(Z$7="Block","Anytime",Z$7),'Stakeholder report data'!$G$724:$M$724,0)),INDEX($W729:$AD729,1,MATCH(Z$5,$W$724:$AD$724,0)))))
*Z1179*Z$8,0)</f>
        <v>0</v>
      </c>
      <c r="AA579" s="212">
        <f>_xlfn.IFNA(IF(AA$7="Fixed",1,IF(AND($D579="yes",AA$7="Block"),INDEX($O729:$Q729,1,MATCH(AA$5,$I14:$K14,0)),IF(OR(AA$7="Anytime",AA$7="Peak",AA$7="Off-peak",AA$7="Shoulder",AA$7="Block"),INDEX('Stakeholder report data'!$G729:$M729,1,MATCH(IF(AA$7="Block","Anytime",AA$7),'Stakeholder report data'!$G$724:$M$724,0)),INDEX($W729:$AD729,1,MATCH(AA$5,$W$724:$AD$724,0)))))
*AA1179*AA$8,0)</f>
        <v>0</v>
      </c>
      <c r="AB579" s="212">
        <f>_xlfn.IFNA(IF(AB$7="Fixed",1,IF(AND($D579="yes",AB$7="Block"),INDEX($O729:$Q729,1,MATCH(AB$5,$I14:$K14,0)),IF(OR(AB$7="Anytime",AB$7="Peak",AB$7="Off-peak",AB$7="Shoulder",AB$7="Block"),INDEX('Stakeholder report data'!$G729:$M729,1,MATCH(IF(AB$7="Block","Anytime",AB$7),'Stakeholder report data'!$G$724:$M$724,0)),INDEX($W729:$AD729,1,MATCH(AB$5,$W$724:$AD$724,0)))))
*AB1179*AB$8,0)</f>
        <v>0</v>
      </c>
      <c r="AC579" s="212">
        <f>_xlfn.IFNA(IF(AC$7="Fixed",1,IF(AND($D579="yes",AC$7="Block"),INDEX($O729:$Q729,1,MATCH(AC$5,$I14:$K14,0)),IF(OR(AC$7="Anytime",AC$7="Peak",AC$7="Off-peak",AC$7="Shoulder",AC$7="Block"),INDEX('Stakeholder report data'!$G729:$M729,1,MATCH(IF(AC$7="Block","Anytime",AC$7),'Stakeholder report data'!$G$724:$M$724,0)),INDEX($W729:$AD729,1,MATCH(AC$5,$W$724:$AD$724,0)))))
*AC1179*AC$8,0)</f>
        <v>0</v>
      </c>
      <c r="AD579" s="212">
        <f>_xlfn.IFNA(IF(AD$7="Fixed",1,IF(AND($D579="yes",AD$7="Block"),INDEX($O729:$Q729,1,MATCH(AD$5,$I14:$K14,0)),IF(OR(AD$7="Anytime",AD$7="Peak",AD$7="Off-peak",AD$7="Shoulder",AD$7="Block"),INDEX('Stakeholder report data'!$G729:$M729,1,MATCH(IF(AD$7="Block","Anytime",AD$7),'Stakeholder report data'!$G$724:$M$724,0)),INDEX($W729:$AD729,1,MATCH(AD$5,$W$724:$AD$724,0)))))
*AD1179*AD$8,0)</f>
        <v>0</v>
      </c>
      <c r="AE579" s="55"/>
      <c r="AF579" s="34"/>
      <c r="AG579" s="34"/>
      <c r="AH579" s="34"/>
    </row>
    <row r="580" spans="1:34" ht="11.25" outlineLevel="2" x14ac:dyDescent="0.2">
      <c r="A580" s="34"/>
      <c r="B580" s="251">
        <v>4</v>
      </c>
      <c r="C580" s="48">
        <v>0</v>
      </c>
      <c r="D580" s="49">
        <f t="shared" si="59"/>
        <v>0</v>
      </c>
      <c r="E580" s="49">
        <f t="shared" si="59"/>
        <v>0</v>
      </c>
      <c r="F580" s="56"/>
      <c r="G580" s="262">
        <f t="shared" si="60"/>
        <v>0</v>
      </c>
      <c r="H580" s="56"/>
      <c r="I580" s="212">
        <f>_xlfn.IFNA(IF(I$7="Fixed",1,IF(AND($D580="yes",I$7="Block"),INDEX($O730:$Q730,1,MATCH(I$5,$I15:$K15,0)),IF(OR(I$7="Anytime",I$7="Peak",I$7="Off-peak",I$7="Shoulder",I$7="Block"),INDEX('Stakeholder report data'!$G730:$M730,1,MATCH(IF(I$7="Block","Anytime",I$7),'Stakeholder report data'!$G$724:$M$724,0)),INDEX($W730:$AD730,1,MATCH(I$5,$W$724:$AD$724,0)))))
*I1180*I$8,0)</f>
        <v>0</v>
      </c>
      <c r="J580" s="212">
        <f>_xlfn.IFNA(IF(J$7="Fixed",1,IF(AND($D580="yes",J$7="Block"),INDEX($O730:$Q730,1,MATCH(J$5,$I15:$K15,0)),IF(OR(J$7="Anytime",J$7="Peak",J$7="Off-peak",J$7="Shoulder",J$7="Block"),INDEX('Stakeholder report data'!$G730:$M730,1,MATCH(IF(J$7="Block","Anytime",J$7),'Stakeholder report data'!$G$724:$M$724,0)),INDEX($W730:$AD730,1,MATCH(J$5,$W$724:$AD$724,0)))))
*J1180*J$8,0)</f>
        <v>0</v>
      </c>
      <c r="K580" s="212">
        <f>_xlfn.IFNA(IF(K$7="Fixed",1,IF(AND($D580="yes",K$7="Block"),INDEX($O730:$Q730,1,MATCH(K$5,$I15:$K15,0)),IF(OR(K$7="Anytime",K$7="Peak",K$7="Off-peak",K$7="Shoulder",K$7="Block"),INDEX('Stakeholder report data'!$G730:$M730,1,MATCH(IF(K$7="Block","Anytime",K$7),'Stakeholder report data'!$G$724:$M$724,0)),INDEX($W730:$AD730,1,MATCH(K$5,$W$724:$AD$724,0)))))
*K1180*K$8,0)</f>
        <v>0</v>
      </c>
      <c r="L580" s="212">
        <f>_xlfn.IFNA(IF(L$7="Fixed",1,IF(AND($D580="yes",L$7="Block"),INDEX($O730:$Q730,1,MATCH(L$5,$I15:$K15,0)),IF(OR(L$7="Anytime",L$7="Peak",L$7="Off-peak",L$7="Shoulder",L$7="Block"),INDEX('Stakeholder report data'!$G730:$M730,1,MATCH(IF(L$7="Block","Anytime",L$7),'Stakeholder report data'!$G$724:$M$724,0)),INDEX($W730:$AD730,1,MATCH(L$5,$W$724:$AD$724,0)))))
*L1180*L$8,0)</f>
        <v>0</v>
      </c>
      <c r="M580" s="212">
        <f>_xlfn.IFNA(IF(M$7="Fixed",1,IF(AND($D580="yes",M$7="Block"),INDEX($O730:$Q730,1,MATCH(M$5,$I15:$K15,0)),IF(OR(M$7="Anytime",M$7="Peak",M$7="Off-peak",M$7="Shoulder",M$7="Block"),INDEX('Stakeholder report data'!$G730:$M730,1,MATCH(IF(M$7="Block","Anytime",M$7),'Stakeholder report data'!$G$724:$M$724,0)),INDEX($W730:$AD730,1,MATCH(M$5,$W$724:$AD$724,0)))))
*M1180*M$8,0)</f>
        <v>0</v>
      </c>
      <c r="N580" s="212">
        <f>_xlfn.IFNA(IF(N$7="Fixed",1,IF(AND($D580="yes",N$7="Block"),INDEX($O730:$Q730,1,MATCH(N$5,$I15:$K15,0)),IF(OR(N$7="Anytime",N$7="Peak",N$7="Off-peak",N$7="Shoulder",N$7="Block"),INDEX('Stakeholder report data'!$G730:$M730,1,MATCH(IF(N$7="Block","Anytime",N$7),'Stakeholder report data'!$G$724:$M$724,0)),INDEX($W730:$AD730,1,MATCH(N$5,$W$724:$AD$724,0)))))
*N1180*N$8,0)</f>
        <v>0</v>
      </c>
      <c r="O580" s="212">
        <f>_xlfn.IFNA(IF(O$7="Fixed",1,IF(AND($D580="yes",O$7="Block"),INDEX($O730:$Q730,1,MATCH(O$5,$I15:$K15,0)),IF(OR(O$7="Anytime",O$7="Peak",O$7="Off-peak",O$7="Shoulder",O$7="Block"),INDEX('Stakeholder report data'!$G730:$M730,1,MATCH(IF(O$7="Block","Anytime",O$7),'Stakeholder report data'!$G$724:$M$724,0)),INDEX($W730:$AD730,1,MATCH(O$5,$W$724:$AD$724,0)))))
*O1180*O$8,0)</f>
        <v>0</v>
      </c>
      <c r="P580" s="212">
        <f>_xlfn.IFNA(IF(P$7="Fixed",1,IF(AND($D580="yes",P$7="Block"),INDEX($O730:$Q730,1,MATCH(P$5,$I15:$K15,0)),IF(OR(P$7="Anytime",P$7="Peak",P$7="Off-peak",P$7="Shoulder",P$7="Block"),INDEX('Stakeholder report data'!$G730:$M730,1,MATCH(IF(P$7="Block","Anytime",P$7),'Stakeholder report data'!$G$724:$M$724,0)),INDEX($W730:$AD730,1,MATCH(P$5,$W$724:$AD$724,0)))))
*P1180*P$8,0)</f>
        <v>0</v>
      </c>
      <c r="Q580" s="212">
        <f>_xlfn.IFNA(IF(Q$7="Fixed",1,IF(AND($D580="yes",Q$7="Block"),INDEX($O730:$Q730,1,MATCH(Q$5,$I15:$K15,0)),IF(OR(Q$7="Anytime",Q$7="Peak",Q$7="Off-peak",Q$7="Shoulder",Q$7="Block"),INDEX('Stakeholder report data'!$G730:$M730,1,MATCH(IF(Q$7="Block","Anytime",Q$7),'Stakeholder report data'!$G$724:$M$724,0)),INDEX($W730:$AD730,1,MATCH(Q$5,$W$724:$AD$724,0)))))
*Q1180*Q$8,0)</f>
        <v>0</v>
      </c>
      <c r="R580" s="212">
        <f>_xlfn.IFNA(IF(R$7="Fixed",1,IF(AND($D580="yes",R$7="Block"),INDEX($O730:$Q730,1,MATCH(R$5,$I15:$K15,0)),IF(OR(R$7="Anytime",R$7="Peak",R$7="Off-peak",R$7="Shoulder",R$7="Block"),INDEX('Stakeholder report data'!$G730:$M730,1,MATCH(IF(R$7="Block","Anytime",R$7),'Stakeholder report data'!$G$724:$M$724,0)),INDEX($W730:$AD730,1,MATCH(R$5,$W$724:$AD$724,0)))))
*R1180*R$8,0)</f>
        <v>0</v>
      </c>
      <c r="S580" s="212">
        <f>_xlfn.IFNA(IF(S$7="Fixed",1,IF(AND($D580="yes",S$7="Block"),INDEX($O730:$Q730,1,MATCH(S$5,$I15:$K15,0)),IF(OR(S$7="Anytime",S$7="Peak",S$7="Off-peak",S$7="Shoulder",S$7="Block"),INDEX('Stakeholder report data'!$G730:$M730,1,MATCH(IF(S$7="Block","Anytime",S$7),'Stakeholder report data'!$G$724:$M$724,0)),INDEX($W730:$AD730,1,MATCH(S$5,$W$724:$AD$724,0)))))
*S1180*S$8,0)</f>
        <v>0</v>
      </c>
      <c r="T580" s="212">
        <f>_xlfn.IFNA(IF(T$7="Fixed",1,IF(AND($D580="yes",T$7="Block"),INDEX($O730:$Q730,1,MATCH(T$5,$I15:$K15,0)),IF(OR(T$7="Anytime",T$7="Peak",T$7="Off-peak",T$7="Shoulder",T$7="Block"),INDEX('Stakeholder report data'!$G730:$M730,1,MATCH(IF(T$7="Block","Anytime",T$7),'Stakeholder report data'!$G$724:$M$724,0)),INDEX($W730:$AD730,1,MATCH(T$5,$W$724:$AD$724,0)))))
*T1180*T$8,0)</f>
        <v>0</v>
      </c>
      <c r="U580" s="212">
        <f>_xlfn.IFNA(IF(U$7="Fixed",1,IF(AND($D580="yes",U$7="Block"),INDEX($O730:$Q730,1,MATCH(U$5,$I15:$K15,0)),IF(OR(U$7="Anytime",U$7="Peak",U$7="Off-peak",U$7="Shoulder",U$7="Block"),INDEX('Stakeholder report data'!$G730:$M730,1,MATCH(IF(U$7="Block","Anytime",U$7),'Stakeholder report data'!$G$724:$M$724,0)),INDEX($W730:$AD730,1,MATCH(U$5,$W$724:$AD$724,0)))))
*U1180*U$8,0)</f>
        <v>0</v>
      </c>
      <c r="V580" s="212">
        <f>_xlfn.IFNA(IF(V$7="Fixed",1,IF(AND($D580="yes",V$7="Block"),INDEX($O730:$Q730,1,MATCH(V$5,$I15:$K15,0)),IF(OR(V$7="Anytime",V$7="Peak",V$7="Off-peak",V$7="Shoulder",V$7="Block"),INDEX('Stakeholder report data'!$G730:$M730,1,MATCH(IF(V$7="Block","Anytime",V$7),'Stakeholder report data'!$G$724:$M$724,0)),INDEX($W730:$AD730,1,MATCH(V$5,$W$724:$AD$724,0)))))
*V1180*V$8,0)</f>
        <v>0</v>
      </c>
      <c r="W580" s="212">
        <f>_xlfn.IFNA(IF(W$7="Fixed",1,IF(AND($D580="yes",W$7="Block"),INDEX($O730:$Q730,1,MATCH(W$5,$I15:$K15,0)),IF(OR(W$7="Anytime",W$7="Peak",W$7="Off-peak",W$7="Shoulder",W$7="Block"),INDEX('Stakeholder report data'!$G730:$M730,1,MATCH(IF(W$7="Block","Anytime",W$7),'Stakeholder report data'!$G$724:$M$724,0)),INDEX($W730:$AD730,1,MATCH(W$5,$W$724:$AD$724,0)))))
*W1180*W$8,0)</f>
        <v>0</v>
      </c>
      <c r="X580" s="212">
        <f>_xlfn.IFNA(IF(X$7="Fixed",1,IF(AND($D580="yes",X$7="Block"),INDEX($O730:$Q730,1,MATCH(X$5,$I15:$K15,0)),IF(OR(X$7="Anytime",X$7="Peak",X$7="Off-peak",X$7="Shoulder",X$7="Block"),INDEX('Stakeholder report data'!$G730:$M730,1,MATCH(IF(X$7="Block","Anytime",X$7),'Stakeholder report data'!$G$724:$M$724,0)),INDEX($W730:$AD730,1,MATCH(X$5,$W$724:$AD$724,0)))))
*X1180*X$8,0)</f>
        <v>0</v>
      </c>
      <c r="Y580" s="212">
        <f>_xlfn.IFNA(IF(Y$7="Fixed",1,IF(AND($D580="yes",Y$7="Block"),INDEX($O730:$Q730,1,MATCH(Y$5,$I15:$K15,0)),IF(OR(Y$7="Anytime",Y$7="Peak",Y$7="Off-peak",Y$7="Shoulder",Y$7="Block"),INDEX('Stakeholder report data'!$G730:$M730,1,MATCH(IF(Y$7="Block","Anytime",Y$7),'Stakeholder report data'!$G$724:$M$724,0)),INDEX($W730:$AD730,1,MATCH(Y$5,$W$724:$AD$724,0)))))
*Y1180*Y$8,0)</f>
        <v>0</v>
      </c>
      <c r="Z580" s="212">
        <f>_xlfn.IFNA(IF(Z$7="Fixed",1,IF(AND($D580="yes",Z$7="Block"),INDEX($O730:$Q730,1,MATCH(Z$5,$I15:$K15,0)),IF(OR(Z$7="Anytime",Z$7="Peak",Z$7="Off-peak",Z$7="Shoulder",Z$7="Block"),INDEX('Stakeholder report data'!$G730:$M730,1,MATCH(IF(Z$7="Block","Anytime",Z$7),'Stakeholder report data'!$G$724:$M$724,0)),INDEX($W730:$AD730,1,MATCH(Z$5,$W$724:$AD$724,0)))))
*Z1180*Z$8,0)</f>
        <v>0</v>
      </c>
      <c r="AA580" s="212">
        <f>_xlfn.IFNA(IF(AA$7="Fixed",1,IF(AND($D580="yes",AA$7="Block"),INDEX($O730:$Q730,1,MATCH(AA$5,$I15:$K15,0)),IF(OR(AA$7="Anytime",AA$7="Peak",AA$7="Off-peak",AA$7="Shoulder",AA$7="Block"),INDEX('Stakeholder report data'!$G730:$M730,1,MATCH(IF(AA$7="Block","Anytime",AA$7),'Stakeholder report data'!$G$724:$M$724,0)),INDEX($W730:$AD730,1,MATCH(AA$5,$W$724:$AD$724,0)))))
*AA1180*AA$8,0)</f>
        <v>0</v>
      </c>
      <c r="AB580" s="212">
        <f>_xlfn.IFNA(IF(AB$7="Fixed",1,IF(AND($D580="yes",AB$7="Block"),INDEX($O730:$Q730,1,MATCH(AB$5,$I15:$K15,0)),IF(OR(AB$7="Anytime",AB$7="Peak",AB$7="Off-peak",AB$7="Shoulder",AB$7="Block"),INDEX('Stakeholder report data'!$G730:$M730,1,MATCH(IF(AB$7="Block","Anytime",AB$7),'Stakeholder report data'!$G$724:$M$724,0)),INDEX($W730:$AD730,1,MATCH(AB$5,$W$724:$AD$724,0)))))
*AB1180*AB$8,0)</f>
        <v>0</v>
      </c>
      <c r="AC580" s="212">
        <f>_xlfn.IFNA(IF(AC$7="Fixed",1,IF(AND($D580="yes",AC$7="Block"),INDEX($O730:$Q730,1,MATCH(AC$5,$I15:$K15,0)),IF(OR(AC$7="Anytime",AC$7="Peak",AC$7="Off-peak",AC$7="Shoulder",AC$7="Block"),INDEX('Stakeholder report data'!$G730:$M730,1,MATCH(IF(AC$7="Block","Anytime",AC$7),'Stakeholder report data'!$G$724:$M$724,0)),INDEX($W730:$AD730,1,MATCH(AC$5,$W$724:$AD$724,0)))))
*AC1180*AC$8,0)</f>
        <v>0</v>
      </c>
      <c r="AD580" s="212">
        <f>_xlfn.IFNA(IF(AD$7="Fixed",1,IF(AND($D580="yes",AD$7="Block"),INDEX($O730:$Q730,1,MATCH(AD$5,$I15:$K15,0)),IF(OR(AD$7="Anytime",AD$7="Peak",AD$7="Off-peak",AD$7="Shoulder",AD$7="Block"),INDEX('Stakeholder report data'!$G730:$M730,1,MATCH(IF(AD$7="Block","Anytime",AD$7),'Stakeholder report data'!$G$724:$M$724,0)),INDEX($W730:$AD730,1,MATCH(AD$5,$W$724:$AD$724,0)))))
*AD1180*AD$8,0)</f>
        <v>0</v>
      </c>
      <c r="AE580" s="55"/>
      <c r="AF580" s="34"/>
      <c r="AG580" s="34"/>
      <c r="AH580" s="34"/>
    </row>
    <row r="581" spans="1:34" ht="11.25" outlineLevel="2" x14ac:dyDescent="0.2">
      <c r="A581" s="34"/>
      <c r="B581" s="251">
        <v>5</v>
      </c>
      <c r="C581" s="48">
        <v>0</v>
      </c>
      <c r="D581" s="49">
        <f t="shared" si="59"/>
        <v>0</v>
      </c>
      <c r="E581" s="49">
        <f t="shared" si="59"/>
        <v>0</v>
      </c>
      <c r="F581" s="56"/>
      <c r="G581" s="262">
        <f t="shared" si="60"/>
        <v>0</v>
      </c>
      <c r="H581" s="56"/>
      <c r="I581" s="212">
        <f>_xlfn.IFNA(IF(I$7="Fixed",1,IF(AND($D581="yes",I$7="Block"),INDEX($O731:$Q731,1,MATCH(I$5,$I16:$K16,0)),IF(OR(I$7="Anytime",I$7="Peak",I$7="Off-peak",I$7="Shoulder",I$7="Block"),INDEX('Stakeholder report data'!$G731:$M731,1,MATCH(IF(I$7="Block","Anytime",I$7),'Stakeholder report data'!$G$724:$M$724,0)),INDEX($W731:$AD731,1,MATCH(I$5,$W$724:$AD$724,0)))))
*I1181*I$8,0)</f>
        <v>0</v>
      </c>
      <c r="J581" s="212">
        <f>_xlfn.IFNA(IF(J$7="Fixed",1,IF(AND($D581="yes",J$7="Block"),INDEX($O731:$Q731,1,MATCH(J$5,$I16:$K16,0)),IF(OR(J$7="Anytime",J$7="Peak",J$7="Off-peak",J$7="Shoulder",J$7="Block"),INDEX('Stakeholder report data'!$G731:$M731,1,MATCH(IF(J$7="Block","Anytime",J$7),'Stakeholder report data'!$G$724:$M$724,0)),INDEX($W731:$AD731,1,MATCH(J$5,$W$724:$AD$724,0)))))
*J1181*J$8,0)</f>
        <v>0</v>
      </c>
      <c r="K581" s="212">
        <f>_xlfn.IFNA(IF(K$7="Fixed",1,IF(AND($D581="yes",K$7="Block"),INDEX($O731:$Q731,1,MATCH(K$5,$I16:$K16,0)),IF(OR(K$7="Anytime",K$7="Peak",K$7="Off-peak",K$7="Shoulder",K$7="Block"),INDEX('Stakeholder report data'!$G731:$M731,1,MATCH(IF(K$7="Block","Anytime",K$7),'Stakeholder report data'!$G$724:$M$724,0)),INDEX($W731:$AD731,1,MATCH(K$5,$W$724:$AD$724,0)))))
*K1181*K$8,0)</f>
        <v>0</v>
      </c>
      <c r="L581" s="212">
        <f>_xlfn.IFNA(IF(L$7="Fixed",1,IF(AND($D581="yes",L$7="Block"),INDEX($O731:$Q731,1,MATCH(L$5,$I16:$K16,0)),IF(OR(L$7="Anytime",L$7="Peak",L$7="Off-peak",L$7="Shoulder",L$7="Block"),INDEX('Stakeholder report data'!$G731:$M731,1,MATCH(IF(L$7="Block","Anytime",L$7),'Stakeholder report data'!$G$724:$M$724,0)),INDEX($W731:$AD731,1,MATCH(L$5,$W$724:$AD$724,0)))))
*L1181*L$8,0)</f>
        <v>0</v>
      </c>
      <c r="M581" s="212">
        <f>_xlfn.IFNA(IF(M$7="Fixed",1,IF(AND($D581="yes",M$7="Block"),INDEX($O731:$Q731,1,MATCH(M$5,$I16:$K16,0)),IF(OR(M$7="Anytime",M$7="Peak",M$7="Off-peak",M$7="Shoulder",M$7="Block"),INDEX('Stakeholder report data'!$G731:$M731,1,MATCH(IF(M$7="Block","Anytime",M$7),'Stakeholder report data'!$G$724:$M$724,0)),INDEX($W731:$AD731,1,MATCH(M$5,$W$724:$AD$724,0)))))
*M1181*M$8,0)</f>
        <v>0</v>
      </c>
      <c r="N581" s="212">
        <f>_xlfn.IFNA(IF(N$7="Fixed",1,IF(AND($D581="yes",N$7="Block"),INDEX($O731:$Q731,1,MATCH(N$5,$I16:$K16,0)),IF(OR(N$7="Anytime",N$7="Peak",N$7="Off-peak",N$7="Shoulder",N$7="Block"),INDEX('Stakeholder report data'!$G731:$M731,1,MATCH(IF(N$7="Block","Anytime",N$7),'Stakeholder report data'!$G$724:$M$724,0)),INDEX($W731:$AD731,1,MATCH(N$5,$W$724:$AD$724,0)))))
*N1181*N$8,0)</f>
        <v>0</v>
      </c>
      <c r="O581" s="212">
        <f>_xlfn.IFNA(IF(O$7="Fixed",1,IF(AND($D581="yes",O$7="Block"),INDEX($O731:$Q731,1,MATCH(O$5,$I16:$K16,0)),IF(OR(O$7="Anytime",O$7="Peak",O$7="Off-peak",O$7="Shoulder",O$7="Block"),INDEX('Stakeholder report data'!$G731:$M731,1,MATCH(IF(O$7="Block","Anytime",O$7),'Stakeholder report data'!$G$724:$M$724,0)),INDEX($W731:$AD731,1,MATCH(O$5,$W$724:$AD$724,0)))))
*O1181*O$8,0)</f>
        <v>0</v>
      </c>
      <c r="P581" s="212">
        <f>_xlfn.IFNA(IF(P$7="Fixed",1,IF(AND($D581="yes",P$7="Block"),INDEX($O731:$Q731,1,MATCH(P$5,$I16:$K16,0)),IF(OR(P$7="Anytime",P$7="Peak",P$7="Off-peak",P$7="Shoulder",P$7="Block"),INDEX('Stakeholder report data'!$G731:$M731,1,MATCH(IF(P$7="Block","Anytime",P$7),'Stakeholder report data'!$G$724:$M$724,0)),INDEX($W731:$AD731,1,MATCH(P$5,$W$724:$AD$724,0)))))
*P1181*P$8,0)</f>
        <v>0</v>
      </c>
      <c r="Q581" s="212">
        <f>_xlfn.IFNA(IF(Q$7="Fixed",1,IF(AND($D581="yes",Q$7="Block"),INDEX($O731:$Q731,1,MATCH(Q$5,$I16:$K16,0)),IF(OR(Q$7="Anytime",Q$7="Peak",Q$7="Off-peak",Q$7="Shoulder",Q$7="Block"),INDEX('Stakeholder report data'!$G731:$M731,1,MATCH(IF(Q$7="Block","Anytime",Q$7),'Stakeholder report data'!$G$724:$M$724,0)),INDEX($W731:$AD731,1,MATCH(Q$5,$W$724:$AD$724,0)))))
*Q1181*Q$8,0)</f>
        <v>0</v>
      </c>
      <c r="R581" s="212">
        <f>_xlfn.IFNA(IF(R$7="Fixed",1,IF(AND($D581="yes",R$7="Block"),INDEX($O731:$Q731,1,MATCH(R$5,$I16:$K16,0)),IF(OR(R$7="Anytime",R$7="Peak",R$7="Off-peak",R$7="Shoulder",R$7="Block"),INDEX('Stakeholder report data'!$G731:$M731,1,MATCH(IF(R$7="Block","Anytime",R$7),'Stakeholder report data'!$G$724:$M$724,0)),INDEX($W731:$AD731,1,MATCH(R$5,$W$724:$AD$724,0)))))
*R1181*R$8,0)</f>
        <v>0</v>
      </c>
      <c r="S581" s="212">
        <f>_xlfn.IFNA(IF(S$7="Fixed",1,IF(AND($D581="yes",S$7="Block"),INDEX($O731:$Q731,1,MATCH(S$5,$I16:$K16,0)),IF(OR(S$7="Anytime",S$7="Peak",S$7="Off-peak",S$7="Shoulder",S$7="Block"),INDEX('Stakeholder report data'!$G731:$M731,1,MATCH(IF(S$7="Block","Anytime",S$7),'Stakeholder report data'!$G$724:$M$724,0)),INDEX($W731:$AD731,1,MATCH(S$5,$W$724:$AD$724,0)))))
*S1181*S$8,0)</f>
        <v>0</v>
      </c>
      <c r="T581" s="212">
        <f>_xlfn.IFNA(IF(T$7="Fixed",1,IF(AND($D581="yes",T$7="Block"),INDEX($O731:$Q731,1,MATCH(T$5,$I16:$K16,0)),IF(OR(T$7="Anytime",T$7="Peak",T$7="Off-peak",T$7="Shoulder",T$7="Block"),INDEX('Stakeholder report data'!$G731:$M731,1,MATCH(IF(T$7="Block","Anytime",T$7),'Stakeholder report data'!$G$724:$M$724,0)),INDEX($W731:$AD731,1,MATCH(T$5,$W$724:$AD$724,0)))))
*T1181*T$8,0)</f>
        <v>0</v>
      </c>
      <c r="U581" s="212">
        <f>_xlfn.IFNA(IF(U$7="Fixed",1,IF(AND($D581="yes",U$7="Block"),INDEX($O731:$Q731,1,MATCH(U$5,$I16:$K16,0)),IF(OR(U$7="Anytime",U$7="Peak",U$7="Off-peak",U$7="Shoulder",U$7="Block"),INDEX('Stakeholder report data'!$G731:$M731,1,MATCH(IF(U$7="Block","Anytime",U$7),'Stakeholder report data'!$G$724:$M$724,0)),INDEX($W731:$AD731,1,MATCH(U$5,$W$724:$AD$724,0)))))
*U1181*U$8,0)</f>
        <v>0</v>
      </c>
      <c r="V581" s="212">
        <f>_xlfn.IFNA(IF(V$7="Fixed",1,IF(AND($D581="yes",V$7="Block"),INDEX($O731:$Q731,1,MATCH(V$5,$I16:$K16,0)),IF(OR(V$7="Anytime",V$7="Peak",V$7="Off-peak",V$7="Shoulder",V$7="Block"),INDEX('Stakeholder report data'!$G731:$M731,1,MATCH(IF(V$7="Block","Anytime",V$7),'Stakeholder report data'!$G$724:$M$724,0)),INDEX($W731:$AD731,1,MATCH(V$5,$W$724:$AD$724,0)))))
*V1181*V$8,0)</f>
        <v>0</v>
      </c>
      <c r="W581" s="212">
        <f>_xlfn.IFNA(IF(W$7="Fixed",1,IF(AND($D581="yes",W$7="Block"),INDEX($O731:$Q731,1,MATCH(W$5,$I16:$K16,0)),IF(OR(W$7="Anytime",W$7="Peak",W$7="Off-peak",W$7="Shoulder",W$7="Block"),INDEX('Stakeholder report data'!$G731:$M731,1,MATCH(IF(W$7="Block","Anytime",W$7),'Stakeholder report data'!$G$724:$M$724,0)),INDEX($W731:$AD731,1,MATCH(W$5,$W$724:$AD$724,0)))))
*W1181*W$8,0)</f>
        <v>0</v>
      </c>
      <c r="X581" s="212">
        <f>_xlfn.IFNA(IF(X$7="Fixed",1,IF(AND($D581="yes",X$7="Block"),INDEX($O731:$Q731,1,MATCH(X$5,$I16:$K16,0)),IF(OR(X$7="Anytime",X$7="Peak",X$7="Off-peak",X$7="Shoulder",X$7="Block"),INDEX('Stakeholder report data'!$G731:$M731,1,MATCH(IF(X$7="Block","Anytime",X$7),'Stakeholder report data'!$G$724:$M$724,0)),INDEX($W731:$AD731,1,MATCH(X$5,$W$724:$AD$724,0)))))
*X1181*X$8,0)</f>
        <v>0</v>
      </c>
      <c r="Y581" s="212">
        <f>_xlfn.IFNA(IF(Y$7="Fixed",1,IF(AND($D581="yes",Y$7="Block"),INDEX($O731:$Q731,1,MATCH(Y$5,$I16:$K16,0)),IF(OR(Y$7="Anytime",Y$7="Peak",Y$7="Off-peak",Y$7="Shoulder",Y$7="Block"),INDEX('Stakeholder report data'!$G731:$M731,1,MATCH(IF(Y$7="Block","Anytime",Y$7),'Stakeholder report data'!$G$724:$M$724,0)),INDEX($W731:$AD731,1,MATCH(Y$5,$W$724:$AD$724,0)))))
*Y1181*Y$8,0)</f>
        <v>0</v>
      </c>
      <c r="Z581" s="212">
        <f>_xlfn.IFNA(IF(Z$7="Fixed",1,IF(AND($D581="yes",Z$7="Block"),INDEX($O731:$Q731,1,MATCH(Z$5,$I16:$K16,0)),IF(OR(Z$7="Anytime",Z$7="Peak",Z$7="Off-peak",Z$7="Shoulder",Z$7="Block"),INDEX('Stakeholder report data'!$G731:$M731,1,MATCH(IF(Z$7="Block","Anytime",Z$7),'Stakeholder report data'!$G$724:$M$724,0)),INDEX($W731:$AD731,1,MATCH(Z$5,$W$724:$AD$724,0)))))
*Z1181*Z$8,0)</f>
        <v>0</v>
      </c>
      <c r="AA581" s="212">
        <f>_xlfn.IFNA(IF(AA$7="Fixed",1,IF(AND($D581="yes",AA$7="Block"),INDEX($O731:$Q731,1,MATCH(AA$5,$I16:$K16,0)),IF(OR(AA$7="Anytime",AA$7="Peak",AA$7="Off-peak",AA$7="Shoulder",AA$7="Block"),INDEX('Stakeholder report data'!$G731:$M731,1,MATCH(IF(AA$7="Block","Anytime",AA$7),'Stakeholder report data'!$G$724:$M$724,0)),INDEX($W731:$AD731,1,MATCH(AA$5,$W$724:$AD$724,0)))))
*AA1181*AA$8,0)</f>
        <v>0</v>
      </c>
      <c r="AB581" s="212">
        <f>_xlfn.IFNA(IF(AB$7="Fixed",1,IF(AND($D581="yes",AB$7="Block"),INDEX($O731:$Q731,1,MATCH(AB$5,$I16:$K16,0)),IF(OR(AB$7="Anytime",AB$7="Peak",AB$7="Off-peak",AB$7="Shoulder",AB$7="Block"),INDEX('Stakeholder report data'!$G731:$M731,1,MATCH(IF(AB$7="Block","Anytime",AB$7),'Stakeholder report data'!$G$724:$M$724,0)),INDEX($W731:$AD731,1,MATCH(AB$5,$W$724:$AD$724,0)))))
*AB1181*AB$8,0)</f>
        <v>0</v>
      </c>
      <c r="AC581" s="212">
        <f>_xlfn.IFNA(IF(AC$7="Fixed",1,IF(AND($D581="yes",AC$7="Block"),INDEX($O731:$Q731,1,MATCH(AC$5,$I16:$K16,0)),IF(OR(AC$7="Anytime",AC$7="Peak",AC$7="Off-peak",AC$7="Shoulder",AC$7="Block"),INDEX('Stakeholder report data'!$G731:$M731,1,MATCH(IF(AC$7="Block","Anytime",AC$7),'Stakeholder report data'!$G$724:$M$724,0)),INDEX($W731:$AD731,1,MATCH(AC$5,$W$724:$AD$724,0)))))
*AC1181*AC$8,0)</f>
        <v>0</v>
      </c>
      <c r="AD581" s="212">
        <f>_xlfn.IFNA(IF(AD$7="Fixed",1,IF(AND($D581="yes",AD$7="Block"),INDEX($O731:$Q731,1,MATCH(AD$5,$I16:$K16,0)),IF(OR(AD$7="Anytime",AD$7="Peak",AD$7="Off-peak",AD$7="Shoulder",AD$7="Block"),INDEX('Stakeholder report data'!$G731:$M731,1,MATCH(IF(AD$7="Block","Anytime",AD$7),'Stakeholder report data'!$G$724:$M$724,0)),INDEX($W731:$AD731,1,MATCH(AD$5,$W$724:$AD$724,0)))))
*AD1181*AD$8,0)</f>
        <v>0</v>
      </c>
      <c r="AE581" s="55"/>
      <c r="AF581" s="34"/>
      <c r="AG581" s="34"/>
      <c r="AH581" s="34"/>
    </row>
    <row r="582" spans="1:34" ht="11.25" outlineLevel="2" x14ac:dyDescent="0.2">
      <c r="A582" s="34"/>
      <c r="B582" s="251">
        <v>6</v>
      </c>
      <c r="C582" s="48">
        <v>0</v>
      </c>
      <c r="D582" s="49">
        <f t="shared" si="59"/>
        <v>0</v>
      </c>
      <c r="E582" s="49">
        <f t="shared" si="59"/>
        <v>0</v>
      </c>
      <c r="F582" s="56"/>
      <c r="G582" s="262">
        <f t="shared" si="60"/>
        <v>0</v>
      </c>
      <c r="H582" s="56"/>
      <c r="I582" s="212">
        <f>_xlfn.IFNA(IF(I$7="Fixed",1,IF(AND($D582="yes",I$7="Block"),INDEX($O732:$Q732,1,MATCH(I$5,$I17:$K17,0)),IF(OR(I$7="Anytime",I$7="Peak",I$7="Off-peak",I$7="Shoulder",I$7="Block"),INDEX('Stakeholder report data'!$G732:$M732,1,MATCH(IF(I$7="Block","Anytime",I$7),'Stakeholder report data'!$G$724:$M$724,0)),INDEX($W732:$AD732,1,MATCH(I$5,$W$724:$AD$724,0)))))
*I1182*I$8,0)</f>
        <v>0</v>
      </c>
      <c r="J582" s="212">
        <f>_xlfn.IFNA(IF(J$7="Fixed",1,IF(AND($D582="yes",J$7="Block"),INDEX($O732:$Q732,1,MATCH(J$5,$I17:$K17,0)),IF(OR(J$7="Anytime",J$7="Peak",J$7="Off-peak",J$7="Shoulder",J$7="Block"),INDEX('Stakeholder report data'!$G732:$M732,1,MATCH(IF(J$7="Block","Anytime",J$7),'Stakeholder report data'!$G$724:$M$724,0)),INDEX($W732:$AD732,1,MATCH(J$5,$W$724:$AD$724,0)))))
*J1182*J$8,0)</f>
        <v>0</v>
      </c>
      <c r="K582" s="212">
        <f>_xlfn.IFNA(IF(K$7="Fixed",1,IF(AND($D582="yes",K$7="Block"),INDEX($O732:$Q732,1,MATCH(K$5,$I17:$K17,0)),IF(OR(K$7="Anytime",K$7="Peak",K$7="Off-peak",K$7="Shoulder",K$7="Block"),INDEX('Stakeholder report data'!$G732:$M732,1,MATCH(IF(K$7="Block","Anytime",K$7),'Stakeholder report data'!$G$724:$M$724,0)),INDEX($W732:$AD732,1,MATCH(K$5,$W$724:$AD$724,0)))))
*K1182*K$8,0)</f>
        <v>0</v>
      </c>
      <c r="L582" s="212">
        <f>_xlfn.IFNA(IF(L$7="Fixed",1,IF(AND($D582="yes",L$7="Block"),INDEX($O732:$Q732,1,MATCH(L$5,$I17:$K17,0)),IF(OR(L$7="Anytime",L$7="Peak",L$7="Off-peak",L$7="Shoulder",L$7="Block"),INDEX('Stakeholder report data'!$G732:$M732,1,MATCH(IF(L$7="Block","Anytime",L$7),'Stakeholder report data'!$G$724:$M$724,0)),INDEX($W732:$AD732,1,MATCH(L$5,$W$724:$AD$724,0)))))
*L1182*L$8,0)</f>
        <v>0</v>
      </c>
      <c r="M582" s="212">
        <f>_xlfn.IFNA(IF(M$7="Fixed",1,IF(AND($D582="yes",M$7="Block"),INDEX($O732:$Q732,1,MATCH(M$5,$I17:$K17,0)),IF(OR(M$7="Anytime",M$7="Peak",M$7="Off-peak",M$7="Shoulder",M$7="Block"),INDEX('Stakeholder report data'!$G732:$M732,1,MATCH(IF(M$7="Block","Anytime",M$7),'Stakeholder report data'!$G$724:$M$724,0)),INDEX($W732:$AD732,1,MATCH(M$5,$W$724:$AD$724,0)))))
*M1182*M$8,0)</f>
        <v>0</v>
      </c>
      <c r="N582" s="212">
        <f>_xlfn.IFNA(IF(N$7="Fixed",1,IF(AND($D582="yes",N$7="Block"),INDEX($O732:$Q732,1,MATCH(N$5,$I17:$K17,0)),IF(OR(N$7="Anytime",N$7="Peak",N$7="Off-peak",N$7="Shoulder",N$7="Block"),INDEX('Stakeholder report data'!$G732:$M732,1,MATCH(IF(N$7="Block","Anytime",N$7),'Stakeholder report data'!$G$724:$M$724,0)),INDEX($W732:$AD732,1,MATCH(N$5,$W$724:$AD$724,0)))))
*N1182*N$8,0)</f>
        <v>0</v>
      </c>
      <c r="O582" s="212">
        <f>_xlfn.IFNA(IF(O$7="Fixed",1,IF(AND($D582="yes",O$7="Block"),INDEX($O732:$Q732,1,MATCH(O$5,$I17:$K17,0)),IF(OR(O$7="Anytime",O$7="Peak",O$7="Off-peak",O$7="Shoulder",O$7="Block"),INDEX('Stakeholder report data'!$G732:$M732,1,MATCH(IF(O$7="Block","Anytime",O$7),'Stakeholder report data'!$G$724:$M$724,0)),INDEX($W732:$AD732,1,MATCH(O$5,$W$724:$AD$724,0)))))
*O1182*O$8,0)</f>
        <v>0</v>
      </c>
      <c r="P582" s="212">
        <f>_xlfn.IFNA(IF(P$7="Fixed",1,IF(AND($D582="yes",P$7="Block"),INDEX($O732:$Q732,1,MATCH(P$5,$I17:$K17,0)),IF(OR(P$7="Anytime",P$7="Peak",P$7="Off-peak",P$7="Shoulder",P$7="Block"),INDEX('Stakeholder report data'!$G732:$M732,1,MATCH(IF(P$7="Block","Anytime",P$7),'Stakeholder report data'!$G$724:$M$724,0)),INDEX($W732:$AD732,1,MATCH(P$5,$W$724:$AD$724,0)))))
*P1182*P$8,0)</f>
        <v>0</v>
      </c>
      <c r="Q582" s="212">
        <f>_xlfn.IFNA(IF(Q$7="Fixed",1,IF(AND($D582="yes",Q$7="Block"),INDEX($O732:$Q732,1,MATCH(Q$5,$I17:$K17,0)),IF(OR(Q$7="Anytime",Q$7="Peak",Q$7="Off-peak",Q$7="Shoulder",Q$7="Block"),INDEX('Stakeholder report data'!$G732:$M732,1,MATCH(IF(Q$7="Block","Anytime",Q$7),'Stakeholder report data'!$G$724:$M$724,0)),INDEX($W732:$AD732,1,MATCH(Q$5,$W$724:$AD$724,0)))))
*Q1182*Q$8,0)</f>
        <v>0</v>
      </c>
      <c r="R582" s="212">
        <f>_xlfn.IFNA(IF(R$7="Fixed",1,IF(AND($D582="yes",R$7="Block"),INDEX($O732:$Q732,1,MATCH(R$5,$I17:$K17,0)),IF(OR(R$7="Anytime",R$7="Peak",R$7="Off-peak",R$7="Shoulder",R$7="Block"),INDEX('Stakeholder report data'!$G732:$M732,1,MATCH(IF(R$7="Block","Anytime",R$7),'Stakeholder report data'!$G$724:$M$724,0)),INDEX($W732:$AD732,1,MATCH(R$5,$W$724:$AD$724,0)))))
*R1182*R$8,0)</f>
        <v>0</v>
      </c>
      <c r="S582" s="212">
        <f>_xlfn.IFNA(IF(S$7="Fixed",1,IF(AND($D582="yes",S$7="Block"),INDEX($O732:$Q732,1,MATCH(S$5,$I17:$K17,0)),IF(OR(S$7="Anytime",S$7="Peak",S$7="Off-peak",S$7="Shoulder",S$7="Block"),INDEX('Stakeholder report data'!$G732:$M732,1,MATCH(IF(S$7="Block","Anytime",S$7),'Stakeholder report data'!$G$724:$M$724,0)),INDEX($W732:$AD732,1,MATCH(S$5,$W$724:$AD$724,0)))))
*S1182*S$8,0)</f>
        <v>0</v>
      </c>
      <c r="T582" s="212">
        <f>_xlfn.IFNA(IF(T$7="Fixed",1,IF(AND($D582="yes",T$7="Block"),INDEX($O732:$Q732,1,MATCH(T$5,$I17:$K17,0)),IF(OR(T$7="Anytime",T$7="Peak",T$7="Off-peak",T$7="Shoulder",T$7="Block"),INDEX('Stakeholder report data'!$G732:$M732,1,MATCH(IF(T$7="Block","Anytime",T$7),'Stakeholder report data'!$G$724:$M$724,0)),INDEX($W732:$AD732,1,MATCH(T$5,$W$724:$AD$724,0)))))
*T1182*T$8,0)</f>
        <v>0</v>
      </c>
      <c r="U582" s="212">
        <f>_xlfn.IFNA(IF(U$7="Fixed",1,IF(AND($D582="yes",U$7="Block"),INDEX($O732:$Q732,1,MATCH(U$5,$I17:$K17,0)),IF(OR(U$7="Anytime",U$7="Peak",U$7="Off-peak",U$7="Shoulder",U$7="Block"),INDEX('Stakeholder report data'!$G732:$M732,1,MATCH(IF(U$7="Block","Anytime",U$7),'Stakeholder report data'!$G$724:$M$724,0)),INDEX($W732:$AD732,1,MATCH(U$5,$W$724:$AD$724,0)))))
*U1182*U$8,0)</f>
        <v>0</v>
      </c>
      <c r="V582" s="212">
        <f>_xlfn.IFNA(IF(V$7="Fixed",1,IF(AND($D582="yes",V$7="Block"),INDEX($O732:$Q732,1,MATCH(V$5,$I17:$K17,0)),IF(OR(V$7="Anytime",V$7="Peak",V$7="Off-peak",V$7="Shoulder",V$7="Block"),INDEX('Stakeholder report data'!$G732:$M732,1,MATCH(IF(V$7="Block","Anytime",V$7),'Stakeholder report data'!$G$724:$M$724,0)),INDEX($W732:$AD732,1,MATCH(V$5,$W$724:$AD$724,0)))))
*V1182*V$8,0)</f>
        <v>0</v>
      </c>
      <c r="W582" s="212">
        <f>_xlfn.IFNA(IF(W$7="Fixed",1,IF(AND($D582="yes",W$7="Block"),INDEX($O732:$Q732,1,MATCH(W$5,$I17:$K17,0)),IF(OR(W$7="Anytime",W$7="Peak",W$7="Off-peak",W$7="Shoulder",W$7="Block"),INDEX('Stakeholder report data'!$G732:$M732,1,MATCH(IF(W$7="Block","Anytime",W$7),'Stakeholder report data'!$G$724:$M$724,0)),INDEX($W732:$AD732,1,MATCH(W$5,$W$724:$AD$724,0)))))
*W1182*W$8,0)</f>
        <v>0</v>
      </c>
      <c r="X582" s="212">
        <f>_xlfn.IFNA(IF(X$7="Fixed",1,IF(AND($D582="yes",X$7="Block"),INDEX($O732:$Q732,1,MATCH(X$5,$I17:$K17,0)),IF(OR(X$7="Anytime",X$7="Peak",X$7="Off-peak",X$7="Shoulder",X$7="Block"),INDEX('Stakeholder report data'!$G732:$M732,1,MATCH(IF(X$7="Block","Anytime",X$7),'Stakeholder report data'!$G$724:$M$724,0)),INDEX($W732:$AD732,1,MATCH(X$5,$W$724:$AD$724,0)))))
*X1182*X$8,0)</f>
        <v>0</v>
      </c>
      <c r="Y582" s="212">
        <f>_xlfn.IFNA(IF(Y$7="Fixed",1,IF(AND($D582="yes",Y$7="Block"),INDEX($O732:$Q732,1,MATCH(Y$5,$I17:$K17,0)),IF(OR(Y$7="Anytime",Y$7="Peak",Y$7="Off-peak",Y$7="Shoulder",Y$7="Block"),INDEX('Stakeholder report data'!$G732:$M732,1,MATCH(IF(Y$7="Block","Anytime",Y$7),'Stakeholder report data'!$G$724:$M$724,0)),INDEX($W732:$AD732,1,MATCH(Y$5,$W$724:$AD$724,0)))))
*Y1182*Y$8,0)</f>
        <v>0</v>
      </c>
      <c r="Z582" s="212">
        <f>_xlfn.IFNA(IF(Z$7="Fixed",1,IF(AND($D582="yes",Z$7="Block"),INDEX($O732:$Q732,1,MATCH(Z$5,$I17:$K17,0)),IF(OR(Z$7="Anytime",Z$7="Peak",Z$7="Off-peak",Z$7="Shoulder",Z$7="Block"),INDEX('Stakeholder report data'!$G732:$M732,1,MATCH(IF(Z$7="Block","Anytime",Z$7),'Stakeholder report data'!$G$724:$M$724,0)),INDEX($W732:$AD732,1,MATCH(Z$5,$W$724:$AD$724,0)))))
*Z1182*Z$8,0)</f>
        <v>0</v>
      </c>
      <c r="AA582" s="212">
        <f>_xlfn.IFNA(IF(AA$7="Fixed",1,IF(AND($D582="yes",AA$7="Block"),INDEX($O732:$Q732,1,MATCH(AA$5,$I17:$K17,0)),IF(OR(AA$7="Anytime",AA$7="Peak",AA$7="Off-peak",AA$7="Shoulder",AA$7="Block"),INDEX('Stakeholder report data'!$G732:$M732,1,MATCH(IF(AA$7="Block","Anytime",AA$7),'Stakeholder report data'!$G$724:$M$724,0)),INDEX($W732:$AD732,1,MATCH(AA$5,$W$724:$AD$724,0)))))
*AA1182*AA$8,0)</f>
        <v>0</v>
      </c>
      <c r="AB582" s="212">
        <f>_xlfn.IFNA(IF(AB$7="Fixed",1,IF(AND($D582="yes",AB$7="Block"),INDEX($O732:$Q732,1,MATCH(AB$5,$I17:$K17,0)),IF(OR(AB$7="Anytime",AB$7="Peak",AB$7="Off-peak",AB$7="Shoulder",AB$7="Block"),INDEX('Stakeholder report data'!$G732:$M732,1,MATCH(IF(AB$7="Block","Anytime",AB$7),'Stakeholder report data'!$G$724:$M$724,0)),INDEX($W732:$AD732,1,MATCH(AB$5,$W$724:$AD$724,0)))))
*AB1182*AB$8,0)</f>
        <v>0</v>
      </c>
      <c r="AC582" s="212">
        <f>_xlfn.IFNA(IF(AC$7="Fixed",1,IF(AND($D582="yes",AC$7="Block"),INDEX($O732:$Q732,1,MATCH(AC$5,$I17:$K17,0)),IF(OR(AC$7="Anytime",AC$7="Peak",AC$7="Off-peak",AC$7="Shoulder",AC$7="Block"),INDEX('Stakeholder report data'!$G732:$M732,1,MATCH(IF(AC$7="Block","Anytime",AC$7),'Stakeholder report data'!$G$724:$M$724,0)),INDEX($W732:$AD732,1,MATCH(AC$5,$W$724:$AD$724,0)))))
*AC1182*AC$8,0)</f>
        <v>0</v>
      </c>
      <c r="AD582" s="212">
        <f>_xlfn.IFNA(IF(AD$7="Fixed",1,IF(AND($D582="yes",AD$7="Block"),INDEX($O732:$Q732,1,MATCH(AD$5,$I17:$K17,0)),IF(OR(AD$7="Anytime",AD$7="Peak",AD$7="Off-peak",AD$7="Shoulder",AD$7="Block"),INDEX('Stakeholder report data'!$G732:$M732,1,MATCH(IF(AD$7="Block","Anytime",AD$7),'Stakeholder report data'!$G$724:$M$724,0)),INDEX($W732:$AD732,1,MATCH(AD$5,$W$724:$AD$724,0)))))
*AD1182*AD$8,0)</f>
        <v>0</v>
      </c>
      <c r="AE582" s="55"/>
      <c r="AF582" s="34"/>
      <c r="AG582" s="34"/>
      <c r="AH582" s="34"/>
    </row>
    <row r="583" spans="1:34" ht="11.25" outlineLevel="2" x14ac:dyDescent="0.2">
      <c r="A583" s="34"/>
      <c r="B583" s="251">
        <v>7</v>
      </c>
      <c r="C583" s="48">
        <v>0</v>
      </c>
      <c r="D583" s="49">
        <f t="shared" si="59"/>
        <v>0</v>
      </c>
      <c r="E583" s="49">
        <f t="shared" si="59"/>
        <v>0</v>
      </c>
      <c r="F583" s="56"/>
      <c r="G583" s="262">
        <f t="shared" si="60"/>
        <v>0</v>
      </c>
      <c r="H583" s="56"/>
      <c r="I583" s="212">
        <f>_xlfn.IFNA(IF(I$7="Fixed",1,IF(AND($D583="yes",I$7="Block"),INDEX($O733:$Q733,1,MATCH(I$5,$I18:$K18,0)),IF(OR(I$7="Anytime",I$7="Peak",I$7="Off-peak",I$7="Shoulder",I$7="Block"),INDEX('Stakeholder report data'!$G733:$M733,1,MATCH(IF(I$7="Block","Anytime",I$7),'Stakeholder report data'!$G$724:$M$724,0)),INDEX($W733:$AD733,1,MATCH(I$5,$W$724:$AD$724,0)))))
*I1183*I$8,0)</f>
        <v>0</v>
      </c>
      <c r="J583" s="212">
        <f>_xlfn.IFNA(IF(J$7="Fixed",1,IF(AND($D583="yes",J$7="Block"),INDEX($O733:$Q733,1,MATCH(J$5,$I18:$K18,0)),IF(OR(J$7="Anytime",J$7="Peak",J$7="Off-peak",J$7="Shoulder",J$7="Block"),INDEX('Stakeholder report data'!$G733:$M733,1,MATCH(IF(J$7="Block","Anytime",J$7),'Stakeholder report data'!$G$724:$M$724,0)),INDEX($W733:$AD733,1,MATCH(J$5,$W$724:$AD$724,0)))))
*J1183*J$8,0)</f>
        <v>0</v>
      </c>
      <c r="K583" s="212">
        <f>_xlfn.IFNA(IF(K$7="Fixed",1,IF(AND($D583="yes",K$7="Block"),INDEX($O733:$Q733,1,MATCH(K$5,$I18:$K18,0)),IF(OR(K$7="Anytime",K$7="Peak",K$7="Off-peak",K$7="Shoulder",K$7="Block"),INDEX('Stakeholder report data'!$G733:$M733,1,MATCH(IF(K$7="Block","Anytime",K$7),'Stakeholder report data'!$G$724:$M$724,0)),INDEX($W733:$AD733,1,MATCH(K$5,$W$724:$AD$724,0)))))
*K1183*K$8,0)</f>
        <v>0</v>
      </c>
      <c r="L583" s="212">
        <f>_xlfn.IFNA(IF(L$7="Fixed",1,IF(AND($D583="yes",L$7="Block"),INDEX($O733:$Q733,1,MATCH(L$5,$I18:$K18,0)),IF(OR(L$7="Anytime",L$7="Peak",L$7="Off-peak",L$7="Shoulder",L$7="Block"),INDEX('Stakeholder report data'!$G733:$M733,1,MATCH(IF(L$7="Block","Anytime",L$7),'Stakeholder report data'!$G$724:$M$724,0)),INDEX($W733:$AD733,1,MATCH(L$5,$W$724:$AD$724,0)))))
*L1183*L$8,0)</f>
        <v>0</v>
      </c>
      <c r="M583" s="212">
        <f>_xlfn.IFNA(IF(M$7="Fixed",1,IF(AND($D583="yes",M$7="Block"),INDEX($O733:$Q733,1,MATCH(M$5,$I18:$K18,0)),IF(OR(M$7="Anytime",M$7="Peak",M$7="Off-peak",M$7="Shoulder",M$7="Block"),INDEX('Stakeholder report data'!$G733:$M733,1,MATCH(IF(M$7="Block","Anytime",M$7),'Stakeholder report data'!$G$724:$M$724,0)),INDEX($W733:$AD733,1,MATCH(M$5,$W$724:$AD$724,0)))))
*M1183*M$8,0)</f>
        <v>0</v>
      </c>
      <c r="N583" s="212">
        <f>_xlfn.IFNA(IF(N$7="Fixed",1,IF(AND($D583="yes",N$7="Block"),INDEX($O733:$Q733,1,MATCH(N$5,$I18:$K18,0)),IF(OR(N$7="Anytime",N$7="Peak",N$7="Off-peak",N$7="Shoulder",N$7="Block"),INDEX('Stakeholder report data'!$G733:$M733,1,MATCH(IF(N$7="Block","Anytime",N$7),'Stakeholder report data'!$G$724:$M$724,0)),INDEX($W733:$AD733,1,MATCH(N$5,$W$724:$AD$724,0)))))
*N1183*N$8,0)</f>
        <v>0</v>
      </c>
      <c r="O583" s="212">
        <f>_xlfn.IFNA(IF(O$7="Fixed",1,IF(AND($D583="yes",O$7="Block"),INDEX($O733:$Q733,1,MATCH(O$5,$I18:$K18,0)),IF(OR(O$7="Anytime",O$7="Peak",O$7="Off-peak",O$7="Shoulder",O$7="Block"),INDEX('Stakeholder report data'!$G733:$M733,1,MATCH(IF(O$7="Block","Anytime",O$7),'Stakeholder report data'!$G$724:$M$724,0)),INDEX($W733:$AD733,1,MATCH(O$5,$W$724:$AD$724,0)))))
*O1183*O$8,0)</f>
        <v>0</v>
      </c>
      <c r="P583" s="212">
        <f>_xlfn.IFNA(IF(P$7="Fixed",1,IF(AND($D583="yes",P$7="Block"),INDEX($O733:$Q733,1,MATCH(P$5,$I18:$K18,0)),IF(OR(P$7="Anytime",P$7="Peak",P$7="Off-peak",P$7="Shoulder",P$7="Block"),INDEX('Stakeholder report data'!$G733:$M733,1,MATCH(IF(P$7="Block","Anytime",P$7),'Stakeholder report data'!$G$724:$M$724,0)),INDEX($W733:$AD733,1,MATCH(P$5,$W$724:$AD$724,0)))))
*P1183*P$8,0)</f>
        <v>0</v>
      </c>
      <c r="Q583" s="212">
        <f>_xlfn.IFNA(IF(Q$7="Fixed",1,IF(AND($D583="yes",Q$7="Block"),INDEX($O733:$Q733,1,MATCH(Q$5,$I18:$K18,0)),IF(OR(Q$7="Anytime",Q$7="Peak",Q$7="Off-peak",Q$7="Shoulder",Q$7="Block"),INDEX('Stakeholder report data'!$G733:$M733,1,MATCH(IF(Q$7="Block","Anytime",Q$7),'Stakeholder report data'!$G$724:$M$724,0)),INDEX($W733:$AD733,1,MATCH(Q$5,$W$724:$AD$724,0)))))
*Q1183*Q$8,0)</f>
        <v>0</v>
      </c>
      <c r="R583" s="212">
        <f>_xlfn.IFNA(IF(R$7="Fixed",1,IF(AND($D583="yes",R$7="Block"),INDEX($O733:$Q733,1,MATCH(R$5,$I18:$K18,0)),IF(OR(R$7="Anytime",R$7="Peak",R$7="Off-peak",R$7="Shoulder",R$7="Block"),INDEX('Stakeholder report data'!$G733:$M733,1,MATCH(IF(R$7="Block","Anytime",R$7),'Stakeholder report data'!$G$724:$M$724,0)),INDEX($W733:$AD733,1,MATCH(R$5,$W$724:$AD$724,0)))))
*R1183*R$8,0)</f>
        <v>0</v>
      </c>
      <c r="S583" s="212">
        <f>_xlfn.IFNA(IF(S$7="Fixed",1,IF(AND($D583="yes",S$7="Block"),INDEX($O733:$Q733,1,MATCH(S$5,$I18:$K18,0)),IF(OR(S$7="Anytime",S$7="Peak",S$7="Off-peak",S$7="Shoulder",S$7="Block"),INDEX('Stakeholder report data'!$G733:$M733,1,MATCH(IF(S$7="Block","Anytime",S$7),'Stakeholder report data'!$G$724:$M$724,0)),INDEX($W733:$AD733,1,MATCH(S$5,$W$724:$AD$724,0)))))
*S1183*S$8,0)</f>
        <v>0</v>
      </c>
      <c r="T583" s="212">
        <f>_xlfn.IFNA(IF(T$7="Fixed",1,IF(AND($D583="yes",T$7="Block"),INDEX($O733:$Q733,1,MATCH(T$5,$I18:$K18,0)),IF(OR(T$7="Anytime",T$7="Peak",T$7="Off-peak",T$7="Shoulder",T$7="Block"),INDEX('Stakeholder report data'!$G733:$M733,1,MATCH(IF(T$7="Block","Anytime",T$7),'Stakeholder report data'!$G$724:$M$724,0)),INDEX($W733:$AD733,1,MATCH(T$5,$W$724:$AD$724,0)))))
*T1183*T$8,0)</f>
        <v>0</v>
      </c>
      <c r="U583" s="212">
        <f>_xlfn.IFNA(IF(U$7="Fixed",1,IF(AND($D583="yes",U$7="Block"),INDEX($O733:$Q733,1,MATCH(U$5,$I18:$K18,0)),IF(OR(U$7="Anytime",U$7="Peak",U$7="Off-peak",U$7="Shoulder",U$7="Block"),INDEX('Stakeholder report data'!$G733:$M733,1,MATCH(IF(U$7="Block","Anytime",U$7),'Stakeholder report data'!$G$724:$M$724,0)),INDEX($W733:$AD733,1,MATCH(U$5,$W$724:$AD$724,0)))))
*U1183*U$8,0)</f>
        <v>0</v>
      </c>
      <c r="V583" s="212">
        <f>_xlfn.IFNA(IF(V$7="Fixed",1,IF(AND($D583="yes",V$7="Block"),INDEX($O733:$Q733,1,MATCH(V$5,$I18:$K18,0)),IF(OR(V$7="Anytime",V$7="Peak",V$7="Off-peak",V$7="Shoulder",V$7="Block"),INDEX('Stakeholder report data'!$G733:$M733,1,MATCH(IF(V$7="Block","Anytime",V$7),'Stakeholder report data'!$G$724:$M$724,0)),INDEX($W733:$AD733,1,MATCH(V$5,$W$724:$AD$724,0)))))
*V1183*V$8,0)</f>
        <v>0</v>
      </c>
      <c r="W583" s="212">
        <f>_xlfn.IFNA(IF(W$7="Fixed",1,IF(AND($D583="yes",W$7="Block"),INDEX($O733:$Q733,1,MATCH(W$5,$I18:$K18,0)),IF(OR(W$7="Anytime",W$7="Peak",W$7="Off-peak",W$7="Shoulder",W$7="Block"),INDEX('Stakeholder report data'!$G733:$M733,1,MATCH(IF(W$7="Block","Anytime",W$7),'Stakeholder report data'!$G$724:$M$724,0)),INDEX($W733:$AD733,1,MATCH(W$5,$W$724:$AD$724,0)))))
*W1183*W$8,0)</f>
        <v>0</v>
      </c>
      <c r="X583" s="212">
        <f>_xlfn.IFNA(IF(X$7="Fixed",1,IF(AND($D583="yes",X$7="Block"),INDEX($O733:$Q733,1,MATCH(X$5,$I18:$K18,0)),IF(OR(X$7="Anytime",X$7="Peak",X$7="Off-peak",X$7="Shoulder",X$7="Block"),INDEX('Stakeholder report data'!$G733:$M733,1,MATCH(IF(X$7="Block","Anytime",X$7),'Stakeholder report data'!$G$724:$M$724,0)),INDEX($W733:$AD733,1,MATCH(X$5,$W$724:$AD$724,0)))))
*X1183*X$8,0)</f>
        <v>0</v>
      </c>
      <c r="Y583" s="212">
        <f>_xlfn.IFNA(IF(Y$7="Fixed",1,IF(AND($D583="yes",Y$7="Block"),INDEX($O733:$Q733,1,MATCH(Y$5,$I18:$K18,0)),IF(OR(Y$7="Anytime",Y$7="Peak",Y$7="Off-peak",Y$7="Shoulder",Y$7="Block"),INDEX('Stakeholder report data'!$G733:$M733,1,MATCH(IF(Y$7="Block","Anytime",Y$7),'Stakeholder report data'!$G$724:$M$724,0)),INDEX($W733:$AD733,1,MATCH(Y$5,$W$724:$AD$724,0)))))
*Y1183*Y$8,0)</f>
        <v>0</v>
      </c>
      <c r="Z583" s="212">
        <f>_xlfn.IFNA(IF(Z$7="Fixed",1,IF(AND($D583="yes",Z$7="Block"),INDEX($O733:$Q733,1,MATCH(Z$5,$I18:$K18,0)),IF(OR(Z$7="Anytime",Z$7="Peak",Z$7="Off-peak",Z$7="Shoulder",Z$7="Block"),INDEX('Stakeholder report data'!$G733:$M733,1,MATCH(IF(Z$7="Block","Anytime",Z$7),'Stakeholder report data'!$G$724:$M$724,0)),INDEX($W733:$AD733,1,MATCH(Z$5,$W$724:$AD$724,0)))))
*Z1183*Z$8,0)</f>
        <v>0</v>
      </c>
      <c r="AA583" s="212">
        <f>_xlfn.IFNA(IF(AA$7="Fixed",1,IF(AND($D583="yes",AA$7="Block"),INDEX($O733:$Q733,1,MATCH(AA$5,$I18:$K18,0)),IF(OR(AA$7="Anytime",AA$7="Peak",AA$7="Off-peak",AA$7="Shoulder",AA$7="Block"),INDEX('Stakeholder report data'!$G733:$M733,1,MATCH(IF(AA$7="Block","Anytime",AA$7),'Stakeholder report data'!$G$724:$M$724,0)),INDEX($W733:$AD733,1,MATCH(AA$5,$W$724:$AD$724,0)))))
*AA1183*AA$8,0)</f>
        <v>0</v>
      </c>
      <c r="AB583" s="212">
        <f>_xlfn.IFNA(IF(AB$7="Fixed",1,IF(AND($D583="yes",AB$7="Block"),INDEX($O733:$Q733,1,MATCH(AB$5,$I18:$K18,0)),IF(OR(AB$7="Anytime",AB$7="Peak",AB$7="Off-peak",AB$7="Shoulder",AB$7="Block"),INDEX('Stakeholder report data'!$G733:$M733,1,MATCH(IF(AB$7="Block","Anytime",AB$7),'Stakeholder report data'!$G$724:$M$724,0)),INDEX($W733:$AD733,1,MATCH(AB$5,$W$724:$AD$724,0)))))
*AB1183*AB$8,0)</f>
        <v>0</v>
      </c>
      <c r="AC583" s="212">
        <f>_xlfn.IFNA(IF(AC$7="Fixed",1,IF(AND($D583="yes",AC$7="Block"),INDEX($O733:$Q733,1,MATCH(AC$5,$I18:$K18,0)),IF(OR(AC$7="Anytime",AC$7="Peak",AC$7="Off-peak",AC$7="Shoulder",AC$7="Block"),INDEX('Stakeholder report data'!$G733:$M733,1,MATCH(IF(AC$7="Block","Anytime",AC$7),'Stakeholder report data'!$G$724:$M$724,0)),INDEX($W733:$AD733,1,MATCH(AC$5,$W$724:$AD$724,0)))))
*AC1183*AC$8,0)</f>
        <v>0</v>
      </c>
      <c r="AD583" s="212">
        <f>_xlfn.IFNA(IF(AD$7="Fixed",1,IF(AND($D583="yes",AD$7="Block"),INDEX($O733:$Q733,1,MATCH(AD$5,$I18:$K18,0)),IF(OR(AD$7="Anytime",AD$7="Peak",AD$7="Off-peak",AD$7="Shoulder",AD$7="Block"),INDEX('Stakeholder report data'!$G733:$M733,1,MATCH(IF(AD$7="Block","Anytime",AD$7),'Stakeholder report data'!$G$724:$M$724,0)),INDEX($W733:$AD733,1,MATCH(AD$5,$W$724:$AD$724,0)))))
*AD1183*AD$8,0)</f>
        <v>0</v>
      </c>
      <c r="AE583" s="55"/>
      <c r="AF583" s="34"/>
      <c r="AG583" s="34"/>
      <c r="AH583" s="34"/>
    </row>
    <row r="584" spans="1:34" ht="11.25" outlineLevel="2" x14ac:dyDescent="0.2">
      <c r="A584" s="34"/>
      <c r="B584" s="251">
        <v>8</v>
      </c>
      <c r="C584" s="48">
        <v>0</v>
      </c>
      <c r="D584" s="49">
        <f t="shared" si="59"/>
        <v>0</v>
      </c>
      <c r="E584" s="49">
        <f t="shared" si="59"/>
        <v>0</v>
      </c>
      <c r="F584" s="56"/>
      <c r="G584" s="262">
        <f t="shared" si="60"/>
        <v>0</v>
      </c>
      <c r="H584" s="56"/>
      <c r="I584" s="212">
        <f>_xlfn.IFNA(IF(I$7="Fixed",1,IF(AND($D584="yes",I$7="Block"),INDEX($O734:$Q734,1,MATCH(I$5,$I19:$K19,0)),IF(OR(I$7="Anytime",I$7="Peak",I$7="Off-peak",I$7="Shoulder",I$7="Block"),INDEX('Stakeholder report data'!$G734:$M734,1,MATCH(IF(I$7="Block","Anytime",I$7),'Stakeholder report data'!$G$724:$M$724,0)),INDEX($W734:$AD734,1,MATCH(I$5,$W$724:$AD$724,0)))))
*I1184*I$8,0)</f>
        <v>0</v>
      </c>
      <c r="J584" s="212">
        <f>_xlfn.IFNA(IF(J$7="Fixed",1,IF(AND($D584="yes",J$7="Block"),INDEX($O734:$Q734,1,MATCH(J$5,$I19:$K19,0)),IF(OR(J$7="Anytime",J$7="Peak",J$7="Off-peak",J$7="Shoulder",J$7="Block"),INDEX('Stakeholder report data'!$G734:$M734,1,MATCH(IF(J$7="Block","Anytime",J$7),'Stakeholder report data'!$G$724:$M$724,0)),INDEX($W734:$AD734,1,MATCH(J$5,$W$724:$AD$724,0)))))
*J1184*J$8,0)</f>
        <v>0</v>
      </c>
      <c r="K584" s="212">
        <f>_xlfn.IFNA(IF(K$7="Fixed",1,IF(AND($D584="yes",K$7="Block"),INDEX($O734:$Q734,1,MATCH(K$5,$I19:$K19,0)),IF(OR(K$7="Anytime",K$7="Peak",K$7="Off-peak",K$7="Shoulder",K$7="Block"),INDEX('Stakeholder report data'!$G734:$M734,1,MATCH(IF(K$7="Block","Anytime",K$7),'Stakeholder report data'!$G$724:$M$724,0)),INDEX($W734:$AD734,1,MATCH(K$5,$W$724:$AD$724,0)))))
*K1184*K$8,0)</f>
        <v>0</v>
      </c>
      <c r="L584" s="212">
        <f>_xlfn.IFNA(IF(L$7="Fixed",1,IF(AND($D584="yes",L$7="Block"),INDEX($O734:$Q734,1,MATCH(L$5,$I19:$K19,0)),IF(OR(L$7="Anytime",L$7="Peak",L$7="Off-peak",L$7="Shoulder",L$7="Block"),INDEX('Stakeholder report data'!$G734:$M734,1,MATCH(IF(L$7="Block","Anytime",L$7),'Stakeholder report data'!$G$724:$M$724,0)),INDEX($W734:$AD734,1,MATCH(L$5,$W$724:$AD$724,0)))))
*L1184*L$8,0)</f>
        <v>0</v>
      </c>
      <c r="M584" s="212">
        <f>_xlfn.IFNA(IF(M$7="Fixed",1,IF(AND($D584="yes",M$7="Block"),INDEX($O734:$Q734,1,MATCH(M$5,$I19:$K19,0)),IF(OR(M$7="Anytime",M$7="Peak",M$7="Off-peak",M$7="Shoulder",M$7="Block"),INDEX('Stakeholder report data'!$G734:$M734,1,MATCH(IF(M$7="Block","Anytime",M$7),'Stakeholder report data'!$G$724:$M$724,0)),INDEX($W734:$AD734,1,MATCH(M$5,$W$724:$AD$724,0)))))
*M1184*M$8,0)</f>
        <v>0</v>
      </c>
      <c r="N584" s="212">
        <f>_xlfn.IFNA(IF(N$7="Fixed",1,IF(AND($D584="yes",N$7="Block"),INDEX($O734:$Q734,1,MATCH(N$5,$I19:$K19,0)),IF(OR(N$7="Anytime",N$7="Peak",N$7="Off-peak",N$7="Shoulder",N$7="Block"),INDEX('Stakeholder report data'!$G734:$M734,1,MATCH(IF(N$7="Block","Anytime",N$7),'Stakeholder report data'!$G$724:$M$724,0)),INDEX($W734:$AD734,1,MATCH(N$5,$W$724:$AD$724,0)))))
*N1184*N$8,0)</f>
        <v>0</v>
      </c>
      <c r="O584" s="212">
        <f>_xlfn.IFNA(IF(O$7="Fixed",1,IF(AND($D584="yes",O$7="Block"),INDEX($O734:$Q734,1,MATCH(O$5,$I19:$K19,0)),IF(OR(O$7="Anytime",O$7="Peak",O$7="Off-peak",O$7="Shoulder",O$7="Block"),INDEX('Stakeholder report data'!$G734:$M734,1,MATCH(IF(O$7="Block","Anytime",O$7),'Stakeholder report data'!$G$724:$M$724,0)),INDEX($W734:$AD734,1,MATCH(O$5,$W$724:$AD$724,0)))))
*O1184*O$8,0)</f>
        <v>0</v>
      </c>
      <c r="P584" s="212">
        <f>_xlfn.IFNA(IF(P$7="Fixed",1,IF(AND($D584="yes",P$7="Block"),INDEX($O734:$Q734,1,MATCH(P$5,$I19:$K19,0)),IF(OR(P$7="Anytime",P$7="Peak",P$7="Off-peak",P$7="Shoulder",P$7="Block"),INDEX('Stakeholder report data'!$G734:$M734,1,MATCH(IF(P$7="Block","Anytime",P$7),'Stakeholder report data'!$G$724:$M$724,0)),INDEX($W734:$AD734,1,MATCH(P$5,$W$724:$AD$724,0)))))
*P1184*P$8,0)</f>
        <v>0</v>
      </c>
      <c r="Q584" s="212">
        <f>_xlfn.IFNA(IF(Q$7="Fixed",1,IF(AND($D584="yes",Q$7="Block"),INDEX($O734:$Q734,1,MATCH(Q$5,$I19:$K19,0)),IF(OR(Q$7="Anytime",Q$7="Peak",Q$7="Off-peak",Q$7="Shoulder",Q$7="Block"),INDEX('Stakeholder report data'!$G734:$M734,1,MATCH(IF(Q$7="Block","Anytime",Q$7),'Stakeholder report data'!$G$724:$M$724,0)),INDEX($W734:$AD734,1,MATCH(Q$5,$W$724:$AD$724,0)))))
*Q1184*Q$8,0)</f>
        <v>0</v>
      </c>
      <c r="R584" s="212">
        <f>_xlfn.IFNA(IF(R$7="Fixed",1,IF(AND($D584="yes",R$7="Block"),INDEX($O734:$Q734,1,MATCH(R$5,$I19:$K19,0)),IF(OR(R$7="Anytime",R$7="Peak",R$7="Off-peak",R$7="Shoulder",R$7="Block"),INDEX('Stakeholder report data'!$G734:$M734,1,MATCH(IF(R$7="Block","Anytime",R$7),'Stakeholder report data'!$G$724:$M$724,0)),INDEX($W734:$AD734,1,MATCH(R$5,$W$724:$AD$724,0)))))
*R1184*R$8,0)</f>
        <v>0</v>
      </c>
      <c r="S584" s="212">
        <f>_xlfn.IFNA(IF(S$7="Fixed",1,IF(AND($D584="yes",S$7="Block"),INDEX($O734:$Q734,1,MATCH(S$5,$I19:$K19,0)),IF(OR(S$7="Anytime",S$7="Peak",S$7="Off-peak",S$7="Shoulder",S$7="Block"),INDEX('Stakeholder report data'!$G734:$M734,1,MATCH(IF(S$7="Block","Anytime",S$7),'Stakeholder report data'!$G$724:$M$724,0)),INDEX($W734:$AD734,1,MATCH(S$5,$W$724:$AD$724,0)))))
*S1184*S$8,0)</f>
        <v>0</v>
      </c>
      <c r="T584" s="212">
        <f>_xlfn.IFNA(IF(T$7="Fixed",1,IF(AND($D584="yes",T$7="Block"),INDEX($O734:$Q734,1,MATCH(T$5,$I19:$K19,0)),IF(OR(T$7="Anytime",T$7="Peak",T$7="Off-peak",T$7="Shoulder",T$7="Block"),INDEX('Stakeholder report data'!$G734:$M734,1,MATCH(IF(T$7="Block","Anytime",T$7),'Stakeholder report data'!$G$724:$M$724,0)),INDEX($W734:$AD734,1,MATCH(T$5,$W$724:$AD$724,0)))))
*T1184*T$8,0)</f>
        <v>0</v>
      </c>
      <c r="U584" s="212">
        <f>_xlfn.IFNA(IF(U$7="Fixed",1,IF(AND($D584="yes",U$7="Block"),INDEX($O734:$Q734,1,MATCH(U$5,$I19:$K19,0)),IF(OR(U$7="Anytime",U$7="Peak",U$7="Off-peak",U$7="Shoulder",U$7="Block"),INDEX('Stakeholder report data'!$G734:$M734,1,MATCH(IF(U$7="Block","Anytime",U$7),'Stakeholder report data'!$G$724:$M$724,0)),INDEX($W734:$AD734,1,MATCH(U$5,$W$724:$AD$724,0)))))
*U1184*U$8,0)</f>
        <v>0</v>
      </c>
      <c r="V584" s="212">
        <f>_xlfn.IFNA(IF(V$7="Fixed",1,IF(AND($D584="yes",V$7="Block"),INDEX($O734:$Q734,1,MATCH(V$5,$I19:$K19,0)),IF(OR(V$7="Anytime",V$7="Peak",V$7="Off-peak",V$7="Shoulder",V$7="Block"),INDEX('Stakeholder report data'!$G734:$M734,1,MATCH(IF(V$7="Block","Anytime",V$7),'Stakeholder report data'!$G$724:$M$724,0)),INDEX($W734:$AD734,1,MATCH(V$5,$W$724:$AD$724,0)))))
*V1184*V$8,0)</f>
        <v>0</v>
      </c>
      <c r="W584" s="212">
        <f>_xlfn.IFNA(IF(W$7="Fixed",1,IF(AND($D584="yes",W$7="Block"),INDEX($O734:$Q734,1,MATCH(W$5,$I19:$K19,0)),IF(OR(W$7="Anytime",W$7="Peak",W$7="Off-peak",W$7="Shoulder",W$7="Block"),INDEX('Stakeholder report data'!$G734:$M734,1,MATCH(IF(W$7="Block","Anytime",W$7),'Stakeholder report data'!$G$724:$M$724,0)),INDEX($W734:$AD734,1,MATCH(W$5,$W$724:$AD$724,0)))))
*W1184*W$8,0)</f>
        <v>0</v>
      </c>
      <c r="X584" s="212">
        <f>_xlfn.IFNA(IF(X$7="Fixed",1,IF(AND($D584="yes",X$7="Block"),INDEX($O734:$Q734,1,MATCH(X$5,$I19:$K19,0)),IF(OR(X$7="Anytime",X$7="Peak",X$7="Off-peak",X$7="Shoulder",X$7="Block"),INDEX('Stakeholder report data'!$G734:$M734,1,MATCH(IF(X$7="Block","Anytime",X$7),'Stakeholder report data'!$G$724:$M$724,0)),INDEX($W734:$AD734,1,MATCH(X$5,$W$724:$AD$724,0)))))
*X1184*X$8,0)</f>
        <v>0</v>
      </c>
      <c r="Y584" s="212">
        <f>_xlfn.IFNA(IF(Y$7="Fixed",1,IF(AND($D584="yes",Y$7="Block"),INDEX($O734:$Q734,1,MATCH(Y$5,$I19:$K19,0)),IF(OR(Y$7="Anytime",Y$7="Peak",Y$7="Off-peak",Y$7="Shoulder",Y$7="Block"),INDEX('Stakeholder report data'!$G734:$M734,1,MATCH(IF(Y$7="Block","Anytime",Y$7),'Stakeholder report data'!$G$724:$M$724,0)),INDEX($W734:$AD734,1,MATCH(Y$5,$W$724:$AD$724,0)))))
*Y1184*Y$8,0)</f>
        <v>0</v>
      </c>
      <c r="Z584" s="212">
        <f>_xlfn.IFNA(IF(Z$7="Fixed",1,IF(AND($D584="yes",Z$7="Block"),INDEX($O734:$Q734,1,MATCH(Z$5,$I19:$K19,0)),IF(OR(Z$7="Anytime",Z$7="Peak",Z$7="Off-peak",Z$7="Shoulder",Z$7="Block"),INDEX('Stakeholder report data'!$G734:$M734,1,MATCH(IF(Z$7="Block","Anytime",Z$7),'Stakeholder report data'!$G$724:$M$724,0)),INDEX($W734:$AD734,1,MATCH(Z$5,$W$724:$AD$724,0)))))
*Z1184*Z$8,0)</f>
        <v>0</v>
      </c>
      <c r="AA584" s="212">
        <f>_xlfn.IFNA(IF(AA$7="Fixed",1,IF(AND($D584="yes",AA$7="Block"),INDEX($O734:$Q734,1,MATCH(AA$5,$I19:$K19,0)),IF(OR(AA$7="Anytime",AA$7="Peak",AA$7="Off-peak",AA$7="Shoulder",AA$7="Block"),INDEX('Stakeholder report data'!$G734:$M734,1,MATCH(IF(AA$7="Block","Anytime",AA$7),'Stakeholder report data'!$G$724:$M$724,0)),INDEX($W734:$AD734,1,MATCH(AA$5,$W$724:$AD$724,0)))))
*AA1184*AA$8,0)</f>
        <v>0</v>
      </c>
      <c r="AB584" s="212">
        <f>_xlfn.IFNA(IF(AB$7="Fixed",1,IF(AND($D584="yes",AB$7="Block"),INDEX($O734:$Q734,1,MATCH(AB$5,$I19:$K19,0)),IF(OR(AB$7="Anytime",AB$7="Peak",AB$7="Off-peak",AB$7="Shoulder",AB$7="Block"),INDEX('Stakeholder report data'!$G734:$M734,1,MATCH(IF(AB$7="Block","Anytime",AB$7),'Stakeholder report data'!$G$724:$M$724,0)),INDEX($W734:$AD734,1,MATCH(AB$5,$W$724:$AD$724,0)))))
*AB1184*AB$8,0)</f>
        <v>0</v>
      </c>
      <c r="AC584" s="212">
        <f>_xlfn.IFNA(IF(AC$7="Fixed",1,IF(AND($D584="yes",AC$7="Block"),INDEX($O734:$Q734,1,MATCH(AC$5,$I19:$K19,0)),IF(OR(AC$7="Anytime",AC$7="Peak",AC$7="Off-peak",AC$7="Shoulder",AC$7="Block"),INDEX('Stakeholder report data'!$G734:$M734,1,MATCH(IF(AC$7="Block","Anytime",AC$7),'Stakeholder report data'!$G$724:$M$724,0)),INDEX($W734:$AD734,1,MATCH(AC$5,$W$724:$AD$724,0)))))
*AC1184*AC$8,0)</f>
        <v>0</v>
      </c>
      <c r="AD584" s="212">
        <f>_xlfn.IFNA(IF(AD$7="Fixed",1,IF(AND($D584="yes",AD$7="Block"),INDEX($O734:$Q734,1,MATCH(AD$5,$I19:$K19,0)),IF(OR(AD$7="Anytime",AD$7="Peak",AD$7="Off-peak",AD$7="Shoulder",AD$7="Block"),INDEX('Stakeholder report data'!$G734:$M734,1,MATCH(IF(AD$7="Block","Anytime",AD$7),'Stakeholder report data'!$G$724:$M$724,0)),INDEX($W734:$AD734,1,MATCH(AD$5,$W$724:$AD$724,0)))))
*AD1184*AD$8,0)</f>
        <v>0</v>
      </c>
      <c r="AE584" s="55"/>
      <c r="AF584" s="34"/>
      <c r="AG584" s="34"/>
      <c r="AH584" s="34"/>
    </row>
    <row r="585" spans="1:34" ht="11.25" outlineLevel="2" x14ac:dyDescent="0.2">
      <c r="A585" s="34"/>
      <c r="B585" s="258">
        <v>9</v>
      </c>
      <c r="C585" s="48">
        <v>0</v>
      </c>
      <c r="D585" s="49">
        <f t="shared" si="59"/>
        <v>0</v>
      </c>
      <c r="E585" s="49">
        <f t="shared" si="59"/>
        <v>0</v>
      </c>
      <c r="F585" s="56"/>
      <c r="G585" s="262">
        <f t="shared" si="60"/>
        <v>0</v>
      </c>
      <c r="H585" s="56"/>
      <c r="I585" s="212">
        <f>_xlfn.IFNA(IF(I$7="Fixed",1,IF(AND($D585="yes",I$7="Block"),INDEX($O735:$Q735,1,MATCH(I$5,$I20:$K20,0)),IF(OR(I$7="Anytime",I$7="Peak",I$7="Off-peak",I$7="Shoulder",I$7="Block"),INDEX('Stakeholder report data'!$G735:$M735,1,MATCH(IF(I$7="Block","Anytime",I$7),'Stakeholder report data'!$G$724:$M$724,0)),INDEX($W735:$AD735,1,MATCH(I$5,$W$724:$AD$724,0)))))
*I1185*I$8,0)</f>
        <v>0</v>
      </c>
      <c r="J585" s="212">
        <f>_xlfn.IFNA(IF(J$7="Fixed",1,IF(AND($D585="yes",J$7="Block"),INDEX($O735:$Q735,1,MATCH(J$5,$I20:$K20,0)),IF(OR(J$7="Anytime",J$7="Peak",J$7="Off-peak",J$7="Shoulder",J$7="Block"),INDEX('Stakeholder report data'!$G735:$M735,1,MATCH(IF(J$7="Block","Anytime",J$7),'Stakeholder report data'!$G$724:$M$724,0)),INDEX($W735:$AD735,1,MATCH(J$5,$W$724:$AD$724,0)))))
*J1185*J$8,0)</f>
        <v>0</v>
      </c>
      <c r="K585" s="212">
        <f>_xlfn.IFNA(IF(K$7="Fixed",1,IF(AND($D585="yes",K$7="Block"),INDEX($O735:$Q735,1,MATCH(K$5,$I20:$K20,0)),IF(OR(K$7="Anytime",K$7="Peak",K$7="Off-peak",K$7="Shoulder",K$7="Block"),INDEX('Stakeholder report data'!$G735:$M735,1,MATCH(IF(K$7="Block","Anytime",K$7),'Stakeholder report data'!$G$724:$M$724,0)),INDEX($W735:$AD735,1,MATCH(K$5,$W$724:$AD$724,0)))))
*K1185*K$8,0)</f>
        <v>0</v>
      </c>
      <c r="L585" s="212">
        <f>_xlfn.IFNA(IF(L$7="Fixed",1,IF(AND($D585="yes",L$7="Block"),INDEX($O735:$Q735,1,MATCH(L$5,$I20:$K20,0)),IF(OR(L$7="Anytime",L$7="Peak",L$7="Off-peak",L$7="Shoulder",L$7="Block"),INDEX('Stakeholder report data'!$G735:$M735,1,MATCH(IF(L$7="Block","Anytime",L$7),'Stakeholder report data'!$G$724:$M$724,0)),INDEX($W735:$AD735,1,MATCH(L$5,$W$724:$AD$724,0)))))
*L1185*L$8,0)</f>
        <v>0</v>
      </c>
      <c r="M585" s="212">
        <f>_xlfn.IFNA(IF(M$7="Fixed",1,IF(AND($D585="yes",M$7="Block"),INDEX($O735:$Q735,1,MATCH(M$5,$I20:$K20,0)),IF(OR(M$7="Anytime",M$7="Peak",M$7="Off-peak",M$7="Shoulder",M$7="Block"),INDEX('Stakeholder report data'!$G735:$M735,1,MATCH(IF(M$7="Block","Anytime",M$7),'Stakeholder report data'!$G$724:$M$724,0)),INDEX($W735:$AD735,1,MATCH(M$5,$W$724:$AD$724,0)))))
*M1185*M$8,0)</f>
        <v>0</v>
      </c>
      <c r="N585" s="212">
        <f>_xlfn.IFNA(IF(N$7="Fixed",1,IF(AND($D585="yes",N$7="Block"),INDEX($O735:$Q735,1,MATCH(N$5,$I20:$K20,0)),IF(OR(N$7="Anytime",N$7="Peak",N$7="Off-peak",N$7="Shoulder",N$7="Block"),INDEX('Stakeholder report data'!$G735:$M735,1,MATCH(IF(N$7="Block","Anytime",N$7),'Stakeholder report data'!$G$724:$M$724,0)),INDEX($W735:$AD735,1,MATCH(N$5,$W$724:$AD$724,0)))))
*N1185*N$8,0)</f>
        <v>0</v>
      </c>
      <c r="O585" s="212">
        <f>_xlfn.IFNA(IF(O$7="Fixed",1,IF(AND($D585="yes",O$7="Block"),INDEX($O735:$Q735,1,MATCH(O$5,$I20:$K20,0)),IF(OR(O$7="Anytime",O$7="Peak",O$7="Off-peak",O$7="Shoulder",O$7="Block"),INDEX('Stakeholder report data'!$G735:$M735,1,MATCH(IF(O$7="Block","Anytime",O$7),'Stakeholder report data'!$G$724:$M$724,0)),INDEX($W735:$AD735,1,MATCH(O$5,$W$724:$AD$724,0)))))
*O1185*O$8,0)</f>
        <v>0</v>
      </c>
      <c r="P585" s="212">
        <f>_xlfn.IFNA(IF(P$7="Fixed",1,IF(AND($D585="yes",P$7="Block"),INDEX($O735:$Q735,1,MATCH(P$5,$I20:$K20,0)),IF(OR(P$7="Anytime",P$7="Peak",P$7="Off-peak",P$7="Shoulder",P$7="Block"),INDEX('Stakeholder report data'!$G735:$M735,1,MATCH(IF(P$7="Block","Anytime",P$7),'Stakeholder report data'!$G$724:$M$724,0)),INDEX($W735:$AD735,1,MATCH(P$5,$W$724:$AD$724,0)))))
*P1185*P$8,0)</f>
        <v>0</v>
      </c>
      <c r="Q585" s="212">
        <f>_xlfn.IFNA(IF(Q$7="Fixed",1,IF(AND($D585="yes",Q$7="Block"),INDEX($O735:$Q735,1,MATCH(Q$5,$I20:$K20,0)),IF(OR(Q$7="Anytime",Q$7="Peak",Q$7="Off-peak",Q$7="Shoulder",Q$7="Block"),INDEX('Stakeholder report data'!$G735:$M735,1,MATCH(IF(Q$7="Block","Anytime",Q$7),'Stakeholder report data'!$G$724:$M$724,0)),INDEX($W735:$AD735,1,MATCH(Q$5,$W$724:$AD$724,0)))))
*Q1185*Q$8,0)</f>
        <v>0</v>
      </c>
      <c r="R585" s="212">
        <f>_xlfn.IFNA(IF(R$7="Fixed",1,IF(AND($D585="yes",R$7="Block"),INDEX($O735:$Q735,1,MATCH(R$5,$I20:$K20,0)),IF(OR(R$7="Anytime",R$7="Peak",R$7="Off-peak",R$7="Shoulder",R$7="Block"),INDEX('Stakeholder report data'!$G735:$M735,1,MATCH(IF(R$7="Block","Anytime",R$7),'Stakeholder report data'!$G$724:$M$724,0)),INDEX($W735:$AD735,1,MATCH(R$5,$W$724:$AD$724,0)))))
*R1185*R$8,0)</f>
        <v>0</v>
      </c>
      <c r="S585" s="212">
        <f>_xlfn.IFNA(IF(S$7="Fixed",1,IF(AND($D585="yes",S$7="Block"),INDEX($O735:$Q735,1,MATCH(S$5,$I20:$K20,0)),IF(OR(S$7="Anytime",S$7="Peak",S$7="Off-peak",S$7="Shoulder",S$7="Block"),INDEX('Stakeholder report data'!$G735:$M735,1,MATCH(IF(S$7="Block","Anytime",S$7),'Stakeholder report data'!$G$724:$M$724,0)),INDEX($W735:$AD735,1,MATCH(S$5,$W$724:$AD$724,0)))))
*S1185*S$8,0)</f>
        <v>0</v>
      </c>
      <c r="T585" s="212">
        <f>_xlfn.IFNA(IF(T$7="Fixed",1,IF(AND($D585="yes",T$7="Block"),INDEX($O735:$Q735,1,MATCH(T$5,$I20:$K20,0)),IF(OR(T$7="Anytime",T$7="Peak",T$7="Off-peak",T$7="Shoulder",T$7="Block"),INDEX('Stakeholder report data'!$G735:$M735,1,MATCH(IF(T$7="Block","Anytime",T$7),'Stakeholder report data'!$G$724:$M$724,0)),INDEX($W735:$AD735,1,MATCH(T$5,$W$724:$AD$724,0)))))
*T1185*T$8,0)</f>
        <v>0</v>
      </c>
      <c r="U585" s="212">
        <f>_xlfn.IFNA(IF(U$7="Fixed",1,IF(AND($D585="yes",U$7="Block"),INDEX($O735:$Q735,1,MATCH(U$5,$I20:$K20,0)),IF(OR(U$7="Anytime",U$7="Peak",U$7="Off-peak",U$7="Shoulder",U$7="Block"),INDEX('Stakeholder report data'!$G735:$M735,1,MATCH(IF(U$7="Block","Anytime",U$7),'Stakeholder report data'!$G$724:$M$724,0)),INDEX($W735:$AD735,1,MATCH(U$5,$W$724:$AD$724,0)))))
*U1185*U$8,0)</f>
        <v>0</v>
      </c>
      <c r="V585" s="212">
        <f>_xlfn.IFNA(IF(V$7="Fixed",1,IF(AND($D585="yes",V$7="Block"),INDEX($O735:$Q735,1,MATCH(V$5,$I20:$K20,0)),IF(OR(V$7="Anytime",V$7="Peak",V$7="Off-peak",V$7="Shoulder",V$7="Block"),INDEX('Stakeholder report data'!$G735:$M735,1,MATCH(IF(V$7="Block","Anytime",V$7),'Stakeholder report data'!$G$724:$M$724,0)),INDEX($W735:$AD735,1,MATCH(V$5,$W$724:$AD$724,0)))))
*V1185*V$8,0)</f>
        <v>0</v>
      </c>
      <c r="W585" s="212">
        <f>_xlfn.IFNA(IF(W$7="Fixed",1,IF(AND($D585="yes",W$7="Block"),INDEX($O735:$Q735,1,MATCH(W$5,$I20:$K20,0)),IF(OR(W$7="Anytime",W$7="Peak",W$7="Off-peak",W$7="Shoulder",W$7="Block"),INDEX('Stakeholder report data'!$G735:$M735,1,MATCH(IF(W$7="Block","Anytime",W$7),'Stakeholder report data'!$G$724:$M$724,0)),INDEX($W735:$AD735,1,MATCH(W$5,$W$724:$AD$724,0)))))
*W1185*W$8,0)</f>
        <v>0</v>
      </c>
      <c r="X585" s="212">
        <f>_xlfn.IFNA(IF(X$7="Fixed",1,IF(AND($D585="yes",X$7="Block"),INDEX($O735:$Q735,1,MATCH(X$5,$I20:$K20,0)),IF(OR(X$7="Anytime",X$7="Peak",X$7="Off-peak",X$7="Shoulder",X$7="Block"),INDEX('Stakeholder report data'!$G735:$M735,1,MATCH(IF(X$7="Block","Anytime",X$7),'Stakeholder report data'!$G$724:$M$724,0)),INDEX($W735:$AD735,1,MATCH(X$5,$W$724:$AD$724,0)))))
*X1185*X$8,0)</f>
        <v>0</v>
      </c>
      <c r="Y585" s="212">
        <f>_xlfn.IFNA(IF(Y$7="Fixed",1,IF(AND($D585="yes",Y$7="Block"),INDEX($O735:$Q735,1,MATCH(Y$5,$I20:$K20,0)),IF(OR(Y$7="Anytime",Y$7="Peak",Y$7="Off-peak",Y$7="Shoulder",Y$7="Block"),INDEX('Stakeholder report data'!$G735:$M735,1,MATCH(IF(Y$7="Block","Anytime",Y$7),'Stakeholder report data'!$G$724:$M$724,0)),INDEX($W735:$AD735,1,MATCH(Y$5,$W$724:$AD$724,0)))))
*Y1185*Y$8,0)</f>
        <v>0</v>
      </c>
      <c r="Z585" s="212">
        <f>_xlfn.IFNA(IF(Z$7="Fixed",1,IF(AND($D585="yes",Z$7="Block"),INDEX($O735:$Q735,1,MATCH(Z$5,$I20:$K20,0)),IF(OR(Z$7="Anytime",Z$7="Peak",Z$7="Off-peak",Z$7="Shoulder",Z$7="Block"),INDEX('Stakeholder report data'!$G735:$M735,1,MATCH(IF(Z$7="Block","Anytime",Z$7),'Stakeholder report data'!$G$724:$M$724,0)),INDEX($W735:$AD735,1,MATCH(Z$5,$W$724:$AD$724,0)))))
*Z1185*Z$8,0)</f>
        <v>0</v>
      </c>
      <c r="AA585" s="212">
        <f>_xlfn.IFNA(IF(AA$7="Fixed",1,IF(AND($D585="yes",AA$7="Block"),INDEX($O735:$Q735,1,MATCH(AA$5,$I20:$K20,0)),IF(OR(AA$7="Anytime",AA$7="Peak",AA$7="Off-peak",AA$7="Shoulder",AA$7="Block"),INDEX('Stakeholder report data'!$G735:$M735,1,MATCH(IF(AA$7="Block","Anytime",AA$7),'Stakeholder report data'!$G$724:$M$724,0)),INDEX($W735:$AD735,1,MATCH(AA$5,$W$724:$AD$724,0)))))
*AA1185*AA$8,0)</f>
        <v>0</v>
      </c>
      <c r="AB585" s="212">
        <f>_xlfn.IFNA(IF(AB$7="Fixed",1,IF(AND($D585="yes",AB$7="Block"),INDEX($O735:$Q735,1,MATCH(AB$5,$I20:$K20,0)),IF(OR(AB$7="Anytime",AB$7="Peak",AB$7="Off-peak",AB$7="Shoulder",AB$7="Block"),INDEX('Stakeholder report data'!$G735:$M735,1,MATCH(IF(AB$7="Block","Anytime",AB$7),'Stakeholder report data'!$G$724:$M$724,0)),INDEX($W735:$AD735,1,MATCH(AB$5,$W$724:$AD$724,0)))))
*AB1185*AB$8,0)</f>
        <v>0</v>
      </c>
      <c r="AC585" s="212">
        <f>_xlfn.IFNA(IF(AC$7="Fixed",1,IF(AND($D585="yes",AC$7="Block"),INDEX($O735:$Q735,1,MATCH(AC$5,$I20:$K20,0)),IF(OR(AC$7="Anytime",AC$7="Peak",AC$7="Off-peak",AC$7="Shoulder",AC$7="Block"),INDEX('Stakeholder report data'!$G735:$M735,1,MATCH(IF(AC$7="Block","Anytime",AC$7),'Stakeholder report data'!$G$724:$M$724,0)),INDEX($W735:$AD735,1,MATCH(AC$5,$W$724:$AD$724,0)))))
*AC1185*AC$8,0)</f>
        <v>0</v>
      </c>
      <c r="AD585" s="212">
        <f>_xlfn.IFNA(IF(AD$7="Fixed",1,IF(AND($D585="yes",AD$7="Block"),INDEX($O735:$Q735,1,MATCH(AD$5,$I20:$K20,0)),IF(OR(AD$7="Anytime",AD$7="Peak",AD$7="Off-peak",AD$7="Shoulder",AD$7="Block"),INDEX('Stakeholder report data'!$G735:$M735,1,MATCH(IF(AD$7="Block","Anytime",AD$7),'Stakeholder report data'!$G$724:$M$724,0)),INDEX($W735:$AD735,1,MATCH(AD$5,$W$724:$AD$724,0)))))
*AD1185*AD$8,0)</f>
        <v>0</v>
      </c>
      <c r="AE585" s="55"/>
      <c r="AF585" s="34"/>
      <c r="AG585" s="34"/>
      <c r="AH585" s="34"/>
    </row>
    <row r="586" spans="1:34" ht="11.25" outlineLevel="2" x14ac:dyDescent="0.2">
      <c r="A586" s="34"/>
      <c r="B586" s="251">
        <v>10</v>
      </c>
      <c r="C586" s="48">
        <v>0</v>
      </c>
      <c r="D586" s="49">
        <f t="shared" si="59"/>
        <v>0</v>
      </c>
      <c r="E586" s="49">
        <f t="shared" si="59"/>
        <v>0</v>
      </c>
      <c r="F586" s="56"/>
      <c r="G586" s="262">
        <f t="shared" si="60"/>
        <v>0</v>
      </c>
      <c r="H586" s="56"/>
      <c r="I586" s="212">
        <f>_xlfn.IFNA(IF(I$7="Fixed",1,IF(AND($D586="yes",I$7="Block"),INDEX($O736:$Q736,1,MATCH(I$5,$I21:$K21,0)),IF(OR(I$7="Anytime",I$7="Peak",I$7="Off-peak",I$7="Shoulder",I$7="Block"),INDEX('Stakeholder report data'!$G736:$M736,1,MATCH(IF(I$7="Block","Anytime",I$7),'Stakeholder report data'!$G$724:$M$724,0)),INDEX($W736:$AD736,1,MATCH(I$5,$W$724:$AD$724,0)))))
*I1186*I$8,0)</f>
        <v>0</v>
      </c>
      <c r="J586" s="212">
        <f>_xlfn.IFNA(IF(J$7="Fixed",1,IF(AND($D586="yes",J$7="Block"),INDEX($O736:$Q736,1,MATCH(J$5,$I21:$K21,0)),IF(OR(J$7="Anytime",J$7="Peak",J$7="Off-peak",J$7="Shoulder",J$7="Block"),INDEX('Stakeholder report data'!$G736:$M736,1,MATCH(IF(J$7="Block","Anytime",J$7),'Stakeholder report data'!$G$724:$M$724,0)),INDEX($W736:$AD736,1,MATCH(J$5,$W$724:$AD$724,0)))))
*J1186*J$8,0)</f>
        <v>0</v>
      </c>
      <c r="K586" s="212">
        <f>_xlfn.IFNA(IF(K$7="Fixed",1,IF(AND($D586="yes",K$7="Block"),INDEX($O736:$Q736,1,MATCH(K$5,$I21:$K21,0)),IF(OR(K$7="Anytime",K$7="Peak",K$7="Off-peak",K$7="Shoulder",K$7="Block"),INDEX('Stakeholder report data'!$G736:$M736,1,MATCH(IF(K$7="Block","Anytime",K$7),'Stakeholder report data'!$G$724:$M$724,0)),INDEX($W736:$AD736,1,MATCH(K$5,$W$724:$AD$724,0)))))
*K1186*K$8,0)</f>
        <v>0</v>
      </c>
      <c r="L586" s="212">
        <f>_xlfn.IFNA(IF(L$7="Fixed",1,IF(AND($D586="yes",L$7="Block"),INDEX($O736:$Q736,1,MATCH(L$5,$I21:$K21,0)),IF(OR(L$7="Anytime",L$7="Peak",L$7="Off-peak",L$7="Shoulder",L$7="Block"),INDEX('Stakeholder report data'!$G736:$M736,1,MATCH(IF(L$7="Block","Anytime",L$7),'Stakeholder report data'!$G$724:$M$724,0)),INDEX($W736:$AD736,1,MATCH(L$5,$W$724:$AD$724,0)))))
*L1186*L$8,0)</f>
        <v>0</v>
      </c>
      <c r="M586" s="212">
        <f>_xlfn.IFNA(IF(M$7="Fixed",1,IF(AND($D586="yes",M$7="Block"),INDEX($O736:$Q736,1,MATCH(M$5,$I21:$K21,0)),IF(OR(M$7="Anytime",M$7="Peak",M$7="Off-peak",M$7="Shoulder",M$7="Block"),INDEX('Stakeholder report data'!$G736:$M736,1,MATCH(IF(M$7="Block","Anytime",M$7),'Stakeholder report data'!$G$724:$M$724,0)),INDEX($W736:$AD736,1,MATCH(M$5,$W$724:$AD$724,0)))))
*M1186*M$8,0)</f>
        <v>0</v>
      </c>
      <c r="N586" s="212">
        <f>_xlfn.IFNA(IF(N$7="Fixed",1,IF(AND($D586="yes",N$7="Block"),INDEX($O736:$Q736,1,MATCH(N$5,$I21:$K21,0)),IF(OR(N$7="Anytime",N$7="Peak",N$7="Off-peak",N$7="Shoulder",N$7="Block"),INDEX('Stakeholder report data'!$G736:$M736,1,MATCH(IF(N$7="Block","Anytime",N$7),'Stakeholder report data'!$G$724:$M$724,0)),INDEX($W736:$AD736,1,MATCH(N$5,$W$724:$AD$724,0)))))
*N1186*N$8,0)</f>
        <v>0</v>
      </c>
      <c r="O586" s="212">
        <f>_xlfn.IFNA(IF(O$7="Fixed",1,IF(AND($D586="yes",O$7="Block"),INDEX($O736:$Q736,1,MATCH(O$5,$I21:$K21,0)),IF(OR(O$7="Anytime",O$7="Peak",O$7="Off-peak",O$7="Shoulder",O$7="Block"),INDEX('Stakeholder report data'!$G736:$M736,1,MATCH(IF(O$7="Block","Anytime",O$7),'Stakeholder report data'!$G$724:$M$724,0)),INDEX($W736:$AD736,1,MATCH(O$5,$W$724:$AD$724,0)))))
*O1186*O$8,0)</f>
        <v>0</v>
      </c>
      <c r="P586" s="212">
        <f>_xlfn.IFNA(IF(P$7="Fixed",1,IF(AND($D586="yes",P$7="Block"),INDEX($O736:$Q736,1,MATCH(P$5,$I21:$K21,0)),IF(OR(P$7="Anytime",P$7="Peak",P$7="Off-peak",P$7="Shoulder",P$7="Block"),INDEX('Stakeholder report data'!$G736:$M736,1,MATCH(IF(P$7="Block","Anytime",P$7),'Stakeholder report data'!$G$724:$M$724,0)),INDEX($W736:$AD736,1,MATCH(P$5,$W$724:$AD$724,0)))))
*P1186*P$8,0)</f>
        <v>0</v>
      </c>
      <c r="Q586" s="212">
        <f>_xlfn.IFNA(IF(Q$7="Fixed",1,IF(AND($D586="yes",Q$7="Block"),INDEX($O736:$Q736,1,MATCH(Q$5,$I21:$K21,0)),IF(OR(Q$7="Anytime",Q$7="Peak",Q$7="Off-peak",Q$7="Shoulder",Q$7="Block"),INDEX('Stakeholder report data'!$G736:$M736,1,MATCH(IF(Q$7="Block","Anytime",Q$7),'Stakeholder report data'!$G$724:$M$724,0)),INDEX($W736:$AD736,1,MATCH(Q$5,$W$724:$AD$724,0)))))
*Q1186*Q$8,0)</f>
        <v>0</v>
      </c>
      <c r="R586" s="212">
        <f>_xlfn.IFNA(IF(R$7="Fixed",1,IF(AND($D586="yes",R$7="Block"),INDEX($O736:$Q736,1,MATCH(R$5,$I21:$K21,0)),IF(OR(R$7="Anytime",R$7="Peak",R$7="Off-peak",R$7="Shoulder",R$7="Block"),INDEX('Stakeholder report data'!$G736:$M736,1,MATCH(IF(R$7="Block","Anytime",R$7),'Stakeholder report data'!$G$724:$M$724,0)),INDEX($W736:$AD736,1,MATCH(R$5,$W$724:$AD$724,0)))))
*R1186*R$8,0)</f>
        <v>0</v>
      </c>
      <c r="S586" s="212">
        <f>_xlfn.IFNA(IF(S$7="Fixed",1,IF(AND($D586="yes",S$7="Block"),INDEX($O736:$Q736,1,MATCH(S$5,$I21:$K21,0)),IF(OR(S$7="Anytime",S$7="Peak",S$7="Off-peak",S$7="Shoulder",S$7="Block"),INDEX('Stakeholder report data'!$G736:$M736,1,MATCH(IF(S$7="Block","Anytime",S$7),'Stakeholder report data'!$G$724:$M$724,0)),INDEX($W736:$AD736,1,MATCH(S$5,$W$724:$AD$724,0)))))
*S1186*S$8,0)</f>
        <v>0</v>
      </c>
      <c r="T586" s="212">
        <f>_xlfn.IFNA(IF(T$7="Fixed",1,IF(AND($D586="yes",T$7="Block"),INDEX($O736:$Q736,1,MATCH(T$5,$I21:$K21,0)),IF(OR(T$7="Anytime",T$7="Peak",T$7="Off-peak",T$7="Shoulder",T$7="Block"),INDEX('Stakeholder report data'!$G736:$M736,1,MATCH(IF(T$7="Block","Anytime",T$7),'Stakeholder report data'!$G$724:$M$724,0)),INDEX($W736:$AD736,1,MATCH(T$5,$W$724:$AD$724,0)))))
*T1186*T$8,0)</f>
        <v>0</v>
      </c>
      <c r="U586" s="212">
        <f>_xlfn.IFNA(IF(U$7="Fixed",1,IF(AND($D586="yes",U$7="Block"),INDEX($O736:$Q736,1,MATCH(U$5,$I21:$K21,0)),IF(OR(U$7="Anytime",U$7="Peak",U$7="Off-peak",U$7="Shoulder",U$7="Block"),INDEX('Stakeholder report data'!$G736:$M736,1,MATCH(IF(U$7="Block","Anytime",U$7),'Stakeholder report data'!$G$724:$M$724,0)),INDEX($W736:$AD736,1,MATCH(U$5,$W$724:$AD$724,0)))))
*U1186*U$8,0)</f>
        <v>0</v>
      </c>
      <c r="V586" s="212">
        <f>_xlfn.IFNA(IF(V$7="Fixed",1,IF(AND($D586="yes",V$7="Block"),INDEX($O736:$Q736,1,MATCH(V$5,$I21:$K21,0)),IF(OR(V$7="Anytime",V$7="Peak",V$7="Off-peak",V$7="Shoulder",V$7="Block"),INDEX('Stakeholder report data'!$G736:$M736,1,MATCH(IF(V$7="Block","Anytime",V$7),'Stakeholder report data'!$G$724:$M$724,0)),INDEX($W736:$AD736,1,MATCH(V$5,$W$724:$AD$724,0)))))
*V1186*V$8,0)</f>
        <v>0</v>
      </c>
      <c r="W586" s="212">
        <f>_xlfn.IFNA(IF(W$7="Fixed",1,IF(AND($D586="yes",W$7="Block"),INDEX($O736:$Q736,1,MATCH(W$5,$I21:$K21,0)),IF(OR(W$7="Anytime",W$7="Peak",W$7="Off-peak",W$7="Shoulder",W$7="Block"),INDEX('Stakeholder report data'!$G736:$M736,1,MATCH(IF(W$7="Block","Anytime",W$7),'Stakeholder report data'!$G$724:$M$724,0)),INDEX($W736:$AD736,1,MATCH(W$5,$W$724:$AD$724,0)))))
*W1186*W$8,0)</f>
        <v>0</v>
      </c>
      <c r="X586" s="212">
        <f>_xlfn.IFNA(IF(X$7="Fixed",1,IF(AND($D586="yes",X$7="Block"),INDEX($O736:$Q736,1,MATCH(X$5,$I21:$K21,0)),IF(OR(X$7="Anytime",X$7="Peak",X$7="Off-peak",X$7="Shoulder",X$7="Block"),INDEX('Stakeholder report data'!$G736:$M736,1,MATCH(IF(X$7="Block","Anytime",X$7),'Stakeholder report data'!$G$724:$M$724,0)),INDEX($W736:$AD736,1,MATCH(X$5,$W$724:$AD$724,0)))))
*X1186*X$8,0)</f>
        <v>0</v>
      </c>
      <c r="Y586" s="212">
        <f>_xlfn.IFNA(IF(Y$7="Fixed",1,IF(AND($D586="yes",Y$7="Block"),INDEX($O736:$Q736,1,MATCH(Y$5,$I21:$K21,0)),IF(OR(Y$7="Anytime",Y$7="Peak",Y$7="Off-peak",Y$7="Shoulder",Y$7="Block"),INDEX('Stakeholder report data'!$G736:$M736,1,MATCH(IF(Y$7="Block","Anytime",Y$7),'Stakeholder report data'!$G$724:$M$724,0)),INDEX($W736:$AD736,1,MATCH(Y$5,$W$724:$AD$724,0)))))
*Y1186*Y$8,0)</f>
        <v>0</v>
      </c>
      <c r="Z586" s="212">
        <f>_xlfn.IFNA(IF(Z$7="Fixed",1,IF(AND($D586="yes",Z$7="Block"),INDEX($O736:$Q736,1,MATCH(Z$5,$I21:$K21,0)),IF(OR(Z$7="Anytime",Z$7="Peak",Z$7="Off-peak",Z$7="Shoulder",Z$7="Block"),INDEX('Stakeholder report data'!$G736:$M736,1,MATCH(IF(Z$7="Block","Anytime",Z$7),'Stakeholder report data'!$G$724:$M$724,0)),INDEX($W736:$AD736,1,MATCH(Z$5,$W$724:$AD$724,0)))))
*Z1186*Z$8,0)</f>
        <v>0</v>
      </c>
      <c r="AA586" s="212">
        <f>_xlfn.IFNA(IF(AA$7="Fixed",1,IF(AND($D586="yes",AA$7="Block"),INDEX($O736:$Q736,1,MATCH(AA$5,$I21:$K21,0)),IF(OR(AA$7="Anytime",AA$7="Peak",AA$7="Off-peak",AA$7="Shoulder",AA$7="Block"),INDEX('Stakeholder report data'!$G736:$M736,1,MATCH(IF(AA$7="Block","Anytime",AA$7),'Stakeholder report data'!$G$724:$M$724,0)),INDEX($W736:$AD736,1,MATCH(AA$5,$W$724:$AD$724,0)))))
*AA1186*AA$8,0)</f>
        <v>0</v>
      </c>
      <c r="AB586" s="212">
        <f>_xlfn.IFNA(IF(AB$7="Fixed",1,IF(AND($D586="yes",AB$7="Block"),INDEX($O736:$Q736,1,MATCH(AB$5,$I21:$K21,0)),IF(OR(AB$7="Anytime",AB$7="Peak",AB$7="Off-peak",AB$7="Shoulder",AB$7="Block"),INDEX('Stakeholder report data'!$G736:$M736,1,MATCH(IF(AB$7="Block","Anytime",AB$7),'Stakeholder report data'!$G$724:$M$724,0)),INDEX($W736:$AD736,1,MATCH(AB$5,$W$724:$AD$724,0)))))
*AB1186*AB$8,0)</f>
        <v>0</v>
      </c>
      <c r="AC586" s="212">
        <f>_xlfn.IFNA(IF(AC$7="Fixed",1,IF(AND($D586="yes",AC$7="Block"),INDEX($O736:$Q736,1,MATCH(AC$5,$I21:$K21,0)),IF(OR(AC$7="Anytime",AC$7="Peak",AC$7="Off-peak",AC$7="Shoulder",AC$7="Block"),INDEX('Stakeholder report data'!$G736:$M736,1,MATCH(IF(AC$7="Block","Anytime",AC$7),'Stakeholder report data'!$G$724:$M$724,0)),INDEX($W736:$AD736,1,MATCH(AC$5,$W$724:$AD$724,0)))))
*AC1186*AC$8,0)</f>
        <v>0</v>
      </c>
      <c r="AD586" s="212">
        <f>_xlfn.IFNA(IF(AD$7="Fixed",1,IF(AND($D586="yes",AD$7="Block"),INDEX($O736:$Q736,1,MATCH(AD$5,$I21:$K21,0)),IF(OR(AD$7="Anytime",AD$7="Peak",AD$7="Off-peak",AD$7="Shoulder",AD$7="Block"),INDEX('Stakeholder report data'!$G736:$M736,1,MATCH(IF(AD$7="Block","Anytime",AD$7),'Stakeholder report data'!$G$724:$M$724,0)),INDEX($W736:$AD736,1,MATCH(AD$5,$W$724:$AD$724,0)))))
*AD1186*AD$8,0)</f>
        <v>0</v>
      </c>
      <c r="AE586" s="55"/>
      <c r="AF586" s="34"/>
      <c r="AG586" s="34"/>
      <c r="AH586" s="34"/>
    </row>
    <row r="587" spans="1:34" ht="11.25" outlineLevel="2" x14ac:dyDescent="0.2">
      <c r="A587" s="34"/>
      <c r="B587" s="251">
        <v>11</v>
      </c>
      <c r="C587" s="48">
        <v>0</v>
      </c>
      <c r="D587" s="49">
        <f t="shared" si="59"/>
        <v>0</v>
      </c>
      <c r="E587" s="49">
        <f t="shared" si="59"/>
        <v>0</v>
      </c>
      <c r="F587" s="56"/>
      <c r="G587" s="262">
        <f t="shared" si="60"/>
        <v>0</v>
      </c>
      <c r="H587" s="56"/>
      <c r="I587" s="212">
        <f>_xlfn.IFNA(IF(I$7="Fixed",1,IF(AND($D587="yes",I$7="Block"),INDEX($O737:$Q737,1,MATCH(I$5,$I22:$K22,0)),IF(OR(I$7="Anytime",I$7="Peak",I$7="Off-peak",I$7="Shoulder",I$7="Block"),INDEX('Stakeholder report data'!$G737:$M737,1,MATCH(IF(I$7="Block","Anytime",I$7),'Stakeholder report data'!$G$724:$M$724,0)),INDEX($W737:$AD737,1,MATCH(I$5,$W$724:$AD$724,0)))))
*I1187*I$8,0)</f>
        <v>0</v>
      </c>
      <c r="J587" s="212">
        <f>_xlfn.IFNA(IF(J$7="Fixed",1,IF(AND($D587="yes",J$7="Block"),INDEX($O737:$Q737,1,MATCH(J$5,$I22:$K22,0)),IF(OR(J$7="Anytime",J$7="Peak",J$7="Off-peak",J$7="Shoulder",J$7="Block"),INDEX('Stakeholder report data'!$G737:$M737,1,MATCH(IF(J$7="Block","Anytime",J$7),'Stakeholder report data'!$G$724:$M$724,0)),INDEX($W737:$AD737,1,MATCH(J$5,$W$724:$AD$724,0)))))
*J1187*J$8,0)</f>
        <v>0</v>
      </c>
      <c r="K587" s="212">
        <f>_xlfn.IFNA(IF(K$7="Fixed",1,IF(AND($D587="yes",K$7="Block"),INDEX($O737:$Q737,1,MATCH(K$5,$I22:$K22,0)),IF(OR(K$7="Anytime",K$7="Peak",K$7="Off-peak",K$7="Shoulder",K$7="Block"),INDEX('Stakeholder report data'!$G737:$M737,1,MATCH(IF(K$7="Block","Anytime",K$7),'Stakeholder report data'!$G$724:$M$724,0)),INDEX($W737:$AD737,1,MATCH(K$5,$W$724:$AD$724,0)))))
*K1187*K$8,0)</f>
        <v>0</v>
      </c>
      <c r="L587" s="212">
        <f>_xlfn.IFNA(IF(L$7="Fixed",1,IF(AND($D587="yes",L$7="Block"),INDEX($O737:$Q737,1,MATCH(L$5,$I22:$K22,0)),IF(OR(L$7="Anytime",L$7="Peak",L$7="Off-peak",L$7="Shoulder",L$7="Block"),INDEX('Stakeholder report data'!$G737:$M737,1,MATCH(IF(L$7="Block","Anytime",L$7),'Stakeholder report data'!$G$724:$M$724,0)),INDEX($W737:$AD737,1,MATCH(L$5,$W$724:$AD$724,0)))))
*L1187*L$8,0)</f>
        <v>0</v>
      </c>
      <c r="M587" s="212">
        <f>_xlfn.IFNA(IF(M$7="Fixed",1,IF(AND($D587="yes",M$7="Block"),INDEX($O737:$Q737,1,MATCH(M$5,$I22:$K22,0)),IF(OR(M$7="Anytime",M$7="Peak",M$7="Off-peak",M$7="Shoulder",M$7="Block"),INDEX('Stakeholder report data'!$G737:$M737,1,MATCH(IF(M$7="Block","Anytime",M$7),'Stakeholder report data'!$G$724:$M$724,0)),INDEX($W737:$AD737,1,MATCH(M$5,$W$724:$AD$724,0)))))
*M1187*M$8,0)</f>
        <v>0</v>
      </c>
      <c r="N587" s="212">
        <f>_xlfn.IFNA(IF(N$7="Fixed",1,IF(AND($D587="yes",N$7="Block"),INDEX($O737:$Q737,1,MATCH(N$5,$I22:$K22,0)),IF(OR(N$7="Anytime",N$7="Peak",N$7="Off-peak",N$7="Shoulder",N$7="Block"),INDEX('Stakeholder report data'!$G737:$M737,1,MATCH(IF(N$7="Block","Anytime",N$7),'Stakeholder report data'!$G$724:$M$724,0)),INDEX($W737:$AD737,1,MATCH(N$5,$W$724:$AD$724,0)))))
*N1187*N$8,0)</f>
        <v>0</v>
      </c>
      <c r="O587" s="212">
        <f>_xlfn.IFNA(IF(O$7="Fixed",1,IF(AND($D587="yes",O$7="Block"),INDEX($O737:$Q737,1,MATCH(O$5,$I22:$K22,0)),IF(OR(O$7="Anytime",O$7="Peak",O$7="Off-peak",O$7="Shoulder",O$7="Block"),INDEX('Stakeholder report data'!$G737:$M737,1,MATCH(IF(O$7="Block","Anytime",O$7),'Stakeholder report data'!$G$724:$M$724,0)),INDEX($W737:$AD737,1,MATCH(O$5,$W$724:$AD$724,0)))))
*O1187*O$8,0)</f>
        <v>0</v>
      </c>
      <c r="P587" s="212">
        <f>_xlfn.IFNA(IF(P$7="Fixed",1,IF(AND($D587="yes",P$7="Block"),INDEX($O737:$Q737,1,MATCH(P$5,$I22:$K22,0)),IF(OR(P$7="Anytime",P$7="Peak",P$7="Off-peak",P$7="Shoulder",P$7="Block"),INDEX('Stakeholder report data'!$G737:$M737,1,MATCH(IF(P$7="Block","Anytime",P$7),'Stakeholder report data'!$G$724:$M$724,0)),INDEX($W737:$AD737,1,MATCH(P$5,$W$724:$AD$724,0)))))
*P1187*P$8,0)</f>
        <v>0</v>
      </c>
      <c r="Q587" s="212">
        <f>_xlfn.IFNA(IF(Q$7="Fixed",1,IF(AND($D587="yes",Q$7="Block"),INDEX($O737:$Q737,1,MATCH(Q$5,$I22:$K22,0)),IF(OR(Q$7="Anytime",Q$7="Peak",Q$7="Off-peak",Q$7="Shoulder",Q$7="Block"),INDEX('Stakeholder report data'!$G737:$M737,1,MATCH(IF(Q$7="Block","Anytime",Q$7),'Stakeholder report data'!$G$724:$M$724,0)),INDEX($W737:$AD737,1,MATCH(Q$5,$W$724:$AD$724,0)))))
*Q1187*Q$8,0)</f>
        <v>0</v>
      </c>
      <c r="R587" s="212">
        <f>_xlfn.IFNA(IF(R$7="Fixed",1,IF(AND($D587="yes",R$7="Block"),INDEX($O737:$Q737,1,MATCH(R$5,$I22:$K22,0)),IF(OR(R$7="Anytime",R$7="Peak",R$7="Off-peak",R$7="Shoulder",R$7="Block"),INDEX('Stakeholder report data'!$G737:$M737,1,MATCH(IF(R$7="Block","Anytime",R$7),'Stakeholder report data'!$G$724:$M$724,0)),INDEX($W737:$AD737,1,MATCH(R$5,$W$724:$AD$724,0)))))
*R1187*R$8,0)</f>
        <v>0</v>
      </c>
      <c r="S587" s="212">
        <f>_xlfn.IFNA(IF(S$7="Fixed",1,IF(AND($D587="yes",S$7="Block"),INDEX($O737:$Q737,1,MATCH(S$5,$I22:$K22,0)),IF(OR(S$7="Anytime",S$7="Peak",S$7="Off-peak",S$7="Shoulder",S$7="Block"),INDEX('Stakeholder report data'!$G737:$M737,1,MATCH(IF(S$7="Block","Anytime",S$7),'Stakeholder report data'!$G$724:$M$724,0)),INDEX($W737:$AD737,1,MATCH(S$5,$W$724:$AD$724,0)))))
*S1187*S$8,0)</f>
        <v>0</v>
      </c>
      <c r="T587" s="212">
        <f>_xlfn.IFNA(IF(T$7="Fixed",1,IF(AND($D587="yes",T$7="Block"),INDEX($O737:$Q737,1,MATCH(T$5,$I22:$K22,0)),IF(OR(T$7="Anytime",T$7="Peak",T$7="Off-peak",T$7="Shoulder",T$7="Block"),INDEX('Stakeholder report data'!$G737:$M737,1,MATCH(IF(T$7="Block","Anytime",T$7),'Stakeholder report data'!$G$724:$M$724,0)),INDEX($W737:$AD737,1,MATCH(T$5,$W$724:$AD$724,0)))))
*T1187*T$8,0)</f>
        <v>0</v>
      </c>
      <c r="U587" s="212">
        <f>_xlfn.IFNA(IF(U$7="Fixed",1,IF(AND($D587="yes",U$7="Block"),INDEX($O737:$Q737,1,MATCH(U$5,$I22:$K22,0)),IF(OR(U$7="Anytime",U$7="Peak",U$7="Off-peak",U$7="Shoulder",U$7="Block"),INDEX('Stakeholder report data'!$G737:$M737,1,MATCH(IF(U$7="Block","Anytime",U$7),'Stakeholder report data'!$G$724:$M$724,0)),INDEX($W737:$AD737,1,MATCH(U$5,$W$724:$AD$724,0)))))
*U1187*U$8,0)</f>
        <v>0</v>
      </c>
      <c r="V587" s="212">
        <f>_xlfn.IFNA(IF(V$7="Fixed",1,IF(AND($D587="yes",V$7="Block"),INDEX($O737:$Q737,1,MATCH(V$5,$I22:$K22,0)),IF(OR(V$7="Anytime",V$7="Peak",V$7="Off-peak",V$7="Shoulder",V$7="Block"),INDEX('Stakeholder report data'!$G737:$M737,1,MATCH(IF(V$7="Block","Anytime",V$7),'Stakeholder report data'!$G$724:$M$724,0)),INDEX($W737:$AD737,1,MATCH(V$5,$W$724:$AD$724,0)))))
*V1187*V$8,0)</f>
        <v>0</v>
      </c>
      <c r="W587" s="212">
        <f>_xlfn.IFNA(IF(W$7="Fixed",1,IF(AND($D587="yes",W$7="Block"),INDEX($O737:$Q737,1,MATCH(W$5,$I22:$K22,0)),IF(OR(W$7="Anytime",W$7="Peak",W$7="Off-peak",W$7="Shoulder",W$7="Block"),INDEX('Stakeholder report data'!$G737:$M737,1,MATCH(IF(W$7="Block","Anytime",W$7),'Stakeholder report data'!$G$724:$M$724,0)),INDEX($W737:$AD737,1,MATCH(W$5,$W$724:$AD$724,0)))))
*W1187*W$8,0)</f>
        <v>0</v>
      </c>
      <c r="X587" s="212">
        <f>_xlfn.IFNA(IF(X$7="Fixed",1,IF(AND($D587="yes",X$7="Block"),INDEX($O737:$Q737,1,MATCH(X$5,$I22:$K22,0)),IF(OR(X$7="Anytime",X$7="Peak",X$7="Off-peak",X$7="Shoulder",X$7="Block"),INDEX('Stakeholder report data'!$G737:$M737,1,MATCH(IF(X$7="Block","Anytime",X$7),'Stakeholder report data'!$G$724:$M$724,0)),INDEX($W737:$AD737,1,MATCH(X$5,$W$724:$AD$724,0)))))
*X1187*X$8,0)</f>
        <v>0</v>
      </c>
      <c r="Y587" s="212">
        <f>_xlfn.IFNA(IF(Y$7="Fixed",1,IF(AND($D587="yes",Y$7="Block"),INDEX($O737:$Q737,1,MATCH(Y$5,$I22:$K22,0)),IF(OR(Y$7="Anytime",Y$7="Peak",Y$7="Off-peak",Y$7="Shoulder",Y$7="Block"),INDEX('Stakeholder report data'!$G737:$M737,1,MATCH(IF(Y$7="Block","Anytime",Y$7),'Stakeholder report data'!$G$724:$M$724,0)),INDEX($W737:$AD737,1,MATCH(Y$5,$W$724:$AD$724,0)))))
*Y1187*Y$8,0)</f>
        <v>0</v>
      </c>
      <c r="Z587" s="212">
        <f>_xlfn.IFNA(IF(Z$7="Fixed",1,IF(AND($D587="yes",Z$7="Block"),INDEX($O737:$Q737,1,MATCH(Z$5,$I22:$K22,0)),IF(OR(Z$7="Anytime",Z$7="Peak",Z$7="Off-peak",Z$7="Shoulder",Z$7="Block"),INDEX('Stakeholder report data'!$G737:$M737,1,MATCH(IF(Z$7="Block","Anytime",Z$7),'Stakeholder report data'!$G$724:$M$724,0)),INDEX($W737:$AD737,1,MATCH(Z$5,$W$724:$AD$724,0)))))
*Z1187*Z$8,0)</f>
        <v>0</v>
      </c>
      <c r="AA587" s="212">
        <f>_xlfn.IFNA(IF(AA$7="Fixed",1,IF(AND($D587="yes",AA$7="Block"),INDEX($O737:$Q737,1,MATCH(AA$5,$I22:$K22,0)),IF(OR(AA$7="Anytime",AA$7="Peak",AA$7="Off-peak",AA$7="Shoulder",AA$7="Block"),INDEX('Stakeholder report data'!$G737:$M737,1,MATCH(IF(AA$7="Block","Anytime",AA$7),'Stakeholder report data'!$G$724:$M$724,0)),INDEX($W737:$AD737,1,MATCH(AA$5,$W$724:$AD$724,0)))))
*AA1187*AA$8,0)</f>
        <v>0</v>
      </c>
      <c r="AB587" s="212">
        <f>_xlfn.IFNA(IF(AB$7="Fixed",1,IF(AND($D587="yes",AB$7="Block"),INDEX($O737:$Q737,1,MATCH(AB$5,$I22:$K22,0)),IF(OR(AB$7="Anytime",AB$7="Peak",AB$7="Off-peak",AB$7="Shoulder",AB$7="Block"),INDEX('Stakeholder report data'!$G737:$M737,1,MATCH(IF(AB$7="Block","Anytime",AB$7),'Stakeholder report data'!$G$724:$M$724,0)),INDEX($W737:$AD737,1,MATCH(AB$5,$W$724:$AD$724,0)))))
*AB1187*AB$8,0)</f>
        <v>0</v>
      </c>
      <c r="AC587" s="212">
        <f>_xlfn.IFNA(IF(AC$7="Fixed",1,IF(AND($D587="yes",AC$7="Block"),INDEX($O737:$Q737,1,MATCH(AC$5,$I22:$K22,0)),IF(OR(AC$7="Anytime",AC$7="Peak",AC$7="Off-peak",AC$7="Shoulder",AC$7="Block"),INDEX('Stakeholder report data'!$G737:$M737,1,MATCH(IF(AC$7="Block","Anytime",AC$7),'Stakeholder report data'!$G$724:$M$724,0)),INDEX($W737:$AD737,1,MATCH(AC$5,$W$724:$AD$724,0)))))
*AC1187*AC$8,0)</f>
        <v>0</v>
      </c>
      <c r="AD587" s="212">
        <f>_xlfn.IFNA(IF(AD$7="Fixed",1,IF(AND($D587="yes",AD$7="Block"),INDEX($O737:$Q737,1,MATCH(AD$5,$I22:$K22,0)),IF(OR(AD$7="Anytime",AD$7="Peak",AD$7="Off-peak",AD$7="Shoulder",AD$7="Block"),INDEX('Stakeholder report data'!$G737:$M737,1,MATCH(IF(AD$7="Block","Anytime",AD$7),'Stakeholder report data'!$G$724:$M$724,0)),INDEX($W737:$AD737,1,MATCH(AD$5,$W$724:$AD$724,0)))))
*AD1187*AD$8,0)</f>
        <v>0</v>
      </c>
      <c r="AE587" s="55"/>
      <c r="AF587" s="34"/>
      <c r="AG587" s="34"/>
      <c r="AH587" s="34"/>
    </row>
    <row r="588" spans="1:34" ht="11.25" outlineLevel="2" x14ac:dyDescent="0.2">
      <c r="A588" s="34"/>
      <c r="B588" s="251">
        <v>12</v>
      </c>
      <c r="C588" s="48">
        <v>0</v>
      </c>
      <c r="D588" s="49">
        <f t="shared" si="59"/>
        <v>0</v>
      </c>
      <c r="E588" s="49">
        <f t="shared" si="59"/>
        <v>0</v>
      </c>
      <c r="F588" s="56"/>
      <c r="G588" s="262">
        <f t="shared" si="60"/>
        <v>0</v>
      </c>
      <c r="H588" s="56"/>
      <c r="I588" s="212">
        <f>_xlfn.IFNA(IF(I$7="Fixed",1,IF(AND($D588="yes",I$7="Block"),INDEX($O738:$Q738,1,MATCH(I$5,$I23:$K23,0)),IF(OR(I$7="Anytime",I$7="Peak",I$7="Off-peak",I$7="Shoulder",I$7="Block"),INDEX('Stakeholder report data'!$G738:$M738,1,MATCH(IF(I$7="Block","Anytime",I$7),'Stakeholder report data'!$G$724:$M$724,0)),INDEX($W738:$AD738,1,MATCH(I$5,$W$724:$AD$724,0)))))
*I1188*I$8,0)</f>
        <v>0</v>
      </c>
      <c r="J588" s="212">
        <f>_xlfn.IFNA(IF(J$7="Fixed",1,IF(AND($D588="yes",J$7="Block"),INDEX($O738:$Q738,1,MATCH(J$5,$I23:$K23,0)),IF(OR(J$7="Anytime",J$7="Peak",J$7="Off-peak",J$7="Shoulder",J$7="Block"),INDEX('Stakeholder report data'!$G738:$M738,1,MATCH(IF(J$7="Block","Anytime",J$7),'Stakeholder report data'!$G$724:$M$724,0)),INDEX($W738:$AD738,1,MATCH(J$5,$W$724:$AD$724,0)))))
*J1188*J$8,0)</f>
        <v>0</v>
      </c>
      <c r="K588" s="212">
        <f>_xlfn.IFNA(IF(K$7="Fixed",1,IF(AND($D588="yes",K$7="Block"),INDEX($O738:$Q738,1,MATCH(K$5,$I23:$K23,0)),IF(OR(K$7="Anytime",K$7="Peak",K$7="Off-peak",K$7="Shoulder",K$7="Block"),INDEX('Stakeholder report data'!$G738:$M738,1,MATCH(IF(K$7="Block","Anytime",K$7),'Stakeholder report data'!$G$724:$M$724,0)),INDEX($W738:$AD738,1,MATCH(K$5,$W$724:$AD$724,0)))))
*K1188*K$8,0)</f>
        <v>0</v>
      </c>
      <c r="L588" s="212">
        <f>_xlfn.IFNA(IF(L$7="Fixed",1,IF(AND($D588="yes",L$7="Block"),INDEX($O738:$Q738,1,MATCH(L$5,$I23:$K23,0)),IF(OR(L$7="Anytime",L$7="Peak",L$7="Off-peak",L$7="Shoulder",L$7="Block"),INDEX('Stakeholder report data'!$G738:$M738,1,MATCH(IF(L$7="Block","Anytime",L$7),'Stakeholder report data'!$G$724:$M$724,0)),INDEX($W738:$AD738,1,MATCH(L$5,$W$724:$AD$724,0)))))
*L1188*L$8,0)</f>
        <v>0</v>
      </c>
      <c r="M588" s="212">
        <f>_xlfn.IFNA(IF(M$7="Fixed",1,IF(AND($D588="yes",M$7="Block"),INDEX($O738:$Q738,1,MATCH(M$5,$I23:$K23,0)),IF(OR(M$7="Anytime",M$7="Peak",M$7="Off-peak",M$7="Shoulder",M$7="Block"),INDEX('Stakeholder report data'!$G738:$M738,1,MATCH(IF(M$7="Block","Anytime",M$7),'Stakeholder report data'!$G$724:$M$724,0)),INDEX($W738:$AD738,1,MATCH(M$5,$W$724:$AD$724,0)))))
*M1188*M$8,0)</f>
        <v>0</v>
      </c>
      <c r="N588" s="212">
        <f>_xlfn.IFNA(IF(N$7="Fixed",1,IF(AND($D588="yes",N$7="Block"),INDEX($O738:$Q738,1,MATCH(N$5,$I23:$K23,0)),IF(OR(N$7="Anytime",N$7="Peak",N$7="Off-peak",N$7="Shoulder",N$7="Block"),INDEX('Stakeholder report data'!$G738:$M738,1,MATCH(IF(N$7="Block","Anytime",N$7),'Stakeholder report data'!$G$724:$M$724,0)),INDEX($W738:$AD738,1,MATCH(N$5,$W$724:$AD$724,0)))))
*N1188*N$8,0)</f>
        <v>0</v>
      </c>
      <c r="O588" s="212">
        <f>_xlfn.IFNA(IF(O$7="Fixed",1,IF(AND($D588="yes",O$7="Block"),INDEX($O738:$Q738,1,MATCH(O$5,$I23:$K23,0)),IF(OR(O$7="Anytime",O$7="Peak",O$7="Off-peak",O$7="Shoulder",O$7="Block"),INDEX('Stakeholder report data'!$G738:$M738,1,MATCH(IF(O$7="Block","Anytime",O$7),'Stakeholder report data'!$G$724:$M$724,0)),INDEX($W738:$AD738,1,MATCH(O$5,$W$724:$AD$724,0)))))
*O1188*O$8,0)</f>
        <v>0</v>
      </c>
      <c r="P588" s="212">
        <f>_xlfn.IFNA(IF(P$7="Fixed",1,IF(AND($D588="yes",P$7="Block"),INDEX($O738:$Q738,1,MATCH(P$5,$I23:$K23,0)),IF(OR(P$7="Anytime",P$7="Peak",P$7="Off-peak",P$7="Shoulder",P$7="Block"),INDEX('Stakeholder report data'!$G738:$M738,1,MATCH(IF(P$7="Block","Anytime",P$7),'Stakeholder report data'!$G$724:$M$724,0)),INDEX($W738:$AD738,1,MATCH(P$5,$W$724:$AD$724,0)))))
*P1188*P$8,0)</f>
        <v>0</v>
      </c>
      <c r="Q588" s="212">
        <f>_xlfn.IFNA(IF(Q$7="Fixed",1,IF(AND($D588="yes",Q$7="Block"),INDEX($O738:$Q738,1,MATCH(Q$5,$I23:$K23,0)),IF(OR(Q$7="Anytime",Q$7="Peak",Q$7="Off-peak",Q$7="Shoulder",Q$7="Block"),INDEX('Stakeholder report data'!$G738:$M738,1,MATCH(IF(Q$7="Block","Anytime",Q$7),'Stakeholder report data'!$G$724:$M$724,0)),INDEX($W738:$AD738,1,MATCH(Q$5,$W$724:$AD$724,0)))))
*Q1188*Q$8,0)</f>
        <v>0</v>
      </c>
      <c r="R588" s="212">
        <f>_xlfn.IFNA(IF(R$7="Fixed",1,IF(AND($D588="yes",R$7="Block"),INDEX($O738:$Q738,1,MATCH(R$5,$I23:$K23,0)),IF(OR(R$7="Anytime",R$7="Peak",R$7="Off-peak",R$7="Shoulder",R$7="Block"),INDEX('Stakeholder report data'!$G738:$M738,1,MATCH(IF(R$7="Block","Anytime",R$7),'Stakeholder report data'!$G$724:$M$724,0)),INDEX($W738:$AD738,1,MATCH(R$5,$W$724:$AD$724,0)))))
*R1188*R$8,0)</f>
        <v>0</v>
      </c>
      <c r="S588" s="212">
        <f>_xlfn.IFNA(IF(S$7="Fixed",1,IF(AND($D588="yes",S$7="Block"),INDEX($O738:$Q738,1,MATCH(S$5,$I23:$K23,0)),IF(OR(S$7="Anytime",S$7="Peak",S$7="Off-peak",S$7="Shoulder",S$7="Block"),INDEX('Stakeholder report data'!$G738:$M738,1,MATCH(IF(S$7="Block","Anytime",S$7),'Stakeholder report data'!$G$724:$M$724,0)),INDEX($W738:$AD738,1,MATCH(S$5,$W$724:$AD$724,0)))))
*S1188*S$8,0)</f>
        <v>0</v>
      </c>
      <c r="T588" s="212">
        <f>_xlfn.IFNA(IF(T$7="Fixed",1,IF(AND($D588="yes",T$7="Block"),INDEX($O738:$Q738,1,MATCH(T$5,$I23:$K23,0)),IF(OR(T$7="Anytime",T$7="Peak",T$7="Off-peak",T$7="Shoulder",T$7="Block"),INDEX('Stakeholder report data'!$G738:$M738,1,MATCH(IF(T$7="Block","Anytime",T$7),'Stakeholder report data'!$G$724:$M$724,0)),INDEX($W738:$AD738,1,MATCH(T$5,$W$724:$AD$724,0)))))
*T1188*T$8,0)</f>
        <v>0</v>
      </c>
      <c r="U588" s="212">
        <f>_xlfn.IFNA(IF(U$7="Fixed",1,IF(AND($D588="yes",U$7="Block"),INDEX($O738:$Q738,1,MATCH(U$5,$I23:$K23,0)),IF(OR(U$7="Anytime",U$7="Peak",U$7="Off-peak",U$7="Shoulder",U$7="Block"),INDEX('Stakeholder report data'!$G738:$M738,1,MATCH(IF(U$7="Block","Anytime",U$7),'Stakeholder report data'!$G$724:$M$724,0)),INDEX($W738:$AD738,1,MATCH(U$5,$W$724:$AD$724,0)))))
*U1188*U$8,0)</f>
        <v>0</v>
      </c>
      <c r="V588" s="212">
        <f>_xlfn.IFNA(IF(V$7="Fixed",1,IF(AND($D588="yes",V$7="Block"),INDEX($O738:$Q738,1,MATCH(V$5,$I23:$K23,0)),IF(OR(V$7="Anytime",V$7="Peak",V$7="Off-peak",V$7="Shoulder",V$7="Block"),INDEX('Stakeholder report data'!$G738:$M738,1,MATCH(IF(V$7="Block","Anytime",V$7),'Stakeholder report data'!$G$724:$M$724,0)),INDEX($W738:$AD738,1,MATCH(V$5,$W$724:$AD$724,0)))))
*V1188*V$8,0)</f>
        <v>0</v>
      </c>
      <c r="W588" s="212">
        <f>_xlfn.IFNA(IF(W$7="Fixed",1,IF(AND($D588="yes",W$7="Block"),INDEX($O738:$Q738,1,MATCH(W$5,$I23:$K23,0)),IF(OR(W$7="Anytime",W$7="Peak",W$7="Off-peak",W$7="Shoulder",W$7="Block"),INDEX('Stakeholder report data'!$G738:$M738,1,MATCH(IF(W$7="Block","Anytime",W$7),'Stakeholder report data'!$G$724:$M$724,0)),INDEX($W738:$AD738,1,MATCH(W$5,$W$724:$AD$724,0)))))
*W1188*W$8,0)</f>
        <v>0</v>
      </c>
      <c r="X588" s="212">
        <f>_xlfn.IFNA(IF(X$7="Fixed",1,IF(AND($D588="yes",X$7="Block"),INDEX($O738:$Q738,1,MATCH(X$5,$I23:$K23,0)),IF(OR(X$7="Anytime",X$7="Peak",X$7="Off-peak",X$7="Shoulder",X$7="Block"),INDEX('Stakeholder report data'!$G738:$M738,1,MATCH(IF(X$7="Block","Anytime",X$7),'Stakeholder report data'!$G$724:$M$724,0)),INDEX($W738:$AD738,1,MATCH(X$5,$W$724:$AD$724,0)))))
*X1188*X$8,0)</f>
        <v>0</v>
      </c>
      <c r="Y588" s="212">
        <f>_xlfn.IFNA(IF(Y$7="Fixed",1,IF(AND($D588="yes",Y$7="Block"),INDEX($O738:$Q738,1,MATCH(Y$5,$I23:$K23,0)),IF(OR(Y$7="Anytime",Y$7="Peak",Y$7="Off-peak",Y$7="Shoulder",Y$7="Block"),INDEX('Stakeholder report data'!$G738:$M738,1,MATCH(IF(Y$7="Block","Anytime",Y$7),'Stakeholder report data'!$G$724:$M$724,0)),INDEX($W738:$AD738,1,MATCH(Y$5,$W$724:$AD$724,0)))))
*Y1188*Y$8,0)</f>
        <v>0</v>
      </c>
      <c r="Z588" s="212">
        <f>_xlfn.IFNA(IF(Z$7="Fixed",1,IF(AND($D588="yes",Z$7="Block"),INDEX($O738:$Q738,1,MATCH(Z$5,$I23:$K23,0)),IF(OR(Z$7="Anytime",Z$7="Peak",Z$7="Off-peak",Z$7="Shoulder",Z$7="Block"),INDEX('Stakeholder report data'!$G738:$M738,1,MATCH(IF(Z$7="Block","Anytime",Z$7),'Stakeholder report data'!$G$724:$M$724,0)),INDEX($W738:$AD738,1,MATCH(Z$5,$W$724:$AD$724,0)))))
*Z1188*Z$8,0)</f>
        <v>0</v>
      </c>
      <c r="AA588" s="212">
        <f>_xlfn.IFNA(IF(AA$7="Fixed",1,IF(AND($D588="yes",AA$7="Block"),INDEX($O738:$Q738,1,MATCH(AA$5,$I23:$K23,0)),IF(OR(AA$7="Anytime",AA$7="Peak",AA$7="Off-peak",AA$7="Shoulder",AA$7="Block"),INDEX('Stakeholder report data'!$G738:$M738,1,MATCH(IF(AA$7="Block","Anytime",AA$7),'Stakeholder report data'!$G$724:$M$724,0)),INDEX($W738:$AD738,1,MATCH(AA$5,$W$724:$AD$724,0)))))
*AA1188*AA$8,0)</f>
        <v>0</v>
      </c>
      <c r="AB588" s="212">
        <f>_xlfn.IFNA(IF(AB$7="Fixed",1,IF(AND($D588="yes",AB$7="Block"),INDEX($O738:$Q738,1,MATCH(AB$5,$I23:$K23,0)),IF(OR(AB$7="Anytime",AB$7="Peak",AB$7="Off-peak",AB$7="Shoulder",AB$7="Block"),INDEX('Stakeholder report data'!$G738:$M738,1,MATCH(IF(AB$7="Block","Anytime",AB$7),'Stakeholder report data'!$G$724:$M$724,0)),INDEX($W738:$AD738,1,MATCH(AB$5,$W$724:$AD$724,0)))))
*AB1188*AB$8,0)</f>
        <v>0</v>
      </c>
      <c r="AC588" s="212">
        <f>_xlfn.IFNA(IF(AC$7="Fixed",1,IF(AND($D588="yes",AC$7="Block"),INDEX($O738:$Q738,1,MATCH(AC$5,$I23:$K23,0)),IF(OR(AC$7="Anytime",AC$7="Peak",AC$7="Off-peak",AC$7="Shoulder",AC$7="Block"),INDEX('Stakeholder report data'!$G738:$M738,1,MATCH(IF(AC$7="Block","Anytime",AC$7),'Stakeholder report data'!$G$724:$M$724,0)),INDEX($W738:$AD738,1,MATCH(AC$5,$W$724:$AD$724,0)))))
*AC1188*AC$8,0)</f>
        <v>0</v>
      </c>
      <c r="AD588" s="212">
        <f>_xlfn.IFNA(IF(AD$7="Fixed",1,IF(AND($D588="yes",AD$7="Block"),INDEX($O738:$Q738,1,MATCH(AD$5,$I23:$K23,0)),IF(OR(AD$7="Anytime",AD$7="Peak",AD$7="Off-peak",AD$7="Shoulder",AD$7="Block"),INDEX('Stakeholder report data'!$G738:$M738,1,MATCH(IF(AD$7="Block","Anytime",AD$7),'Stakeholder report data'!$G$724:$M$724,0)),INDEX($W738:$AD738,1,MATCH(AD$5,$W$724:$AD$724,0)))))
*AD1188*AD$8,0)</f>
        <v>0</v>
      </c>
      <c r="AE588" s="55"/>
      <c r="AF588" s="34"/>
      <c r="AG588" s="34"/>
      <c r="AH588" s="34"/>
    </row>
    <row r="589" spans="1:34" ht="11.25" hidden="1" outlineLevel="3" x14ac:dyDescent="0.2">
      <c r="A589" s="34"/>
      <c r="B589" s="251">
        <v>13</v>
      </c>
      <c r="C589" s="48">
        <v>0</v>
      </c>
      <c r="D589" s="49">
        <f t="shared" si="59"/>
        <v>0</v>
      </c>
      <c r="E589" s="49">
        <f t="shared" si="59"/>
        <v>0</v>
      </c>
      <c r="F589" s="56"/>
      <c r="G589" s="262">
        <f t="shared" si="60"/>
        <v>0</v>
      </c>
      <c r="H589" s="56"/>
      <c r="I589" s="212">
        <f>_xlfn.IFNA(IF(I$7="Fixed",1,IF(AND($D589="yes",I$7="Block"),INDEX($O739:$Q739,1,MATCH(I$5,$I24:$K24,0)),IF(OR(I$7="Anytime",I$7="Peak",I$7="Off-peak",I$7="Shoulder",I$7="Block"),INDEX('Stakeholder report data'!$G739:$M739,1,MATCH(IF(I$7="Block","Anytime",I$7),'Stakeholder report data'!$G$724:$M$724,0)),INDEX($W739:$AD739,1,MATCH(I$5,$W$724:$AD$724,0)))))
*I1189*I$8,0)</f>
        <v>0</v>
      </c>
      <c r="J589" s="212">
        <f>_xlfn.IFNA(IF(J$7="Fixed",1,IF(AND($D589="yes",J$7="Block"),INDEX($O739:$Q739,1,MATCH(J$5,$I24:$K24,0)),IF(OR(J$7="Anytime",J$7="Peak",J$7="Off-peak",J$7="Shoulder",J$7="Block"),INDEX('Stakeholder report data'!$G739:$M739,1,MATCH(IF(J$7="Block","Anytime",J$7),'Stakeholder report data'!$G$724:$M$724,0)),INDEX($W739:$AD739,1,MATCH(J$5,$W$724:$AD$724,0)))))
*J1189*J$8,0)</f>
        <v>0</v>
      </c>
      <c r="K589" s="212">
        <f>_xlfn.IFNA(IF(K$7="Fixed",1,IF(AND($D589="yes",K$7="Block"),INDEX($O739:$Q739,1,MATCH(K$5,$I24:$K24,0)),IF(OR(K$7="Anytime",K$7="Peak",K$7="Off-peak",K$7="Shoulder",K$7="Block"),INDEX('Stakeholder report data'!$G739:$M739,1,MATCH(IF(K$7="Block","Anytime",K$7),'Stakeholder report data'!$G$724:$M$724,0)),INDEX($W739:$AD739,1,MATCH(K$5,$W$724:$AD$724,0)))))
*K1189*K$8,0)</f>
        <v>0</v>
      </c>
      <c r="L589" s="212">
        <f>_xlfn.IFNA(IF(L$7="Fixed",1,IF(AND($D589="yes",L$7="Block"),INDEX($O739:$Q739,1,MATCH(L$5,$I24:$K24,0)),IF(OR(L$7="Anytime",L$7="Peak",L$7="Off-peak",L$7="Shoulder",L$7="Block"),INDEX('Stakeholder report data'!$G739:$M739,1,MATCH(IF(L$7="Block","Anytime",L$7),'Stakeholder report data'!$G$724:$M$724,0)),INDEX($W739:$AD739,1,MATCH(L$5,$W$724:$AD$724,0)))))
*L1189*L$8,0)</f>
        <v>0</v>
      </c>
      <c r="M589" s="212">
        <f>_xlfn.IFNA(IF(M$7="Fixed",1,IF(AND($D589="yes",M$7="Block"),INDEX($O739:$Q739,1,MATCH(M$5,$I24:$K24,0)),IF(OR(M$7="Anytime",M$7="Peak",M$7="Off-peak",M$7="Shoulder",M$7="Block"),INDEX('Stakeholder report data'!$G739:$M739,1,MATCH(IF(M$7="Block","Anytime",M$7),'Stakeholder report data'!$G$724:$M$724,0)),INDEX($W739:$AD739,1,MATCH(M$5,$W$724:$AD$724,0)))))
*M1189*M$8,0)</f>
        <v>0</v>
      </c>
      <c r="N589" s="212">
        <f>_xlfn.IFNA(IF(N$7="Fixed",1,IF(AND($D589="yes",N$7="Block"),INDEX($O739:$Q739,1,MATCH(N$5,$I24:$K24,0)),IF(OR(N$7="Anytime",N$7="Peak",N$7="Off-peak",N$7="Shoulder",N$7="Block"),INDEX('Stakeholder report data'!$G739:$M739,1,MATCH(IF(N$7="Block","Anytime",N$7),'Stakeholder report data'!$G$724:$M$724,0)),INDEX($W739:$AD739,1,MATCH(N$5,$W$724:$AD$724,0)))))
*N1189*N$8,0)</f>
        <v>0</v>
      </c>
      <c r="O589" s="212">
        <f>_xlfn.IFNA(IF(O$7="Fixed",1,IF(AND($D589="yes",O$7="Block"),INDEX($O739:$Q739,1,MATCH(O$5,$I24:$K24,0)),IF(OR(O$7="Anytime",O$7="Peak",O$7="Off-peak",O$7="Shoulder",O$7="Block"),INDEX('Stakeholder report data'!$G739:$M739,1,MATCH(IF(O$7="Block","Anytime",O$7),'Stakeholder report data'!$G$724:$M$724,0)),INDEX($W739:$AD739,1,MATCH(O$5,$W$724:$AD$724,0)))))
*O1189*O$8,0)</f>
        <v>0</v>
      </c>
      <c r="P589" s="212">
        <f>_xlfn.IFNA(IF(P$7="Fixed",1,IF(AND($D589="yes",P$7="Block"),INDEX($O739:$Q739,1,MATCH(P$5,$I24:$K24,0)),IF(OR(P$7="Anytime",P$7="Peak",P$7="Off-peak",P$7="Shoulder",P$7="Block"),INDEX('Stakeholder report data'!$G739:$M739,1,MATCH(IF(P$7="Block","Anytime",P$7),'Stakeholder report data'!$G$724:$M$724,0)),INDEX($W739:$AD739,1,MATCH(P$5,$W$724:$AD$724,0)))))
*P1189*P$8,0)</f>
        <v>0</v>
      </c>
      <c r="Q589" s="212">
        <f>_xlfn.IFNA(IF(Q$7="Fixed",1,IF(AND($D589="yes",Q$7="Block"),INDEX($O739:$Q739,1,MATCH(Q$5,$I24:$K24,0)),IF(OR(Q$7="Anytime",Q$7="Peak",Q$7="Off-peak",Q$7="Shoulder",Q$7="Block"),INDEX('Stakeholder report data'!$G739:$M739,1,MATCH(IF(Q$7="Block","Anytime",Q$7),'Stakeholder report data'!$G$724:$M$724,0)),INDEX($W739:$AD739,1,MATCH(Q$5,$W$724:$AD$724,0)))))
*Q1189*Q$8,0)</f>
        <v>0</v>
      </c>
      <c r="R589" s="212">
        <f>_xlfn.IFNA(IF(R$7="Fixed",1,IF(AND($D589="yes",R$7="Block"),INDEX($O739:$Q739,1,MATCH(R$5,$I24:$K24,0)),IF(OR(R$7="Anytime",R$7="Peak",R$7="Off-peak",R$7="Shoulder",R$7="Block"),INDEX('Stakeholder report data'!$G739:$M739,1,MATCH(IF(R$7="Block","Anytime",R$7),'Stakeholder report data'!$G$724:$M$724,0)),INDEX($W739:$AD739,1,MATCH(R$5,$W$724:$AD$724,0)))))
*R1189*R$8,0)</f>
        <v>0</v>
      </c>
      <c r="S589" s="212">
        <f>_xlfn.IFNA(IF(S$7="Fixed",1,IF(AND($D589="yes",S$7="Block"),INDEX($O739:$Q739,1,MATCH(S$5,$I24:$K24,0)),IF(OR(S$7="Anytime",S$7="Peak",S$7="Off-peak",S$7="Shoulder",S$7="Block"),INDEX('Stakeholder report data'!$G739:$M739,1,MATCH(IF(S$7="Block","Anytime",S$7),'Stakeholder report data'!$G$724:$M$724,0)),INDEX($W739:$AD739,1,MATCH(S$5,$W$724:$AD$724,0)))))
*S1189*S$8,0)</f>
        <v>0</v>
      </c>
      <c r="T589" s="212">
        <f>_xlfn.IFNA(IF(T$7="Fixed",1,IF(AND($D589="yes",T$7="Block"),INDEX($O739:$Q739,1,MATCH(T$5,$I24:$K24,0)),IF(OR(T$7="Anytime",T$7="Peak",T$7="Off-peak",T$7="Shoulder",T$7="Block"),INDEX('Stakeholder report data'!$G739:$M739,1,MATCH(IF(T$7="Block","Anytime",T$7),'Stakeholder report data'!$G$724:$M$724,0)),INDEX($W739:$AD739,1,MATCH(T$5,$W$724:$AD$724,0)))))
*T1189*T$8,0)</f>
        <v>0</v>
      </c>
      <c r="U589" s="212">
        <f>_xlfn.IFNA(IF(U$7="Fixed",1,IF(AND($D589="yes",U$7="Block"),INDEX($O739:$Q739,1,MATCH(U$5,$I24:$K24,0)),IF(OR(U$7="Anytime",U$7="Peak",U$7="Off-peak",U$7="Shoulder",U$7="Block"),INDEX('Stakeholder report data'!$G739:$M739,1,MATCH(IF(U$7="Block","Anytime",U$7),'Stakeholder report data'!$G$724:$M$724,0)),INDEX($W739:$AD739,1,MATCH(U$5,$W$724:$AD$724,0)))))
*U1189*U$8,0)</f>
        <v>0</v>
      </c>
      <c r="V589" s="212">
        <f>_xlfn.IFNA(IF(V$7="Fixed",1,IF(AND($D589="yes",V$7="Block"),INDEX($O739:$Q739,1,MATCH(V$5,$I24:$K24,0)),IF(OR(V$7="Anytime",V$7="Peak",V$7="Off-peak",V$7="Shoulder",V$7="Block"),INDEX('Stakeholder report data'!$G739:$M739,1,MATCH(IF(V$7="Block","Anytime",V$7),'Stakeholder report data'!$G$724:$M$724,0)),INDEX($W739:$AD739,1,MATCH(V$5,$W$724:$AD$724,0)))))
*V1189*V$8,0)</f>
        <v>0</v>
      </c>
      <c r="W589" s="212">
        <f>_xlfn.IFNA(IF(W$7="Fixed",1,IF(AND($D589="yes",W$7="Block"),INDEX($O739:$Q739,1,MATCH(W$5,$I24:$K24,0)),IF(OR(W$7="Anytime",W$7="Peak",W$7="Off-peak",W$7="Shoulder",W$7="Block"),INDEX('Stakeholder report data'!$G739:$M739,1,MATCH(IF(W$7="Block","Anytime",W$7),'Stakeholder report data'!$G$724:$M$724,0)),INDEX($W739:$AD739,1,MATCH(W$5,$W$724:$AD$724,0)))))
*W1189*W$8,0)</f>
        <v>0</v>
      </c>
      <c r="X589" s="212">
        <f>_xlfn.IFNA(IF(X$7="Fixed",1,IF(AND($D589="yes",X$7="Block"),INDEX($O739:$Q739,1,MATCH(X$5,$I24:$K24,0)),IF(OR(X$7="Anytime",X$7="Peak",X$7="Off-peak",X$7="Shoulder",X$7="Block"),INDEX('Stakeholder report data'!$G739:$M739,1,MATCH(IF(X$7="Block","Anytime",X$7),'Stakeholder report data'!$G$724:$M$724,0)),INDEX($W739:$AD739,1,MATCH(X$5,$W$724:$AD$724,0)))))
*X1189*X$8,0)</f>
        <v>0</v>
      </c>
      <c r="Y589" s="212">
        <f>_xlfn.IFNA(IF(Y$7="Fixed",1,IF(AND($D589="yes",Y$7="Block"),INDEX($O739:$Q739,1,MATCH(Y$5,$I24:$K24,0)),IF(OR(Y$7="Anytime",Y$7="Peak",Y$7="Off-peak",Y$7="Shoulder",Y$7="Block"),INDEX('Stakeholder report data'!$G739:$M739,1,MATCH(IF(Y$7="Block","Anytime",Y$7),'Stakeholder report data'!$G$724:$M$724,0)),INDEX($W739:$AD739,1,MATCH(Y$5,$W$724:$AD$724,0)))))
*Y1189*Y$8,0)</f>
        <v>0</v>
      </c>
      <c r="Z589" s="212">
        <f>_xlfn.IFNA(IF(Z$7="Fixed",1,IF(AND($D589="yes",Z$7="Block"),INDEX($O739:$Q739,1,MATCH(Z$5,$I24:$K24,0)),IF(OR(Z$7="Anytime",Z$7="Peak",Z$7="Off-peak",Z$7="Shoulder",Z$7="Block"),INDEX('Stakeholder report data'!$G739:$M739,1,MATCH(IF(Z$7="Block","Anytime",Z$7),'Stakeholder report data'!$G$724:$M$724,0)),INDEX($W739:$AD739,1,MATCH(Z$5,$W$724:$AD$724,0)))))
*Z1189*Z$8,0)</f>
        <v>0</v>
      </c>
      <c r="AA589" s="212">
        <f>_xlfn.IFNA(IF(AA$7="Fixed",1,IF(AND($D589="yes",AA$7="Block"),INDEX($O739:$Q739,1,MATCH(AA$5,$I24:$K24,0)),IF(OR(AA$7="Anytime",AA$7="Peak",AA$7="Off-peak",AA$7="Shoulder",AA$7="Block"),INDEX('Stakeholder report data'!$G739:$M739,1,MATCH(IF(AA$7="Block","Anytime",AA$7),'Stakeholder report data'!$G$724:$M$724,0)),INDEX($W739:$AD739,1,MATCH(AA$5,$W$724:$AD$724,0)))))
*AA1189*AA$8,0)</f>
        <v>0</v>
      </c>
      <c r="AB589" s="212">
        <f>_xlfn.IFNA(IF(AB$7="Fixed",1,IF(AND($D589="yes",AB$7="Block"),INDEX($O739:$Q739,1,MATCH(AB$5,$I24:$K24,0)),IF(OR(AB$7="Anytime",AB$7="Peak",AB$7="Off-peak",AB$7="Shoulder",AB$7="Block"),INDEX('Stakeholder report data'!$G739:$M739,1,MATCH(IF(AB$7="Block","Anytime",AB$7),'Stakeholder report data'!$G$724:$M$724,0)),INDEX($W739:$AD739,1,MATCH(AB$5,$W$724:$AD$724,0)))))
*AB1189*AB$8,0)</f>
        <v>0</v>
      </c>
      <c r="AC589" s="212">
        <f>_xlfn.IFNA(IF(AC$7="Fixed",1,IF(AND($D589="yes",AC$7="Block"),INDEX($O739:$Q739,1,MATCH(AC$5,$I24:$K24,0)),IF(OR(AC$7="Anytime",AC$7="Peak",AC$7="Off-peak",AC$7="Shoulder",AC$7="Block"),INDEX('Stakeholder report data'!$G739:$M739,1,MATCH(IF(AC$7="Block","Anytime",AC$7),'Stakeholder report data'!$G$724:$M$724,0)),INDEX($W739:$AD739,1,MATCH(AC$5,$W$724:$AD$724,0)))))
*AC1189*AC$8,0)</f>
        <v>0</v>
      </c>
      <c r="AD589" s="212">
        <f>_xlfn.IFNA(IF(AD$7="Fixed",1,IF(AND($D589="yes",AD$7="Block"),INDEX($O739:$Q739,1,MATCH(AD$5,$I24:$K24,0)),IF(OR(AD$7="Anytime",AD$7="Peak",AD$7="Off-peak",AD$7="Shoulder",AD$7="Block"),INDEX('Stakeholder report data'!$G739:$M739,1,MATCH(IF(AD$7="Block","Anytime",AD$7),'Stakeholder report data'!$G$724:$M$724,0)),INDEX($W739:$AD739,1,MATCH(AD$5,$W$724:$AD$724,0)))))
*AD1189*AD$8,0)</f>
        <v>0</v>
      </c>
      <c r="AE589" s="55"/>
      <c r="AF589" s="34"/>
      <c r="AG589" s="34"/>
      <c r="AH589" s="34"/>
    </row>
    <row r="590" spans="1:34" ht="11.25" hidden="1" outlineLevel="3" x14ac:dyDescent="0.2">
      <c r="A590" s="34"/>
      <c r="B590" s="251">
        <v>14</v>
      </c>
      <c r="C590" s="48">
        <v>0</v>
      </c>
      <c r="D590" s="49">
        <f t="shared" si="59"/>
        <v>0</v>
      </c>
      <c r="E590" s="49">
        <f t="shared" si="59"/>
        <v>0</v>
      </c>
      <c r="F590" s="56"/>
      <c r="G590" s="262">
        <f t="shared" si="60"/>
        <v>0</v>
      </c>
      <c r="H590" s="56"/>
      <c r="I590" s="212">
        <f>_xlfn.IFNA(IF(I$7="Fixed",1,IF(AND($D590="yes",I$7="Block"),INDEX($O740:$Q740,1,MATCH(I$5,$I25:$K25,0)),IF(OR(I$7="Anytime",I$7="Peak",I$7="Off-peak",I$7="Shoulder",I$7="Block"),INDEX('Stakeholder report data'!$G740:$M740,1,MATCH(IF(I$7="Block","Anytime",I$7),'Stakeholder report data'!$G$724:$M$724,0)),INDEX($W740:$AD740,1,MATCH(I$5,$W$724:$AD$724,0)))))
*I1190*I$8,0)</f>
        <v>0</v>
      </c>
      <c r="J590" s="212">
        <f>_xlfn.IFNA(IF(J$7="Fixed",1,IF(AND($D590="yes",J$7="Block"),INDEX($O740:$Q740,1,MATCH(J$5,$I25:$K25,0)),IF(OR(J$7="Anytime",J$7="Peak",J$7="Off-peak",J$7="Shoulder",J$7="Block"),INDEX('Stakeholder report data'!$G740:$M740,1,MATCH(IF(J$7="Block","Anytime",J$7),'Stakeholder report data'!$G$724:$M$724,0)),INDEX($W740:$AD740,1,MATCH(J$5,$W$724:$AD$724,0)))))
*J1190*J$8,0)</f>
        <v>0</v>
      </c>
      <c r="K590" s="212">
        <f>_xlfn.IFNA(IF(K$7="Fixed",1,IF(AND($D590="yes",K$7="Block"),INDEX($O740:$Q740,1,MATCH(K$5,$I25:$K25,0)),IF(OR(K$7="Anytime",K$7="Peak",K$7="Off-peak",K$7="Shoulder",K$7="Block"),INDEX('Stakeholder report data'!$G740:$M740,1,MATCH(IF(K$7="Block","Anytime",K$7),'Stakeholder report data'!$G$724:$M$724,0)),INDEX($W740:$AD740,1,MATCH(K$5,$W$724:$AD$724,0)))))
*K1190*K$8,0)</f>
        <v>0</v>
      </c>
      <c r="L590" s="212">
        <f>_xlfn.IFNA(IF(L$7="Fixed",1,IF(AND($D590="yes",L$7="Block"),INDEX($O740:$Q740,1,MATCH(L$5,$I25:$K25,0)),IF(OR(L$7="Anytime",L$7="Peak",L$7="Off-peak",L$7="Shoulder",L$7="Block"),INDEX('Stakeholder report data'!$G740:$M740,1,MATCH(IF(L$7="Block","Anytime",L$7),'Stakeholder report data'!$G$724:$M$724,0)),INDEX($W740:$AD740,1,MATCH(L$5,$W$724:$AD$724,0)))))
*L1190*L$8,0)</f>
        <v>0</v>
      </c>
      <c r="M590" s="212">
        <f>_xlfn.IFNA(IF(M$7="Fixed",1,IF(AND($D590="yes",M$7="Block"),INDEX($O740:$Q740,1,MATCH(M$5,$I25:$K25,0)),IF(OR(M$7="Anytime",M$7="Peak",M$7="Off-peak",M$7="Shoulder",M$7="Block"),INDEX('Stakeholder report data'!$G740:$M740,1,MATCH(IF(M$7="Block","Anytime",M$7),'Stakeholder report data'!$G$724:$M$724,0)),INDEX($W740:$AD740,1,MATCH(M$5,$W$724:$AD$724,0)))))
*M1190*M$8,0)</f>
        <v>0</v>
      </c>
      <c r="N590" s="212">
        <f>_xlfn.IFNA(IF(N$7="Fixed",1,IF(AND($D590="yes",N$7="Block"),INDEX($O740:$Q740,1,MATCH(N$5,$I25:$K25,0)),IF(OR(N$7="Anytime",N$7="Peak",N$7="Off-peak",N$7="Shoulder",N$7="Block"),INDEX('Stakeholder report data'!$G740:$M740,1,MATCH(IF(N$7="Block","Anytime",N$7),'Stakeholder report data'!$G$724:$M$724,0)),INDEX($W740:$AD740,1,MATCH(N$5,$W$724:$AD$724,0)))))
*N1190*N$8,0)</f>
        <v>0</v>
      </c>
      <c r="O590" s="212">
        <f>_xlfn.IFNA(IF(O$7="Fixed",1,IF(AND($D590="yes",O$7="Block"),INDEX($O740:$Q740,1,MATCH(O$5,$I25:$K25,0)),IF(OR(O$7="Anytime",O$7="Peak",O$7="Off-peak",O$7="Shoulder",O$7="Block"),INDEX('Stakeholder report data'!$G740:$M740,1,MATCH(IF(O$7="Block","Anytime",O$7),'Stakeholder report data'!$G$724:$M$724,0)),INDEX($W740:$AD740,1,MATCH(O$5,$W$724:$AD$724,0)))))
*O1190*O$8,0)</f>
        <v>0</v>
      </c>
      <c r="P590" s="212">
        <f>_xlfn.IFNA(IF(P$7="Fixed",1,IF(AND($D590="yes",P$7="Block"),INDEX($O740:$Q740,1,MATCH(P$5,$I25:$K25,0)),IF(OR(P$7="Anytime",P$7="Peak",P$7="Off-peak",P$7="Shoulder",P$7="Block"),INDEX('Stakeholder report data'!$G740:$M740,1,MATCH(IF(P$7="Block","Anytime",P$7),'Stakeholder report data'!$G$724:$M$724,0)),INDEX($W740:$AD740,1,MATCH(P$5,$W$724:$AD$724,0)))))
*P1190*P$8,0)</f>
        <v>0</v>
      </c>
      <c r="Q590" s="212">
        <f>_xlfn.IFNA(IF(Q$7="Fixed",1,IF(AND($D590="yes",Q$7="Block"),INDEX($O740:$Q740,1,MATCH(Q$5,$I25:$K25,0)),IF(OR(Q$7="Anytime",Q$7="Peak",Q$7="Off-peak",Q$7="Shoulder",Q$7="Block"),INDEX('Stakeholder report data'!$G740:$M740,1,MATCH(IF(Q$7="Block","Anytime",Q$7),'Stakeholder report data'!$G$724:$M$724,0)),INDEX($W740:$AD740,1,MATCH(Q$5,$W$724:$AD$724,0)))))
*Q1190*Q$8,0)</f>
        <v>0</v>
      </c>
      <c r="R590" s="212">
        <f>_xlfn.IFNA(IF(R$7="Fixed",1,IF(AND($D590="yes",R$7="Block"),INDEX($O740:$Q740,1,MATCH(R$5,$I25:$K25,0)),IF(OR(R$7="Anytime",R$7="Peak",R$7="Off-peak",R$7="Shoulder",R$7="Block"),INDEX('Stakeholder report data'!$G740:$M740,1,MATCH(IF(R$7="Block","Anytime",R$7),'Stakeholder report data'!$G$724:$M$724,0)),INDEX($W740:$AD740,1,MATCH(R$5,$W$724:$AD$724,0)))))
*R1190*R$8,0)</f>
        <v>0</v>
      </c>
      <c r="S590" s="212">
        <f>_xlfn.IFNA(IF(S$7="Fixed",1,IF(AND($D590="yes",S$7="Block"),INDEX($O740:$Q740,1,MATCH(S$5,$I25:$K25,0)),IF(OR(S$7="Anytime",S$7="Peak",S$7="Off-peak",S$7="Shoulder",S$7="Block"),INDEX('Stakeholder report data'!$G740:$M740,1,MATCH(IF(S$7="Block","Anytime",S$7),'Stakeholder report data'!$G$724:$M$724,0)),INDEX($W740:$AD740,1,MATCH(S$5,$W$724:$AD$724,0)))))
*S1190*S$8,0)</f>
        <v>0</v>
      </c>
      <c r="T590" s="212">
        <f>_xlfn.IFNA(IF(T$7="Fixed",1,IF(AND($D590="yes",T$7="Block"),INDEX($O740:$Q740,1,MATCH(T$5,$I25:$K25,0)),IF(OR(T$7="Anytime",T$7="Peak",T$7="Off-peak",T$7="Shoulder",T$7="Block"),INDEX('Stakeholder report data'!$G740:$M740,1,MATCH(IF(T$7="Block","Anytime",T$7),'Stakeholder report data'!$G$724:$M$724,0)),INDEX($W740:$AD740,1,MATCH(T$5,$W$724:$AD$724,0)))))
*T1190*T$8,0)</f>
        <v>0</v>
      </c>
      <c r="U590" s="212">
        <f>_xlfn.IFNA(IF(U$7="Fixed",1,IF(AND($D590="yes",U$7="Block"),INDEX($O740:$Q740,1,MATCH(U$5,$I25:$K25,0)),IF(OR(U$7="Anytime",U$7="Peak",U$7="Off-peak",U$7="Shoulder",U$7="Block"),INDEX('Stakeholder report data'!$G740:$M740,1,MATCH(IF(U$7="Block","Anytime",U$7),'Stakeholder report data'!$G$724:$M$724,0)),INDEX($W740:$AD740,1,MATCH(U$5,$W$724:$AD$724,0)))))
*U1190*U$8,0)</f>
        <v>0</v>
      </c>
      <c r="V590" s="212">
        <f>_xlfn.IFNA(IF(V$7="Fixed",1,IF(AND($D590="yes",V$7="Block"),INDEX($O740:$Q740,1,MATCH(V$5,$I25:$K25,0)),IF(OR(V$7="Anytime",V$7="Peak",V$7="Off-peak",V$7="Shoulder",V$7="Block"),INDEX('Stakeholder report data'!$G740:$M740,1,MATCH(IF(V$7="Block","Anytime",V$7),'Stakeholder report data'!$G$724:$M$724,0)),INDEX($W740:$AD740,1,MATCH(V$5,$W$724:$AD$724,0)))))
*V1190*V$8,0)</f>
        <v>0</v>
      </c>
      <c r="W590" s="212">
        <f>_xlfn.IFNA(IF(W$7="Fixed",1,IF(AND($D590="yes",W$7="Block"),INDEX($O740:$Q740,1,MATCH(W$5,$I25:$K25,0)),IF(OR(W$7="Anytime",W$7="Peak",W$7="Off-peak",W$7="Shoulder",W$7="Block"),INDEX('Stakeholder report data'!$G740:$M740,1,MATCH(IF(W$7="Block","Anytime",W$7),'Stakeholder report data'!$G$724:$M$724,0)),INDEX($W740:$AD740,1,MATCH(W$5,$W$724:$AD$724,0)))))
*W1190*W$8,0)</f>
        <v>0</v>
      </c>
      <c r="X590" s="212">
        <f>_xlfn.IFNA(IF(X$7="Fixed",1,IF(AND($D590="yes",X$7="Block"),INDEX($O740:$Q740,1,MATCH(X$5,$I25:$K25,0)),IF(OR(X$7="Anytime",X$7="Peak",X$7="Off-peak",X$7="Shoulder",X$7="Block"),INDEX('Stakeholder report data'!$G740:$M740,1,MATCH(IF(X$7="Block","Anytime",X$7),'Stakeholder report data'!$G$724:$M$724,0)),INDEX($W740:$AD740,1,MATCH(X$5,$W$724:$AD$724,0)))))
*X1190*X$8,0)</f>
        <v>0</v>
      </c>
      <c r="Y590" s="212">
        <f>_xlfn.IFNA(IF(Y$7="Fixed",1,IF(AND($D590="yes",Y$7="Block"),INDEX($O740:$Q740,1,MATCH(Y$5,$I25:$K25,0)),IF(OR(Y$7="Anytime",Y$7="Peak",Y$7="Off-peak",Y$7="Shoulder",Y$7="Block"),INDEX('Stakeholder report data'!$G740:$M740,1,MATCH(IF(Y$7="Block","Anytime",Y$7),'Stakeholder report data'!$G$724:$M$724,0)),INDEX($W740:$AD740,1,MATCH(Y$5,$W$724:$AD$724,0)))))
*Y1190*Y$8,0)</f>
        <v>0</v>
      </c>
      <c r="Z590" s="212">
        <f>_xlfn.IFNA(IF(Z$7="Fixed",1,IF(AND($D590="yes",Z$7="Block"),INDEX($O740:$Q740,1,MATCH(Z$5,$I25:$K25,0)),IF(OR(Z$7="Anytime",Z$7="Peak",Z$7="Off-peak",Z$7="Shoulder",Z$7="Block"),INDEX('Stakeholder report data'!$G740:$M740,1,MATCH(IF(Z$7="Block","Anytime",Z$7),'Stakeholder report data'!$G$724:$M$724,0)),INDEX($W740:$AD740,1,MATCH(Z$5,$W$724:$AD$724,0)))))
*Z1190*Z$8,0)</f>
        <v>0</v>
      </c>
      <c r="AA590" s="212">
        <f>_xlfn.IFNA(IF(AA$7="Fixed",1,IF(AND($D590="yes",AA$7="Block"),INDEX($O740:$Q740,1,MATCH(AA$5,$I25:$K25,0)),IF(OR(AA$7="Anytime",AA$7="Peak",AA$7="Off-peak",AA$7="Shoulder",AA$7="Block"),INDEX('Stakeholder report data'!$G740:$M740,1,MATCH(IF(AA$7="Block","Anytime",AA$7),'Stakeholder report data'!$G$724:$M$724,0)),INDEX($W740:$AD740,1,MATCH(AA$5,$W$724:$AD$724,0)))))
*AA1190*AA$8,0)</f>
        <v>0</v>
      </c>
      <c r="AB590" s="212">
        <f>_xlfn.IFNA(IF(AB$7="Fixed",1,IF(AND($D590="yes",AB$7="Block"),INDEX($O740:$Q740,1,MATCH(AB$5,$I25:$K25,0)),IF(OR(AB$7="Anytime",AB$7="Peak",AB$7="Off-peak",AB$7="Shoulder",AB$7="Block"),INDEX('Stakeholder report data'!$G740:$M740,1,MATCH(IF(AB$7="Block","Anytime",AB$7),'Stakeholder report data'!$G$724:$M$724,0)),INDEX($W740:$AD740,1,MATCH(AB$5,$W$724:$AD$724,0)))))
*AB1190*AB$8,0)</f>
        <v>0</v>
      </c>
      <c r="AC590" s="212">
        <f>_xlfn.IFNA(IF(AC$7="Fixed",1,IF(AND($D590="yes",AC$7="Block"),INDEX($O740:$Q740,1,MATCH(AC$5,$I25:$K25,0)),IF(OR(AC$7="Anytime",AC$7="Peak",AC$7="Off-peak",AC$7="Shoulder",AC$7="Block"),INDEX('Stakeholder report data'!$G740:$M740,1,MATCH(IF(AC$7="Block","Anytime",AC$7),'Stakeholder report data'!$G$724:$M$724,0)),INDEX($W740:$AD740,1,MATCH(AC$5,$W$724:$AD$724,0)))))
*AC1190*AC$8,0)</f>
        <v>0</v>
      </c>
      <c r="AD590" s="212">
        <f>_xlfn.IFNA(IF(AD$7="Fixed",1,IF(AND($D590="yes",AD$7="Block"),INDEX($O740:$Q740,1,MATCH(AD$5,$I25:$K25,0)),IF(OR(AD$7="Anytime",AD$7="Peak",AD$7="Off-peak",AD$7="Shoulder",AD$7="Block"),INDEX('Stakeholder report data'!$G740:$M740,1,MATCH(IF(AD$7="Block","Anytime",AD$7),'Stakeholder report data'!$G$724:$M$724,0)),INDEX($W740:$AD740,1,MATCH(AD$5,$W$724:$AD$724,0)))))
*AD1190*AD$8,0)</f>
        <v>0</v>
      </c>
      <c r="AE590" s="55"/>
      <c r="AF590" s="34"/>
      <c r="AG590" s="34"/>
      <c r="AH590" s="34"/>
    </row>
    <row r="591" spans="1:34" ht="11.25" hidden="1" outlineLevel="3" x14ac:dyDescent="0.2">
      <c r="A591" s="34"/>
      <c r="B591" s="251">
        <v>15</v>
      </c>
      <c r="C591" s="48">
        <v>0</v>
      </c>
      <c r="D591" s="49">
        <f t="shared" si="59"/>
        <v>0</v>
      </c>
      <c r="E591" s="49">
        <f t="shared" si="59"/>
        <v>0</v>
      </c>
      <c r="F591" s="56"/>
      <c r="G591" s="262">
        <f t="shared" si="60"/>
        <v>0</v>
      </c>
      <c r="H591" s="56"/>
      <c r="I591" s="212">
        <f>_xlfn.IFNA(IF(I$7="Fixed",1,IF(AND($D591="yes",I$7="Block"),INDEX($O741:$Q741,1,MATCH(I$5,$I26:$K26,0)),IF(OR(I$7="Anytime",I$7="Peak",I$7="Off-peak",I$7="Shoulder",I$7="Block"),INDEX('Stakeholder report data'!$G741:$M741,1,MATCH(IF(I$7="Block","Anytime",I$7),'Stakeholder report data'!$G$724:$M$724,0)),INDEX($W741:$AD741,1,MATCH(I$5,$W$724:$AD$724,0)))))
*I1191*I$8,0)</f>
        <v>0</v>
      </c>
      <c r="J591" s="212">
        <f>_xlfn.IFNA(IF(J$7="Fixed",1,IF(AND($D591="yes",J$7="Block"),INDEX($O741:$Q741,1,MATCH(J$5,$I26:$K26,0)),IF(OR(J$7="Anytime",J$7="Peak",J$7="Off-peak",J$7="Shoulder",J$7="Block"),INDEX('Stakeholder report data'!$G741:$M741,1,MATCH(IF(J$7="Block","Anytime",J$7),'Stakeholder report data'!$G$724:$M$724,0)),INDEX($W741:$AD741,1,MATCH(J$5,$W$724:$AD$724,0)))))
*J1191*J$8,0)</f>
        <v>0</v>
      </c>
      <c r="K591" s="212">
        <f>_xlfn.IFNA(IF(K$7="Fixed",1,IF(AND($D591="yes",K$7="Block"),INDEX($O741:$Q741,1,MATCH(K$5,$I26:$K26,0)),IF(OR(K$7="Anytime",K$7="Peak",K$7="Off-peak",K$7="Shoulder",K$7="Block"),INDEX('Stakeholder report data'!$G741:$M741,1,MATCH(IF(K$7="Block","Anytime",K$7),'Stakeholder report data'!$G$724:$M$724,0)),INDEX($W741:$AD741,1,MATCH(K$5,$W$724:$AD$724,0)))))
*K1191*K$8,0)</f>
        <v>0</v>
      </c>
      <c r="L591" s="212">
        <f>_xlfn.IFNA(IF(L$7="Fixed",1,IF(AND($D591="yes",L$7="Block"),INDEX($O741:$Q741,1,MATCH(L$5,$I26:$K26,0)),IF(OR(L$7="Anytime",L$7="Peak",L$7="Off-peak",L$7="Shoulder",L$7="Block"),INDEX('Stakeholder report data'!$G741:$M741,1,MATCH(IF(L$7="Block","Anytime",L$7),'Stakeholder report data'!$G$724:$M$724,0)),INDEX($W741:$AD741,1,MATCH(L$5,$W$724:$AD$724,0)))))
*L1191*L$8,0)</f>
        <v>0</v>
      </c>
      <c r="M591" s="212">
        <f>_xlfn.IFNA(IF(M$7="Fixed",1,IF(AND($D591="yes",M$7="Block"),INDEX($O741:$Q741,1,MATCH(M$5,$I26:$K26,0)),IF(OR(M$7="Anytime",M$7="Peak",M$7="Off-peak",M$7="Shoulder",M$7="Block"),INDEX('Stakeholder report data'!$G741:$M741,1,MATCH(IF(M$7="Block","Anytime",M$7),'Stakeholder report data'!$G$724:$M$724,0)),INDEX($W741:$AD741,1,MATCH(M$5,$W$724:$AD$724,0)))))
*M1191*M$8,0)</f>
        <v>0</v>
      </c>
      <c r="N591" s="212">
        <f>_xlfn.IFNA(IF(N$7="Fixed",1,IF(AND($D591="yes",N$7="Block"),INDEX($O741:$Q741,1,MATCH(N$5,$I26:$K26,0)),IF(OR(N$7="Anytime",N$7="Peak",N$7="Off-peak",N$7="Shoulder",N$7="Block"),INDEX('Stakeholder report data'!$G741:$M741,1,MATCH(IF(N$7="Block","Anytime",N$7),'Stakeholder report data'!$G$724:$M$724,0)),INDEX($W741:$AD741,1,MATCH(N$5,$W$724:$AD$724,0)))))
*N1191*N$8,0)</f>
        <v>0</v>
      </c>
      <c r="O591" s="212">
        <f>_xlfn.IFNA(IF(O$7="Fixed",1,IF(AND($D591="yes",O$7="Block"),INDEX($O741:$Q741,1,MATCH(O$5,$I26:$K26,0)),IF(OR(O$7="Anytime",O$7="Peak",O$7="Off-peak",O$7="Shoulder",O$7="Block"),INDEX('Stakeholder report data'!$G741:$M741,1,MATCH(IF(O$7="Block","Anytime",O$7),'Stakeholder report data'!$G$724:$M$724,0)),INDEX($W741:$AD741,1,MATCH(O$5,$W$724:$AD$724,0)))))
*O1191*O$8,0)</f>
        <v>0</v>
      </c>
      <c r="P591" s="212">
        <f>_xlfn.IFNA(IF(P$7="Fixed",1,IF(AND($D591="yes",P$7="Block"),INDEX($O741:$Q741,1,MATCH(P$5,$I26:$K26,0)),IF(OR(P$7="Anytime",P$7="Peak",P$7="Off-peak",P$7="Shoulder",P$7="Block"),INDEX('Stakeholder report data'!$G741:$M741,1,MATCH(IF(P$7="Block","Anytime",P$7),'Stakeholder report data'!$G$724:$M$724,0)),INDEX($W741:$AD741,1,MATCH(P$5,$W$724:$AD$724,0)))))
*P1191*P$8,0)</f>
        <v>0</v>
      </c>
      <c r="Q591" s="212">
        <f>_xlfn.IFNA(IF(Q$7="Fixed",1,IF(AND($D591="yes",Q$7="Block"),INDEX($O741:$Q741,1,MATCH(Q$5,$I26:$K26,0)),IF(OR(Q$7="Anytime",Q$7="Peak",Q$7="Off-peak",Q$7="Shoulder",Q$7="Block"),INDEX('Stakeholder report data'!$G741:$M741,1,MATCH(IF(Q$7="Block","Anytime",Q$7),'Stakeholder report data'!$G$724:$M$724,0)),INDEX($W741:$AD741,1,MATCH(Q$5,$W$724:$AD$724,0)))))
*Q1191*Q$8,0)</f>
        <v>0</v>
      </c>
      <c r="R591" s="212">
        <f>_xlfn.IFNA(IF(R$7="Fixed",1,IF(AND($D591="yes",R$7="Block"),INDEX($O741:$Q741,1,MATCH(R$5,$I26:$K26,0)),IF(OR(R$7="Anytime",R$7="Peak",R$7="Off-peak",R$7="Shoulder",R$7="Block"),INDEX('Stakeholder report data'!$G741:$M741,1,MATCH(IF(R$7="Block","Anytime",R$7),'Stakeholder report data'!$G$724:$M$724,0)),INDEX($W741:$AD741,1,MATCH(R$5,$W$724:$AD$724,0)))))
*R1191*R$8,0)</f>
        <v>0</v>
      </c>
      <c r="S591" s="212">
        <f>_xlfn.IFNA(IF(S$7="Fixed",1,IF(AND($D591="yes",S$7="Block"),INDEX($O741:$Q741,1,MATCH(S$5,$I26:$K26,0)),IF(OR(S$7="Anytime",S$7="Peak",S$7="Off-peak",S$7="Shoulder",S$7="Block"),INDEX('Stakeholder report data'!$G741:$M741,1,MATCH(IF(S$7="Block","Anytime",S$7),'Stakeholder report data'!$G$724:$M$724,0)),INDEX($W741:$AD741,1,MATCH(S$5,$W$724:$AD$724,0)))))
*S1191*S$8,0)</f>
        <v>0</v>
      </c>
      <c r="T591" s="212">
        <f>_xlfn.IFNA(IF(T$7="Fixed",1,IF(AND($D591="yes",T$7="Block"),INDEX($O741:$Q741,1,MATCH(T$5,$I26:$K26,0)),IF(OR(T$7="Anytime",T$7="Peak",T$7="Off-peak",T$7="Shoulder",T$7="Block"),INDEX('Stakeholder report data'!$G741:$M741,1,MATCH(IF(T$7="Block","Anytime",T$7),'Stakeholder report data'!$G$724:$M$724,0)),INDEX($W741:$AD741,1,MATCH(T$5,$W$724:$AD$724,0)))))
*T1191*T$8,0)</f>
        <v>0</v>
      </c>
      <c r="U591" s="212">
        <f>_xlfn.IFNA(IF(U$7="Fixed",1,IF(AND($D591="yes",U$7="Block"),INDEX($O741:$Q741,1,MATCH(U$5,$I26:$K26,0)),IF(OR(U$7="Anytime",U$7="Peak",U$7="Off-peak",U$7="Shoulder",U$7="Block"),INDEX('Stakeholder report data'!$G741:$M741,1,MATCH(IF(U$7="Block","Anytime",U$7),'Stakeholder report data'!$G$724:$M$724,0)),INDEX($W741:$AD741,1,MATCH(U$5,$W$724:$AD$724,0)))))
*U1191*U$8,0)</f>
        <v>0</v>
      </c>
      <c r="V591" s="212">
        <f>_xlfn.IFNA(IF(V$7="Fixed",1,IF(AND($D591="yes",V$7="Block"),INDEX($O741:$Q741,1,MATCH(V$5,$I26:$K26,0)),IF(OR(V$7="Anytime",V$7="Peak",V$7="Off-peak",V$7="Shoulder",V$7="Block"),INDEX('Stakeholder report data'!$G741:$M741,1,MATCH(IF(V$7="Block","Anytime",V$7),'Stakeholder report data'!$G$724:$M$724,0)),INDEX($W741:$AD741,1,MATCH(V$5,$W$724:$AD$724,0)))))
*V1191*V$8,0)</f>
        <v>0</v>
      </c>
      <c r="W591" s="212">
        <f>_xlfn.IFNA(IF(W$7="Fixed",1,IF(AND($D591="yes",W$7="Block"),INDEX($O741:$Q741,1,MATCH(W$5,$I26:$K26,0)),IF(OR(W$7="Anytime",W$7="Peak",W$7="Off-peak",W$7="Shoulder",W$7="Block"),INDEX('Stakeholder report data'!$G741:$M741,1,MATCH(IF(W$7="Block","Anytime",W$7),'Stakeholder report data'!$G$724:$M$724,0)),INDEX($W741:$AD741,1,MATCH(W$5,$W$724:$AD$724,0)))))
*W1191*W$8,0)</f>
        <v>0</v>
      </c>
      <c r="X591" s="212">
        <f>_xlfn.IFNA(IF(X$7="Fixed",1,IF(AND($D591="yes",X$7="Block"),INDEX($O741:$Q741,1,MATCH(X$5,$I26:$K26,0)),IF(OR(X$7="Anytime",X$7="Peak",X$7="Off-peak",X$7="Shoulder",X$7="Block"),INDEX('Stakeholder report data'!$G741:$M741,1,MATCH(IF(X$7="Block","Anytime",X$7),'Stakeholder report data'!$G$724:$M$724,0)),INDEX($W741:$AD741,1,MATCH(X$5,$W$724:$AD$724,0)))))
*X1191*X$8,0)</f>
        <v>0</v>
      </c>
      <c r="Y591" s="212">
        <f>_xlfn.IFNA(IF(Y$7="Fixed",1,IF(AND($D591="yes",Y$7="Block"),INDEX($O741:$Q741,1,MATCH(Y$5,$I26:$K26,0)),IF(OR(Y$7="Anytime",Y$7="Peak",Y$7="Off-peak",Y$7="Shoulder",Y$7="Block"),INDEX('Stakeholder report data'!$G741:$M741,1,MATCH(IF(Y$7="Block","Anytime",Y$7),'Stakeholder report data'!$G$724:$M$724,0)),INDEX($W741:$AD741,1,MATCH(Y$5,$W$724:$AD$724,0)))))
*Y1191*Y$8,0)</f>
        <v>0</v>
      </c>
      <c r="Z591" s="212">
        <f>_xlfn.IFNA(IF(Z$7="Fixed",1,IF(AND($D591="yes",Z$7="Block"),INDEX($O741:$Q741,1,MATCH(Z$5,$I26:$K26,0)),IF(OR(Z$7="Anytime",Z$7="Peak",Z$7="Off-peak",Z$7="Shoulder",Z$7="Block"),INDEX('Stakeholder report data'!$G741:$M741,1,MATCH(IF(Z$7="Block","Anytime",Z$7),'Stakeholder report data'!$G$724:$M$724,0)),INDEX($W741:$AD741,1,MATCH(Z$5,$W$724:$AD$724,0)))))
*Z1191*Z$8,0)</f>
        <v>0</v>
      </c>
      <c r="AA591" s="212">
        <f>_xlfn.IFNA(IF(AA$7="Fixed",1,IF(AND($D591="yes",AA$7="Block"),INDEX($O741:$Q741,1,MATCH(AA$5,$I26:$K26,0)),IF(OR(AA$7="Anytime",AA$7="Peak",AA$7="Off-peak",AA$7="Shoulder",AA$7="Block"),INDEX('Stakeholder report data'!$G741:$M741,1,MATCH(IF(AA$7="Block","Anytime",AA$7),'Stakeholder report data'!$G$724:$M$724,0)),INDEX($W741:$AD741,1,MATCH(AA$5,$W$724:$AD$724,0)))))
*AA1191*AA$8,0)</f>
        <v>0</v>
      </c>
      <c r="AB591" s="212">
        <f>_xlfn.IFNA(IF(AB$7="Fixed",1,IF(AND($D591="yes",AB$7="Block"),INDEX($O741:$Q741,1,MATCH(AB$5,$I26:$K26,0)),IF(OR(AB$7="Anytime",AB$7="Peak",AB$7="Off-peak",AB$7="Shoulder",AB$7="Block"),INDEX('Stakeholder report data'!$G741:$M741,1,MATCH(IF(AB$7="Block","Anytime",AB$7),'Stakeholder report data'!$G$724:$M$724,0)),INDEX($W741:$AD741,1,MATCH(AB$5,$W$724:$AD$724,0)))))
*AB1191*AB$8,0)</f>
        <v>0</v>
      </c>
      <c r="AC591" s="212">
        <f>_xlfn.IFNA(IF(AC$7="Fixed",1,IF(AND($D591="yes",AC$7="Block"),INDEX($O741:$Q741,1,MATCH(AC$5,$I26:$K26,0)),IF(OR(AC$7="Anytime",AC$7="Peak",AC$7="Off-peak",AC$7="Shoulder",AC$7="Block"),INDEX('Stakeholder report data'!$G741:$M741,1,MATCH(IF(AC$7="Block","Anytime",AC$7),'Stakeholder report data'!$G$724:$M$724,0)),INDEX($W741:$AD741,1,MATCH(AC$5,$W$724:$AD$724,0)))))
*AC1191*AC$8,0)</f>
        <v>0</v>
      </c>
      <c r="AD591" s="212">
        <f>_xlfn.IFNA(IF(AD$7="Fixed",1,IF(AND($D591="yes",AD$7="Block"),INDEX($O741:$Q741,1,MATCH(AD$5,$I26:$K26,0)),IF(OR(AD$7="Anytime",AD$7="Peak",AD$7="Off-peak",AD$7="Shoulder",AD$7="Block"),INDEX('Stakeholder report data'!$G741:$M741,1,MATCH(IF(AD$7="Block","Anytime",AD$7),'Stakeholder report data'!$G$724:$M$724,0)),INDEX($W741:$AD741,1,MATCH(AD$5,$W$724:$AD$724,0)))))
*AD1191*AD$8,0)</f>
        <v>0</v>
      </c>
      <c r="AE591" s="55"/>
      <c r="AF591" s="34"/>
      <c r="AG591" s="34"/>
      <c r="AH591" s="34"/>
    </row>
    <row r="592" spans="1:34" ht="11.25" hidden="1" outlineLevel="3" x14ac:dyDescent="0.2">
      <c r="A592" s="34"/>
      <c r="B592" s="258">
        <v>16</v>
      </c>
      <c r="C592" s="48">
        <v>0</v>
      </c>
      <c r="D592" s="49">
        <f t="shared" si="59"/>
        <v>0</v>
      </c>
      <c r="E592" s="49">
        <f t="shared" si="59"/>
        <v>0</v>
      </c>
      <c r="F592" s="56"/>
      <c r="G592" s="262">
        <f t="shared" si="60"/>
        <v>0</v>
      </c>
      <c r="H592" s="56"/>
      <c r="I592" s="212">
        <f>_xlfn.IFNA(IF(I$7="Fixed",1,IF(AND($D592="yes",I$7="Block"),INDEX($O742:$Q742,1,MATCH(I$5,$I27:$K27,0)),IF(OR(I$7="Anytime",I$7="Peak",I$7="Off-peak",I$7="Shoulder",I$7="Block"),INDEX('Stakeholder report data'!$G742:$M742,1,MATCH(IF(I$7="Block","Anytime",I$7),'Stakeholder report data'!$G$724:$M$724,0)),INDEX($W742:$AD742,1,MATCH(I$5,$W$724:$AD$724,0)))))
*I1192*I$8,0)</f>
        <v>0</v>
      </c>
      <c r="J592" s="212">
        <f>_xlfn.IFNA(IF(J$7="Fixed",1,IF(AND($D592="yes",J$7="Block"),INDEX($O742:$Q742,1,MATCH(J$5,$I27:$K27,0)),IF(OR(J$7="Anytime",J$7="Peak",J$7="Off-peak",J$7="Shoulder",J$7="Block"),INDEX('Stakeholder report data'!$G742:$M742,1,MATCH(IF(J$7="Block","Anytime",J$7),'Stakeholder report data'!$G$724:$M$724,0)),INDEX($W742:$AD742,1,MATCH(J$5,$W$724:$AD$724,0)))))
*J1192*J$8,0)</f>
        <v>0</v>
      </c>
      <c r="K592" s="212">
        <f>_xlfn.IFNA(IF(K$7="Fixed",1,IF(AND($D592="yes",K$7="Block"),INDEX($O742:$Q742,1,MATCH(K$5,$I27:$K27,0)),IF(OR(K$7="Anytime",K$7="Peak",K$7="Off-peak",K$7="Shoulder",K$7="Block"),INDEX('Stakeholder report data'!$G742:$M742,1,MATCH(IF(K$7="Block","Anytime",K$7),'Stakeholder report data'!$G$724:$M$724,0)),INDEX($W742:$AD742,1,MATCH(K$5,$W$724:$AD$724,0)))))
*K1192*K$8,0)</f>
        <v>0</v>
      </c>
      <c r="L592" s="212">
        <f>_xlfn.IFNA(IF(L$7="Fixed",1,IF(AND($D592="yes",L$7="Block"),INDEX($O742:$Q742,1,MATCH(L$5,$I27:$K27,0)),IF(OR(L$7="Anytime",L$7="Peak",L$7="Off-peak",L$7="Shoulder",L$7="Block"),INDEX('Stakeholder report data'!$G742:$M742,1,MATCH(IF(L$7="Block","Anytime",L$7),'Stakeholder report data'!$G$724:$M$724,0)),INDEX($W742:$AD742,1,MATCH(L$5,$W$724:$AD$724,0)))))
*L1192*L$8,0)</f>
        <v>0</v>
      </c>
      <c r="M592" s="212">
        <f>_xlfn.IFNA(IF(M$7="Fixed",1,IF(AND($D592="yes",M$7="Block"),INDEX($O742:$Q742,1,MATCH(M$5,$I27:$K27,0)),IF(OR(M$7="Anytime",M$7="Peak",M$7="Off-peak",M$7="Shoulder",M$7="Block"),INDEX('Stakeholder report data'!$G742:$M742,1,MATCH(IF(M$7="Block","Anytime",M$7),'Stakeholder report data'!$G$724:$M$724,0)),INDEX($W742:$AD742,1,MATCH(M$5,$W$724:$AD$724,0)))))
*M1192*M$8,0)</f>
        <v>0</v>
      </c>
      <c r="N592" s="212">
        <f>_xlfn.IFNA(IF(N$7="Fixed",1,IF(AND($D592="yes",N$7="Block"),INDEX($O742:$Q742,1,MATCH(N$5,$I27:$K27,0)),IF(OR(N$7="Anytime",N$7="Peak",N$7="Off-peak",N$7="Shoulder",N$7="Block"),INDEX('Stakeholder report data'!$G742:$M742,1,MATCH(IF(N$7="Block","Anytime",N$7),'Stakeholder report data'!$G$724:$M$724,0)),INDEX($W742:$AD742,1,MATCH(N$5,$W$724:$AD$724,0)))))
*N1192*N$8,0)</f>
        <v>0</v>
      </c>
      <c r="O592" s="212">
        <f>_xlfn.IFNA(IF(O$7="Fixed",1,IF(AND($D592="yes",O$7="Block"),INDEX($O742:$Q742,1,MATCH(O$5,$I27:$K27,0)),IF(OR(O$7="Anytime",O$7="Peak",O$7="Off-peak",O$7="Shoulder",O$7="Block"),INDEX('Stakeholder report data'!$G742:$M742,1,MATCH(IF(O$7="Block","Anytime",O$7),'Stakeholder report data'!$G$724:$M$724,0)),INDEX($W742:$AD742,1,MATCH(O$5,$W$724:$AD$724,0)))))
*O1192*O$8,0)</f>
        <v>0</v>
      </c>
      <c r="P592" s="212">
        <f>_xlfn.IFNA(IF(P$7="Fixed",1,IF(AND($D592="yes",P$7="Block"),INDEX($O742:$Q742,1,MATCH(P$5,$I27:$K27,0)),IF(OR(P$7="Anytime",P$7="Peak",P$7="Off-peak",P$7="Shoulder",P$7="Block"),INDEX('Stakeholder report data'!$G742:$M742,1,MATCH(IF(P$7="Block","Anytime",P$7),'Stakeholder report data'!$G$724:$M$724,0)),INDEX($W742:$AD742,1,MATCH(P$5,$W$724:$AD$724,0)))))
*P1192*P$8,0)</f>
        <v>0</v>
      </c>
      <c r="Q592" s="212">
        <f>_xlfn.IFNA(IF(Q$7="Fixed",1,IF(AND($D592="yes",Q$7="Block"),INDEX($O742:$Q742,1,MATCH(Q$5,$I27:$K27,0)),IF(OR(Q$7="Anytime",Q$7="Peak",Q$7="Off-peak",Q$7="Shoulder",Q$7="Block"),INDEX('Stakeholder report data'!$G742:$M742,1,MATCH(IF(Q$7="Block","Anytime",Q$7),'Stakeholder report data'!$G$724:$M$724,0)),INDEX($W742:$AD742,1,MATCH(Q$5,$W$724:$AD$724,0)))))
*Q1192*Q$8,0)</f>
        <v>0</v>
      </c>
      <c r="R592" s="212">
        <f>_xlfn.IFNA(IF(R$7="Fixed",1,IF(AND($D592="yes",R$7="Block"),INDEX($O742:$Q742,1,MATCH(R$5,$I27:$K27,0)),IF(OR(R$7="Anytime",R$7="Peak",R$7="Off-peak",R$7="Shoulder",R$7="Block"),INDEX('Stakeholder report data'!$G742:$M742,1,MATCH(IF(R$7="Block","Anytime",R$7),'Stakeholder report data'!$G$724:$M$724,0)),INDEX($W742:$AD742,1,MATCH(R$5,$W$724:$AD$724,0)))))
*R1192*R$8,0)</f>
        <v>0</v>
      </c>
      <c r="S592" s="212">
        <f>_xlfn.IFNA(IF(S$7="Fixed",1,IF(AND($D592="yes",S$7="Block"),INDEX($O742:$Q742,1,MATCH(S$5,$I27:$K27,0)),IF(OR(S$7="Anytime",S$7="Peak",S$7="Off-peak",S$7="Shoulder",S$7="Block"),INDEX('Stakeholder report data'!$G742:$M742,1,MATCH(IF(S$7="Block","Anytime",S$7),'Stakeholder report data'!$G$724:$M$724,0)),INDEX($W742:$AD742,1,MATCH(S$5,$W$724:$AD$724,0)))))
*S1192*S$8,0)</f>
        <v>0</v>
      </c>
      <c r="T592" s="212">
        <f>_xlfn.IFNA(IF(T$7="Fixed",1,IF(AND($D592="yes",T$7="Block"),INDEX($O742:$Q742,1,MATCH(T$5,$I27:$K27,0)),IF(OR(T$7="Anytime",T$7="Peak",T$7="Off-peak",T$7="Shoulder",T$7="Block"),INDEX('Stakeholder report data'!$G742:$M742,1,MATCH(IF(T$7="Block","Anytime",T$7),'Stakeholder report data'!$G$724:$M$724,0)),INDEX($W742:$AD742,1,MATCH(T$5,$W$724:$AD$724,0)))))
*T1192*T$8,0)</f>
        <v>0</v>
      </c>
      <c r="U592" s="212">
        <f>_xlfn.IFNA(IF(U$7="Fixed",1,IF(AND($D592="yes",U$7="Block"),INDEX($O742:$Q742,1,MATCH(U$5,$I27:$K27,0)),IF(OR(U$7="Anytime",U$7="Peak",U$7="Off-peak",U$7="Shoulder",U$7="Block"),INDEX('Stakeholder report data'!$G742:$M742,1,MATCH(IF(U$7="Block","Anytime",U$7),'Stakeholder report data'!$G$724:$M$724,0)),INDEX($W742:$AD742,1,MATCH(U$5,$W$724:$AD$724,0)))))
*U1192*U$8,0)</f>
        <v>0</v>
      </c>
      <c r="V592" s="212">
        <f>_xlfn.IFNA(IF(V$7="Fixed",1,IF(AND($D592="yes",V$7="Block"),INDEX($O742:$Q742,1,MATCH(V$5,$I27:$K27,0)),IF(OR(V$7="Anytime",V$7="Peak",V$7="Off-peak",V$7="Shoulder",V$7="Block"),INDEX('Stakeholder report data'!$G742:$M742,1,MATCH(IF(V$7="Block","Anytime",V$7),'Stakeholder report data'!$G$724:$M$724,0)),INDEX($W742:$AD742,1,MATCH(V$5,$W$724:$AD$724,0)))))
*V1192*V$8,0)</f>
        <v>0</v>
      </c>
      <c r="W592" s="212">
        <f>_xlfn.IFNA(IF(W$7="Fixed",1,IF(AND($D592="yes",W$7="Block"),INDEX($O742:$Q742,1,MATCH(W$5,$I27:$K27,0)),IF(OR(W$7="Anytime",W$7="Peak",W$7="Off-peak",W$7="Shoulder",W$7="Block"),INDEX('Stakeholder report data'!$G742:$M742,1,MATCH(IF(W$7="Block","Anytime",W$7),'Stakeholder report data'!$G$724:$M$724,0)),INDEX($W742:$AD742,1,MATCH(W$5,$W$724:$AD$724,0)))))
*W1192*W$8,0)</f>
        <v>0</v>
      </c>
      <c r="X592" s="212">
        <f>_xlfn.IFNA(IF(X$7="Fixed",1,IF(AND($D592="yes",X$7="Block"),INDEX($O742:$Q742,1,MATCH(X$5,$I27:$K27,0)),IF(OR(X$7="Anytime",X$7="Peak",X$7="Off-peak",X$7="Shoulder",X$7="Block"),INDEX('Stakeholder report data'!$G742:$M742,1,MATCH(IF(X$7="Block","Anytime",X$7),'Stakeholder report data'!$G$724:$M$724,0)),INDEX($W742:$AD742,1,MATCH(X$5,$W$724:$AD$724,0)))))
*X1192*X$8,0)</f>
        <v>0</v>
      </c>
      <c r="Y592" s="212">
        <f>_xlfn.IFNA(IF(Y$7="Fixed",1,IF(AND($D592="yes",Y$7="Block"),INDEX($O742:$Q742,1,MATCH(Y$5,$I27:$K27,0)),IF(OR(Y$7="Anytime",Y$7="Peak",Y$7="Off-peak",Y$7="Shoulder",Y$7="Block"),INDEX('Stakeholder report data'!$G742:$M742,1,MATCH(IF(Y$7="Block","Anytime",Y$7),'Stakeholder report data'!$G$724:$M$724,0)),INDEX($W742:$AD742,1,MATCH(Y$5,$W$724:$AD$724,0)))))
*Y1192*Y$8,0)</f>
        <v>0</v>
      </c>
      <c r="Z592" s="212">
        <f>_xlfn.IFNA(IF(Z$7="Fixed",1,IF(AND($D592="yes",Z$7="Block"),INDEX($O742:$Q742,1,MATCH(Z$5,$I27:$K27,0)),IF(OR(Z$7="Anytime",Z$7="Peak",Z$7="Off-peak",Z$7="Shoulder",Z$7="Block"),INDEX('Stakeholder report data'!$G742:$M742,1,MATCH(IF(Z$7="Block","Anytime",Z$7),'Stakeholder report data'!$G$724:$M$724,0)),INDEX($W742:$AD742,1,MATCH(Z$5,$W$724:$AD$724,0)))))
*Z1192*Z$8,0)</f>
        <v>0</v>
      </c>
      <c r="AA592" s="212">
        <f>_xlfn.IFNA(IF(AA$7="Fixed",1,IF(AND($D592="yes",AA$7="Block"),INDEX($O742:$Q742,1,MATCH(AA$5,$I27:$K27,0)),IF(OR(AA$7="Anytime",AA$7="Peak",AA$7="Off-peak",AA$7="Shoulder",AA$7="Block"),INDEX('Stakeholder report data'!$G742:$M742,1,MATCH(IF(AA$7="Block","Anytime",AA$7),'Stakeholder report data'!$G$724:$M$724,0)),INDEX($W742:$AD742,1,MATCH(AA$5,$W$724:$AD$724,0)))))
*AA1192*AA$8,0)</f>
        <v>0</v>
      </c>
      <c r="AB592" s="212">
        <f>_xlfn.IFNA(IF(AB$7="Fixed",1,IF(AND($D592="yes",AB$7="Block"),INDEX($O742:$Q742,1,MATCH(AB$5,$I27:$K27,0)),IF(OR(AB$7="Anytime",AB$7="Peak",AB$7="Off-peak",AB$7="Shoulder",AB$7="Block"),INDEX('Stakeholder report data'!$G742:$M742,1,MATCH(IF(AB$7="Block","Anytime",AB$7),'Stakeholder report data'!$G$724:$M$724,0)),INDEX($W742:$AD742,1,MATCH(AB$5,$W$724:$AD$724,0)))))
*AB1192*AB$8,0)</f>
        <v>0</v>
      </c>
      <c r="AC592" s="212">
        <f>_xlfn.IFNA(IF(AC$7="Fixed",1,IF(AND($D592="yes",AC$7="Block"),INDEX($O742:$Q742,1,MATCH(AC$5,$I27:$K27,0)),IF(OR(AC$7="Anytime",AC$7="Peak",AC$7="Off-peak",AC$7="Shoulder",AC$7="Block"),INDEX('Stakeholder report data'!$G742:$M742,1,MATCH(IF(AC$7="Block","Anytime",AC$7),'Stakeholder report data'!$G$724:$M$724,0)),INDEX($W742:$AD742,1,MATCH(AC$5,$W$724:$AD$724,0)))))
*AC1192*AC$8,0)</f>
        <v>0</v>
      </c>
      <c r="AD592" s="212">
        <f>_xlfn.IFNA(IF(AD$7="Fixed",1,IF(AND($D592="yes",AD$7="Block"),INDEX($O742:$Q742,1,MATCH(AD$5,$I27:$K27,0)),IF(OR(AD$7="Anytime",AD$7="Peak",AD$7="Off-peak",AD$7="Shoulder",AD$7="Block"),INDEX('Stakeholder report data'!$G742:$M742,1,MATCH(IF(AD$7="Block","Anytime",AD$7),'Stakeholder report data'!$G$724:$M$724,0)),INDEX($W742:$AD742,1,MATCH(AD$5,$W$724:$AD$724,0)))))
*AD1192*AD$8,0)</f>
        <v>0</v>
      </c>
      <c r="AE592" s="55"/>
      <c r="AF592" s="34"/>
      <c r="AG592" s="34"/>
      <c r="AH592" s="34"/>
    </row>
    <row r="593" spans="1:34" ht="11.25" hidden="1" outlineLevel="3" x14ac:dyDescent="0.2">
      <c r="A593" s="34"/>
      <c r="B593" s="251">
        <v>17</v>
      </c>
      <c r="C593" s="48">
        <v>0</v>
      </c>
      <c r="D593" s="49">
        <f t="shared" ref="D593:E608" si="61">D443</f>
        <v>0</v>
      </c>
      <c r="E593" s="49">
        <f t="shared" si="61"/>
        <v>0</v>
      </c>
      <c r="F593" s="56"/>
      <c r="G593" s="262">
        <f t="shared" si="60"/>
        <v>0</v>
      </c>
      <c r="H593" s="56"/>
      <c r="I593" s="212">
        <f>_xlfn.IFNA(IF(I$7="Fixed",1,IF(AND($D593="yes",I$7="Block"),INDEX($O743:$Q743,1,MATCH(I$5,$I28:$K28,0)),IF(OR(I$7="Anytime",I$7="Peak",I$7="Off-peak",I$7="Shoulder",I$7="Block"),INDEX('Stakeholder report data'!$G743:$M743,1,MATCH(IF(I$7="Block","Anytime",I$7),'Stakeholder report data'!$G$724:$M$724,0)),INDEX($W743:$AD743,1,MATCH(I$5,$W$724:$AD$724,0)))))
*I1193*I$8,0)</f>
        <v>0</v>
      </c>
      <c r="J593" s="212">
        <f>_xlfn.IFNA(IF(J$7="Fixed",1,IF(AND($D593="yes",J$7="Block"),INDEX($O743:$Q743,1,MATCH(J$5,$I28:$K28,0)),IF(OR(J$7="Anytime",J$7="Peak",J$7="Off-peak",J$7="Shoulder",J$7="Block"),INDEX('Stakeholder report data'!$G743:$M743,1,MATCH(IF(J$7="Block","Anytime",J$7),'Stakeholder report data'!$G$724:$M$724,0)),INDEX($W743:$AD743,1,MATCH(J$5,$W$724:$AD$724,0)))))
*J1193*J$8,0)</f>
        <v>0</v>
      </c>
      <c r="K593" s="212">
        <f>_xlfn.IFNA(IF(K$7="Fixed",1,IF(AND($D593="yes",K$7="Block"),INDEX($O743:$Q743,1,MATCH(K$5,$I28:$K28,0)),IF(OR(K$7="Anytime",K$7="Peak",K$7="Off-peak",K$7="Shoulder",K$7="Block"),INDEX('Stakeholder report data'!$G743:$M743,1,MATCH(IF(K$7="Block","Anytime",K$7),'Stakeholder report data'!$G$724:$M$724,0)),INDEX($W743:$AD743,1,MATCH(K$5,$W$724:$AD$724,0)))))
*K1193*K$8,0)</f>
        <v>0</v>
      </c>
      <c r="L593" s="212">
        <f>_xlfn.IFNA(IF(L$7="Fixed",1,IF(AND($D593="yes",L$7="Block"),INDEX($O743:$Q743,1,MATCH(L$5,$I28:$K28,0)),IF(OR(L$7="Anytime",L$7="Peak",L$7="Off-peak",L$7="Shoulder",L$7="Block"),INDEX('Stakeholder report data'!$G743:$M743,1,MATCH(IF(L$7="Block","Anytime",L$7),'Stakeholder report data'!$G$724:$M$724,0)),INDEX($W743:$AD743,1,MATCH(L$5,$W$724:$AD$724,0)))))
*L1193*L$8,0)</f>
        <v>0</v>
      </c>
      <c r="M593" s="212">
        <f>_xlfn.IFNA(IF(M$7="Fixed",1,IF(AND($D593="yes",M$7="Block"),INDEX($O743:$Q743,1,MATCH(M$5,$I28:$K28,0)),IF(OR(M$7="Anytime",M$7="Peak",M$7="Off-peak",M$7="Shoulder",M$7="Block"),INDEX('Stakeholder report data'!$G743:$M743,1,MATCH(IF(M$7="Block","Anytime",M$7),'Stakeholder report data'!$G$724:$M$724,0)),INDEX($W743:$AD743,1,MATCH(M$5,$W$724:$AD$724,0)))))
*M1193*M$8,0)</f>
        <v>0</v>
      </c>
      <c r="N593" s="212">
        <f>_xlfn.IFNA(IF(N$7="Fixed",1,IF(AND($D593="yes",N$7="Block"),INDEX($O743:$Q743,1,MATCH(N$5,$I28:$K28,0)),IF(OR(N$7="Anytime",N$7="Peak",N$7="Off-peak",N$7="Shoulder",N$7="Block"),INDEX('Stakeholder report data'!$G743:$M743,1,MATCH(IF(N$7="Block","Anytime",N$7),'Stakeholder report data'!$G$724:$M$724,0)),INDEX($W743:$AD743,1,MATCH(N$5,$W$724:$AD$724,0)))))
*N1193*N$8,0)</f>
        <v>0</v>
      </c>
      <c r="O593" s="212">
        <f>_xlfn.IFNA(IF(O$7="Fixed",1,IF(AND($D593="yes",O$7="Block"),INDEX($O743:$Q743,1,MATCH(O$5,$I28:$K28,0)),IF(OR(O$7="Anytime",O$7="Peak",O$7="Off-peak",O$7="Shoulder",O$7="Block"),INDEX('Stakeholder report data'!$G743:$M743,1,MATCH(IF(O$7="Block","Anytime",O$7),'Stakeholder report data'!$G$724:$M$724,0)),INDEX($W743:$AD743,1,MATCH(O$5,$W$724:$AD$724,0)))))
*O1193*O$8,0)</f>
        <v>0</v>
      </c>
      <c r="P593" s="212">
        <f>_xlfn.IFNA(IF(P$7="Fixed",1,IF(AND($D593="yes",P$7="Block"),INDEX($O743:$Q743,1,MATCH(P$5,$I28:$K28,0)),IF(OR(P$7="Anytime",P$7="Peak",P$7="Off-peak",P$7="Shoulder",P$7="Block"),INDEX('Stakeholder report data'!$G743:$M743,1,MATCH(IF(P$7="Block","Anytime",P$7),'Stakeholder report data'!$G$724:$M$724,0)),INDEX($W743:$AD743,1,MATCH(P$5,$W$724:$AD$724,0)))))
*P1193*P$8,0)</f>
        <v>0</v>
      </c>
      <c r="Q593" s="212">
        <f>_xlfn.IFNA(IF(Q$7="Fixed",1,IF(AND($D593="yes",Q$7="Block"),INDEX($O743:$Q743,1,MATCH(Q$5,$I28:$K28,0)),IF(OR(Q$7="Anytime",Q$7="Peak",Q$7="Off-peak",Q$7="Shoulder",Q$7="Block"),INDEX('Stakeholder report data'!$G743:$M743,1,MATCH(IF(Q$7="Block","Anytime",Q$7),'Stakeholder report data'!$G$724:$M$724,0)),INDEX($W743:$AD743,1,MATCH(Q$5,$W$724:$AD$724,0)))))
*Q1193*Q$8,0)</f>
        <v>0</v>
      </c>
      <c r="R593" s="212">
        <f>_xlfn.IFNA(IF(R$7="Fixed",1,IF(AND($D593="yes",R$7="Block"),INDEX($O743:$Q743,1,MATCH(R$5,$I28:$K28,0)),IF(OR(R$7="Anytime",R$7="Peak",R$7="Off-peak",R$7="Shoulder",R$7="Block"),INDEX('Stakeholder report data'!$G743:$M743,1,MATCH(IF(R$7="Block","Anytime",R$7),'Stakeholder report data'!$G$724:$M$724,0)),INDEX($W743:$AD743,1,MATCH(R$5,$W$724:$AD$724,0)))))
*R1193*R$8,0)</f>
        <v>0</v>
      </c>
      <c r="S593" s="212">
        <f>_xlfn.IFNA(IF(S$7="Fixed",1,IF(AND($D593="yes",S$7="Block"),INDEX($O743:$Q743,1,MATCH(S$5,$I28:$K28,0)),IF(OR(S$7="Anytime",S$7="Peak",S$7="Off-peak",S$7="Shoulder",S$7="Block"),INDEX('Stakeholder report data'!$G743:$M743,1,MATCH(IF(S$7="Block","Anytime",S$7),'Stakeholder report data'!$G$724:$M$724,0)),INDEX($W743:$AD743,1,MATCH(S$5,$W$724:$AD$724,0)))))
*S1193*S$8,0)</f>
        <v>0</v>
      </c>
      <c r="T593" s="212">
        <f>_xlfn.IFNA(IF(T$7="Fixed",1,IF(AND($D593="yes",T$7="Block"),INDEX($O743:$Q743,1,MATCH(T$5,$I28:$K28,0)),IF(OR(T$7="Anytime",T$7="Peak",T$7="Off-peak",T$7="Shoulder",T$7="Block"),INDEX('Stakeholder report data'!$G743:$M743,1,MATCH(IF(T$7="Block","Anytime",T$7),'Stakeholder report data'!$G$724:$M$724,0)),INDEX($W743:$AD743,1,MATCH(T$5,$W$724:$AD$724,0)))))
*T1193*T$8,0)</f>
        <v>0</v>
      </c>
      <c r="U593" s="212">
        <f>_xlfn.IFNA(IF(U$7="Fixed",1,IF(AND($D593="yes",U$7="Block"),INDEX($O743:$Q743,1,MATCH(U$5,$I28:$K28,0)),IF(OR(U$7="Anytime",U$7="Peak",U$7="Off-peak",U$7="Shoulder",U$7="Block"),INDEX('Stakeholder report data'!$G743:$M743,1,MATCH(IF(U$7="Block","Anytime",U$7),'Stakeholder report data'!$G$724:$M$724,0)),INDEX($W743:$AD743,1,MATCH(U$5,$W$724:$AD$724,0)))))
*U1193*U$8,0)</f>
        <v>0</v>
      </c>
      <c r="V593" s="212">
        <f>_xlfn.IFNA(IF(V$7="Fixed",1,IF(AND($D593="yes",V$7="Block"),INDEX($O743:$Q743,1,MATCH(V$5,$I28:$K28,0)),IF(OR(V$7="Anytime",V$7="Peak",V$7="Off-peak",V$7="Shoulder",V$7="Block"),INDEX('Stakeholder report data'!$G743:$M743,1,MATCH(IF(V$7="Block","Anytime",V$7),'Stakeholder report data'!$G$724:$M$724,0)),INDEX($W743:$AD743,1,MATCH(V$5,$W$724:$AD$724,0)))))
*V1193*V$8,0)</f>
        <v>0</v>
      </c>
      <c r="W593" s="212">
        <f>_xlfn.IFNA(IF(W$7="Fixed",1,IF(AND($D593="yes",W$7="Block"),INDEX($O743:$Q743,1,MATCH(W$5,$I28:$K28,0)),IF(OR(W$7="Anytime",W$7="Peak",W$7="Off-peak",W$7="Shoulder",W$7="Block"),INDEX('Stakeholder report data'!$G743:$M743,1,MATCH(IF(W$7="Block","Anytime",W$7),'Stakeholder report data'!$G$724:$M$724,0)),INDEX($W743:$AD743,1,MATCH(W$5,$W$724:$AD$724,0)))))
*W1193*W$8,0)</f>
        <v>0</v>
      </c>
      <c r="X593" s="212">
        <f>_xlfn.IFNA(IF(X$7="Fixed",1,IF(AND($D593="yes",X$7="Block"),INDEX($O743:$Q743,1,MATCH(X$5,$I28:$K28,0)),IF(OR(X$7="Anytime",X$7="Peak",X$7="Off-peak",X$7="Shoulder",X$7="Block"),INDEX('Stakeholder report data'!$G743:$M743,1,MATCH(IF(X$7="Block","Anytime",X$7),'Stakeholder report data'!$G$724:$M$724,0)),INDEX($W743:$AD743,1,MATCH(X$5,$W$724:$AD$724,0)))))
*X1193*X$8,0)</f>
        <v>0</v>
      </c>
      <c r="Y593" s="212">
        <f>_xlfn.IFNA(IF(Y$7="Fixed",1,IF(AND($D593="yes",Y$7="Block"),INDEX($O743:$Q743,1,MATCH(Y$5,$I28:$K28,0)),IF(OR(Y$7="Anytime",Y$7="Peak",Y$7="Off-peak",Y$7="Shoulder",Y$7="Block"),INDEX('Stakeholder report data'!$G743:$M743,1,MATCH(IF(Y$7="Block","Anytime",Y$7),'Stakeholder report data'!$G$724:$M$724,0)),INDEX($W743:$AD743,1,MATCH(Y$5,$W$724:$AD$724,0)))))
*Y1193*Y$8,0)</f>
        <v>0</v>
      </c>
      <c r="Z593" s="212">
        <f>_xlfn.IFNA(IF(Z$7="Fixed",1,IF(AND($D593="yes",Z$7="Block"),INDEX($O743:$Q743,1,MATCH(Z$5,$I28:$K28,0)),IF(OR(Z$7="Anytime",Z$7="Peak",Z$7="Off-peak",Z$7="Shoulder",Z$7="Block"),INDEX('Stakeholder report data'!$G743:$M743,1,MATCH(IF(Z$7="Block","Anytime",Z$7),'Stakeholder report data'!$G$724:$M$724,0)),INDEX($W743:$AD743,1,MATCH(Z$5,$W$724:$AD$724,0)))))
*Z1193*Z$8,0)</f>
        <v>0</v>
      </c>
      <c r="AA593" s="212">
        <f>_xlfn.IFNA(IF(AA$7="Fixed",1,IF(AND($D593="yes",AA$7="Block"),INDEX($O743:$Q743,1,MATCH(AA$5,$I28:$K28,0)),IF(OR(AA$7="Anytime",AA$7="Peak",AA$7="Off-peak",AA$7="Shoulder",AA$7="Block"),INDEX('Stakeholder report data'!$G743:$M743,1,MATCH(IF(AA$7="Block","Anytime",AA$7),'Stakeholder report data'!$G$724:$M$724,0)),INDEX($W743:$AD743,1,MATCH(AA$5,$W$724:$AD$724,0)))))
*AA1193*AA$8,0)</f>
        <v>0</v>
      </c>
      <c r="AB593" s="212">
        <f>_xlfn.IFNA(IF(AB$7="Fixed",1,IF(AND($D593="yes",AB$7="Block"),INDEX($O743:$Q743,1,MATCH(AB$5,$I28:$K28,0)),IF(OR(AB$7="Anytime",AB$7="Peak",AB$7="Off-peak",AB$7="Shoulder",AB$7="Block"),INDEX('Stakeholder report data'!$G743:$M743,1,MATCH(IF(AB$7="Block","Anytime",AB$7),'Stakeholder report data'!$G$724:$M$724,0)),INDEX($W743:$AD743,1,MATCH(AB$5,$W$724:$AD$724,0)))))
*AB1193*AB$8,0)</f>
        <v>0</v>
      </c>
      <c r="AC593" s="212">
        <f>_xlfn.IFNA(IF(AC$7="Fixed",1,IF(AND($D593="yes",AC$7="Block"),INDEX($O743:$Q743,1,MATCH(AC$5,$I28:$K28,0)),IF(OR(AC$7="Anytime",AC$7="Peak",AC$7="Off-peak",AC$7="Shoulder",AC$7="Block"),INDEX('Stakeholder report data'!$G743:$M743,1,MATCH(IF(AC$7="Block","Anytime",AC$7),'Stakeholder report data'!$G$724:$M$724,0)),INDEX($W743:$AD743,1,MATCH(AC$5,$W$724:$AD$724,0)))))
*AC1193*AC$8,0)</f>
        <v>0</v>
      </c>
      <c r="AD593" s="212">
        <f>_xlfn.IFNA(IF(AD$7="Fixed",1,IF(AND($D593="yes",AD$7="Block"),INDEX($O743:$Q743,1,MATCH(AD$5,$I28:$K28,0)),IF(OR(AD$7="Anytime",AD$7="Peak",AD$7="Off-peak",AD$7="Shoulder",AD$7="Block"),INDEX('Stakeholder report data'!$G743:$M743,1,MATCH(IF(AD$7="Block","Anytime",AD$7),'Stakeholder report data'!$G$724:$M$724,0)),INDEX($W743:$AD743,1,MATCH(AD$5,$W$724:$AD$724,0)))))
*AD1193*AD$8,0)</f>
        <v>0</v>
      </c>
      <c r="AE593" s="55"/>
      <c r="AF593" s="34"/>
      <c r="AG593" s="34"/>
      <c r="AH593" s="34"/>
    </row>
    <row r="594" spans="1:34" ht="11.25" hidden="1" outlineLevel="3" x14ac:dyDescent="0.2">
      <c r="A594" s="34"/>
      <c r="B594" s="251">
        <v>18</v>
      </c>
      <c r="C594" s="48">
        <v>0</v>
      </c>
      <c r="D594" s="49">
        <f t="shared" si="61"/>
        <v>0</v>
      </c>
      <c r="E594" s="49">
        <f t="shared" si="61"/>
        <v>0</v>
      </c>
      <c r="F594" s="56"/>
      <c r="G594" s="262">
        <f t="shared" si="60"/>
        <v>0</v>
      </c>
      <c r="H594" s="56"/>
      <c r="I594" s="212">
        <f>_xlfn.IFNA(IF(I$7="Fixed",1,IF(AND($D594="yes",I$7="Block"),INDEX($O744:$Q744,1,MATCH(I$5,$I29:$K29,0)),IF(OR(I$7="Anytime",I$7="Peak",I$7="Off-peak",I$7="Shoulder",I$7="Block"),INDEX('Stakeholder report data'!$G744:$M744,1,MATCH(IF(I$7="Block","Anytime",I$7),'Stakeholder report data'!$G$724:$M$724,0)),INDEX($W744:$AD744,1,MATCH(I$5,$W$724:$AD$724,0)))))
*I1194*I$8,0)</f>
        <v>0</v>
      </c>
      <c r="J594" s="212">
        <f>_xlfn.IFNA(IF(J$7="Fixed",1,IF(AND($D594="yes",J$7="Block"),INDEX($O744:$Q744,1,MATCH(J$5,$I29:$K29,0)),IF(OR(J$7="Anytime",J$7="Peak",J$7="Off-peak",J$7="Shoulder",J$7="Block"),INDEX('Stakeholder report data'!$G744:$M744,1,MATCH(IF(J$7="Block","Anytime",J$7),'Stakeholder report data'!$G$724:$M$724,0)),INDEX($W744:$AD744,1,MATCH(J$5,$W$724:$AD$724,0)))))
*J1194*J$8,0)</f>
        <v>0</v>
      </c>
      <c r="K594" s="212">
        <f>_xlfn.IFNA(IF(K$7="Fixed",1,IF(AND($D594="yes",K$7="Block"),INDEX($O744:$Q744,1,MATCH(K$5,$I29:$K29,0)),IF(OR(K$7="Anytime",K$7="Peak",K$7="Off-peak",K$7="Shoulder",K$7="Block"),INDEX('Stakeholder report data'!$G744:$M744,1,MATCH(IF(K$7="Block","Anytime",K$7),'Stakeholder report data'!$G$724:$M$724,0)),INDEX($W744:$AD744,1,MATCH(K$5,$W$724:$AD$724,0)))))
*K1194*K$8,0)</f>
        <v>0</v>
      </c>
      <c r="L594" s="212">
        <f>_xlfn.IFNA(IF(L$7="Fixed",1,IF(AND($D594="yes",L$7="Block"),INDEX($O744:$Q744,1,MATCH(L$5,$I29:$K29,0)),IF(OR(L$7="Anytime",L$7="Peak",L$7="Off-peak",L$7="Shoulder",L$7="Block"),INDEX('Stakeholder report data'!$G744:$M744,1,MATCH(IF(L$7="Block","Anytime",L$7),'Stakeholder report data'!$G$724:$M$724,0)),INDEX($W744:$AD744,1,MATCH(L$5,$W$724:$AD$724,0)))))
*L1194*L$8,0)</f>
        <v>0</v>
      </c>
      <c r="M594" s="212">
        <f>_xlfn.IFNA(IF(M$7="Fixed",1,IF(AND($D594="yes",M$7="Block"),INDEX($O744:$Q744,1,MATCH(M$5,$I29:$K29,0)),IF(OR(M$7="Anytime",M$7="Peak",M$7="Off-peak",M$7="Shoulder",M$7="Block"),INDEX('Stakeholder report data'!$G744:$M744,1,MATCH(IF(M$7="Block","Anytime",M$7),'Stakeholder report data'!$G$724:$M$724,0)),INDEX($W744:$AD744,1,MATCH(M$5,$W$724:$AD$724,0)))))
*M1194*M$8,0)</f>
        <v>0</v>
      </c>
      <c r="N594" s="212">
        <f>_xlfn.IFNA(IF(N$7="Fixed",1,IF(AND($D594="yes",N$7="Block"),INDEX($O744:$Q744,1,MATCH(N$5,$I29:$K29,0)),IF(OR(N$7="Anytime",N$7="Peak",N$7="Off-peak",N$7="Shoulder",N$7="Block"),INDEX('Stakeholder report data'!$G744:$M744,1,MATCH(IF(N$7="Block","Anytime",N$7),'Stakeholder report data'!$G$724:$M$724,0)),INDEX($W744:$AD744,1,MATCH(N$5,$W$724:$AD$724,0)))))
*N1194*N$8,0)</f>
        <v>0</v>
      </c>
      <c r="O594" s="212">
        <f>_xlfn.IFNA(IF(O$7="Fixed",1,IF(AND($D594="yes",O$7="Block"),INDEX($O744:$Q744,1,MATCH(O$5,$I29:$K29,0)),IF(OR(O$7="Anytime",O$7="Peak",O$7="Off-peak",O$7="Shoulder",O$7="Block"),INDEX('Stakeholder report data'!$G744:$M744,1,MATCH(IF(O$7="Block","Anytime",O$7),'Stakeholder report data'!$G$724:$M$724,0)),INDEX($W744:$AD744,1,MATCH(O$5,$W$724:$AD$724,0)))))
*O1194*O$8,0)</f>
        <v>0</v>
      </c>
      <c r="P594" s="212">
        <f>_xlfn.IFNA(IF(P$7="Fixed",1,IF(AND($D594="yes",P$7="Block"),INDEX($O744:$Q744,1,MATCH(P$5,$I29:$K29,0)),IF(OR(P$7="Anytime",P$7="Peak",P$7="Off-peak",P$7="Shoulder",P$7="Block"),INDEX('Stakeholder report data'!$G744:$M744,1,MATCH(IF(P$7="Block","Anytime",P$7),'Stakeholder report data'!$G$724:$M$724,0)),INDEX($W744:$AD744,1,MATCH(P$5,$W$724:$AD$724,0)))))
*P1194*P$8,0)</f>
        <v>0</v>
      </c>
      <c r="Q594" s="212">
        <f>_xlfn.IFNA(IF(Q$7="Fixed",1,IF(AND($D594="yes",Q$7="Block"),INDEX($O744:$Q744,1,MATCH(Q$5,$I29:$K29,0)),IF(OR(Q$7="Anytime",Q$7="Peak",Q$7="Off-peak",Q$7="Shoulder",Q$7="Block"),INDEX('Stakeholder report data'!$G744:$M744,1,MATCH(IF(Q$7="Block","Anytime",Q$7),'Stakeholder report data'!$G$724:$M$724,0)),INDEX($W744:$AD744,1,MATCH(Q$5,$W$724:$AD$724,0)))))
*Q1194*Q$8,0)</f>
        <v>0</v>
      </c>
      <c r="R594" s="212">
        <f>_xlfn.IFNA(IF(R$7="Fixed",1,IF(AND($D594="yes",R$7="Block"),INDEX($O744:$Q744,1,MATCH(R$5,$I29:$K29,0)),IF(OR(R$7="Anytime",R$7="Peak",R$7="Off-peak",R$7="Shoulder",R$7="Block"),INDEX('Stakeholder report data'!$G744:$M744,1,MATCH(IF(R$7="Block","Anytime",R$7),'Stakeholder report data'!$G$724:$M$724,0)),INDEX($W744:$AD744,1,MATCH(R$5,$W$724:$AD$724,0)))))
*R1194*R$8,0)</f>
        <v>0</v>
      </c>
      <c r="S594" s="212">
        <f>_xlfn.IFNA(IF(S$7="Fixed",1,IF(AND($D594="yes",S$7="Block"),INDEX($O744:$Q744,1,MATCH(S$5,$I29:$K29,0)),IF(OR(S$7="Anytime",S$7="Peak",S$7="Off-peak",S$7="Shoulder",S$7="Block"),INDEX('Stakeholder report data'!$G744:$M744,1,MATCH(IF(S$7="Block","Anytime",S$7),'Stakeholder report data'!$G$724:$M$724,0)),INDEX($W744:$AD744,1,MATCH(S$5,$W$724:$AD$724,0)))))
*S1194*S$8,0)</f>
        <v>0</v>
      </c>
      <c r="T594" s="212">
        <f>_xlfn.IFNA(IF(T$7="Fixed",1,IF(AND($D594="yes",T$7="Block"),INDEX($O744:$Q744,1,MATCH(T$5,$I29:$K29,0)),IF(OR(T$7="Anytime",T$7="Peak",T$7="Off-peak",T$7="Shoulder",T$7="Block"),INDEX('Stakeholder report data'!$G744:$M744,1,MATCH(IF(T$7="Block","Anytime",T$7),'Stakeholder report data'!$G$724:$M$724,0)),INDEX($W744:$AD744,1,MATCH(T$5,$W$724:$AD$724,0)))))
*T1194*T$8,0)</f>
        <v>0</v>
      </c>
      <c r="U594" s="212">
        <f>_xlfn.IFNA(IF(U$7="Fixed",1,IF(AND($D594="yes",U$7="Block"),INDEX($O744:$Q744,1,MATCH(U$5,$I29:$K29,0)),IF(OR(U$7="Anytime",U$7="Peak",U$7="Off-peak",U$7="Shoulder",U$7="Block"),INDEX('Stakeholder report data'!$G744:$M744,1,MATCH(IF(U$7="Block","Anytime",U$7),'Stakeholder report data'!$G$724:$M$724,0)),INDEX($W744:$AD744,1,MATCH(U$5,$W$724:$AD$724,0)))))
*U1194*U$8,0)</f>
        <v>0</v>
      </c>
      <c r="V594" s="212">
        <f>_xlfn.IFNA(IF(V$7="Fixed",1,IF(AND($D594="yes",V$7="Block"),INDEX($O744:$Q744,1,MATCH(V$5,$I29:$K29,0)),IF(OR(V$7="Anytime",V$7="Peak",V$7="Off-peak",V$7="Shoulder",V$7="Block"),INDEX('Stakeholder report data'!$G744:$M744,1,MATCH(IF(V$7="Block","Anytime",V$7),'Stakeholder report data'!$G$724:$M$724,0)),INDEX($W744:$AD744,1,MATCH(V$5,$W$724:$AD$724,0)))))
*V1194*V$8,0)</f>
        <v>0</v>
      </c>
      <c r="W594" s="212">
        <f>_xlfn.IFNA(IF(W$7="Fixed",1,IF(AND($D594="yes",W$7="Block"),INDEX($O744:$Q744,1,MATCH(W$5,$I29:$K29,0)),IF(OR(W$7="Anytime",W$7="Peak",W$7="Off-peak",W$7="Shoulder",W$7="Block"),INDEX('Stakeholder report data'!$G744:$M744,1,MATCH(IF(W$7="Block","Anytime",W$7),'Stakeholder report data'!$G$724:$M$724,0)),INDEX($W744:$AD744,1,MATCH(W$5,$W$724:$AD$724,0)))))
*W1194*W$8,0)</f>
        <v>0</v>
      </c>
      <c r="X594" s="212">
        <f>_xlfn.IFNA(IF(X$7="Fixed",1,IF(AND($D594="yes",X$7="Block"),INDEX($O744:$Q744,1,MATCH(X$5,$I29:$K29,0)),IF(OR(X$7="Anytime",X$7="Peak",X$7="Off-peak",X$7="Shoulder",X$7="Block"),INDEX('Stakeholder report data'!$G744:$M744,1,MATCH(IF(X$7="Block","Anytime",X$7),'Stakeholder report data'!$G$724:$M$724,0)),INDEX($W744:$AD744,1,MATCH(X$5,$W$724:$AD$724,0)))))
*X1194*X$8,0)</f>
        <v>0</v>
      </c>
      <c r="Y594" s="212">
        <f>_xlfn.IFNA(IF(Y$7="Fixed",1,IF(AND($D594="yes",Y$7="Block"),INDEX($O744:$Q744,1,MATCH(Y$5,$I29:$K29,0)),IF(OR(Y$7="Anytime",Y$7="Peak",Y$7="Off-peak",Y$7="Shoulder",Y$7="Block"),INDEX('Stakeholder report data'!$G744:$M744,1,MATCH(IF(Y$7="Block","Anytime",Y$7),'Stakeholder report data'!$G$724:$M$724,0)),INDEX($W744:$AD744,1,MATCH(Y$5,$W$724:$AD$724,0)))))
*Y1194*Y$8,0)</f>
        <v>0</v>
      </c>
      <c r="Z594" s="212">
        <f>_xlfn.IFNA(IF(Z$7="Fixed",1,IF(AND($D594="yes",Z$7="Block"),INDEX($O744:$Q744,1,MATCH(Z$5,$I29:$K29,0)),IF(OR(Z$7="Anytime",Z$7="Peak",Z$7="Off-peak",Z$7="Shoulder",Z$7="Block"),INDEX('Stakeholder report data'!$G744:$M744,1,MATCH(IF(Z$7="Block","Anytime",Z$7),'Stakeholder report data'!$G$724:$M$724,0)),INDEX($W744:$AD744,1,MATCH(Z$5,$W$724:$AD$724,0)))))
*Z1194*Z$8,0)</f>
        <v>0</v>
      </c>
      <c r="AA594" s="212">
        <f>_xlfn.IFNA(IF(AA$7="Fixed",1,IF(AND($D594="yes",AA$7="Block"),INDEX($O744:$Q744,1,MATCH(AA$5,$I29:$K29,0)),IF(OR(AA$7="Anytime",AA$7="Peak",AA$7="Off-peak",AA$7="Shoulder",AA$7="Block"),INDEX('Stakeholder report data'!$G744:$M744,1,MATCH(IF(AA$7="Block","Anytime",AA$7),'Stakeholder report data'!$G$724:$M$724,0)),INDEX($W744:$AD744,1,MATCH(AA$5,$W$724:$AD$724,0)))))
*AA1194*AA$8,0)</f>
        <v>0</v>
      </c>
      <c r="AB594" s="212">
        <f>_xlfn.IFNA(IF(AB$7="Fixed",1,IF(AND($D594="yes",AB$7="Block"),INDEX($O744:$Q744,1,MATCH(AB$5,$I29:$K29,0)),IF(OR(AB$7="Anytime",AB$7="Peak",AB$7="Off-peak",AB$7="Shoulder",AB$7="Block"),INDEX('Stakeholder report data'!$G744:$M744,1,MATCH(IF(AB$7="Block","Anytime",AB$7),'Stakeholder report data'!$G$724:$M$724,0)),INDEX($W744:$AD744,1,MATCH(AB$5,$W$724:$AD$724,0)))))
*AB1194*AB$8,0)</f>
        <v>0</v>
      </c>
      <c r="AC594" s="212">
        <f>_xlfn.IFNA(IF(AC$7="Fixed",1,IF(AND($D594="yes",AC$7="Block"),INDEX($O744:$Q744,1,MATCH(AC$5,$I29:$K29,0)),IF(OR(AC$7="Anytime",AC$7="Peak",AC$7="Off-peak",AC$7="Shoulder",AC$7="Block"),INDEX('Stakeholder report data'!$G744:$M744,1,MATCH(IF(AC$7="Block","Anytime",AC$7),'Stakeholder report data'!$G$724:$M$724,0)),INDEX($W744:$AD744,1,MATCH(AC$5,$W$724:$AD$724,0)))))
*AC1194*AC$8,0)</f>
        <v>0</v>
      </c>
      <c r="AD594" s="212">
        <f>_xlfn.IFNA(IF(AD$7="Fixed",1,IF(AND($D594="yes",AD$7="Block"),INDEX($O744:$Q744,1,MATCH(AD$5,$I29:$K29,0)),IF(OR(AD$7="Anytime",AD$7="Peak",AD$7="Off-peak",AD$7="Shoulder",AD$7="Block"),INDEX('Stakeholder report data'!$G744:$M744,1,MATCH(IF(AD$7="Block","Anytime",AD$7),'Stakeholder report data'!$G$724:$M$724,0)),INDEX($W744:$AD744,1,MATCH(AD$5,$W$724:$AD$724,0)))))
*AD1194*AD$8,0)</f>
        <v>0</v>
      </c>
      <c r="AE594" s="55"/>
      <c r="AF594" s="34"/>
      <c r="AG594" s="34"/>
      <c r="AH594" s="34"/>
    </row>
    <row r="595" spans="1:34" ht="11.25" hidden="1" outlineLevel="3" x14ac:dyDescent="0.2">
      <c r="A595" s="34"/>
      <c r="B595" s="251">
        <v>19</v>
      </c>
      <c r="C595" s="48">
        <v>0</v>
      </c>
      <c r="D595" s="49">
        <f t="shared" si="61"/>
        <v>0</v>
      </c>
      <c r="E595" s="49">
        <f t="shared" si="61"/>
        <v>0</v>
      </c>
      <c r="F595" s="56"/>
      <c r="G595" s="262">
        <f t="shared" si="60"/>
        <v>0</v>
      </c>
      <c r="H595" s="56"/>
      <c r="I595" s="212">
        <f>_xlfn.IFNA(IF(I$7="Fixed",1,IF(AND($D595="yes",I$7="Block"),INDEX($O745:$Q745,1,MATCH(I$5,$I30:$K30,0)),IF(OR(I$7="Anytime",I$7="Peak",I$7="Off-peak",I$7="Shoulder",I$7="Block"),INDEX('Stakeholder report data'!$G745:$M745,1,MATCH(IF(I$7="Block","Anytime",I$7),'Stakeholder report data'!$G$724:$M$724,0)),INDEX($W745:$AD745,1,MATCH(I$5,$W$724:$AD$724,0)))))
*I1195*I$8,0)</f>
        <v>0</v>
      </c>
      <c r="J595" s="212">
        <f>_xlfn.IFNA(IF(J$7="Fixed",1,IF(AND($D595="yes",J$7="Block"),INDEX($O745:$Q745,1,MATCH(J$5,$I30:$K30,0)),IF(OR(J$7="Anytime",J$7="Peak",J$7="Off-peak",J$7="Shoulder",J$7="Block"),INDEX('Stakeholder report data'!$G745:$M745,1,MATCH(IF(J$7="Block","Anytime",J$7),'Stakeholder report data'!$G$724:$M$724,0)),INDEX($W745:$AD745,1,MATCH(J$5,$W$724:$AD$724,0)))))
*J1195*J$8,0)</f>
        <v>0</v>
      </c>
      <c r="K595" s="212">
        <f>_xlfn.IFNA(IF(K$7="Fixed",1,IF(AND($D595="yes",K$7="Block"),INDEX($O745:$Q745,1,MATCH(K$5,$I30:$K30,0)),IF(OR(K$7="Anytime",K$7="Peak",K$7="Off-peak",K$7="Shoulder",K$7="Block"),INDEX('Stakeholder report data'!$G745:$M745,1,MATCH(IF(K$7="Block","Anytime",K$7),'Stakeholder report data'!$G$724:$M$724,0)),INDEX($W745:$AD745,1,MATCH(K$5,$W$724:$AD$724,0)))))
*K1195*K$8,0)</f>
        <v>0</v>
      </c>
      <c r="L595" s="212">
        <f>_xlfn.IFNA(IF(L$7="Fixed",1,IF(AND($D595="yes",L$7="Block"),INDEX($O745:$Q745,1,MATCH(L$5,$I30:$K30,0)),IF(OR(L$7="Anytime",L$7="Peak",L$7="Off-peak",L$7="Shoulder",L$7="Block"),INDEX('Stakeholder report data'!$G745:$M745,1,MATCH(IF(L$7="Block","Anytime",L$7),'Stakeholder report data'!$G$724:$M$724,0)),INDEX($W745:$AD745,1,MATCH(L$5,$W$724:$AD$724,0)))))
*L1195*L$8,0)</f>
        <v>0</v>
      </c>
      <c r="M595" s="212">
        <f>_xlfn.IFNA(IF(M$7="Fixed",1,IF(AND($D595="yes",M$7="Block"),INDEX($O745:$Q745,1,MATCH(M$5,$I30:$K30,0)),IF(OR(M$7="Anytime",M$7="Peak",M$7="Off-peak",M$7="Shoulder",M$7="Block"),INDEX('Stakeholder report data'!$G745:$M745,1,MATCH(IF(M$7="Block","Anytime",M$7),'Stakeholder report data'!$G$724:$M$724,0)),INDEX($W745:$AD745,1,MATCH(M$5,$W$724:$AD$724,0)))))
*M1195*M$8,0)</f>
        <v>0</v>
      </c>
      <c r="N595" s="212">
        <f>_xlfn.IFNA(IF(N$7="Fixed",1,IF(AND($D595="yes",N$7="Block"),INDEX($O745:$Q745,1,MATCH(N$5,$I30:$K30,0)),IF(OR(N$7="Anytime",N$7="Peak",N$7="Off-peak",N$7="Shoulder",N$7="Block"),INDEX('Stakeholder report data'!$G745:$M745,1,MATCH(IF(N$7="Block","Anytime",N$7),'Stakeholder report data'!$G$724:$M$724,0)),INDEX($W745:$AD745,1,MATCH(N$5,$W$724:$AD$724,0)))))
*N1195*N$8,0)</f>
        <v>0</v>
      </c>
      <c r="O595" s="212">
        <f>_xlfn.IFNA(IF(O$7="Fixed",1,IF(AND($D595="yes",O$7="Block"),INDEX($O745:$Q745,1,MATCH(O$5,$I30:$K30,0)),IF(OR(O$7="Anytime",O$7="Peak",O$7="Off-peak",O$7="Shoulder",O$7="Block"),INDEX('Stakeholder report data'!$G745:$M745,1,MATCH(IF(O$7="Block","Anytime",O$7),'Stakeholder report data'!$G$724:$M$724,0)),INDEX($W745:$AD745,1,MATCH(O$5,$W$724:$AD$724,0)))))
*O1195*O$8,0)</f>
        <v>0</v>
      </c>
      <c r="P595" s="212">
        <f>_xlfn.IFNA(IF(P$7="Fixed",1,IF(AND($D595="yes",P$7="Block"),INDEX($O745:$Q745,1,MATCH(P$5,$I30:$K30,0)),IF(OR(P$7="Anytime",P$7="Peak",P$7="Off-peak",P$7="Shoulder",P$7="Block"),INDEX('Stakeholder report data'!$G745:$M745,1,MATCH(IF(P$7="Block","Anytime",P$7),'Stakeholder report data'!$G$724:$M$724,0)),INDEX($W745:$AD745,1,MATCH(P$5,$W$724:$AD$724,0)))))
*P1195*P$8,0)</f>
        <v>0</v>
      </c>
      <c r="Q595" s="212">
        <f>_xlfn.IFNA(IF(Q$7="Fixed",1,IF(AND($D595="yes",Q$7="Block"),INDEX($O745:$Q745,1,MATCH(Q$5,$I30:$K30,0)),IF(OR(Q$7="Anytime",Q$7="Peak",Q$7="Off-peak",Q$7="Shoulder",Q$7="Block"),INDEX('Stakeholder report data'!$G745:$M745,1,MATCH(IF(Q$7="Block","Anytime",Q$7),'Stakeholder report data'!$G$724:$M$724,0)),INDEX($W745:$AD745,1,MATCH(Q$5,$W$724:$AD$724,0)))))
*Q1195*Q$8,0)</f>
        <v>0</v>
      </c>
      <c r="R595" s="212">
        <f>_xlfn.IFNA(IF(R$7="Fixed",1,IF(AND($D595="yes",R$7="Block"),INDEX($O745:$Q745,1,MATCH(R$5,$I30:$K30,0)),IF(OR(R$7="Anytime",R$7="Peak",R$7="Off-peak",R$7="Shoulder",R$7="Block"),INDEX('Stakeholder report data'!$G745:$M745,1,MATCH(IF(R$7="Block","Anytime",R$7),'Stakeholder report data'!$G$724:$M$724,0)),INDEX($W745:$AD745,1,MATCH(R$5,$W$724:$AD$724,0)))))
*R1195*R$8,0)</f>
        <v>0</v>
      </c>
      <c r="S595" s="212">
        <f>_xlfn.IFNA(IF(S$7="Fixed",1,IF(AND($D595="yes",S$7="Block"),INDEX($O745:$Q745,1,MATCH(S$5,$I30:$K30,0)),IF(OR(S$7="Anytime",S$7="Peak",S$7="Off-peak",S$7="Shoulder",S$7="Block"),INDEX('Stakeholder report data'!$G745:$M745,1,MATCH(IF(S$7="Block","Anytime",S$7),'Stakeholder report data'!$G$724:$M$724,0)),INDEX($W745:$AD745,1,MATCH(S$5,$W$724:$AD$724,0)))))
*S1195*S$8,0)</f>
        <v>0</v>
      </c>
      <c r="T595" s="212">
        <f>_xlfn.IFNA(IF(T$7="Fixed",1,IF(AND($D595="yes",T$7="Block"),INDEX($O745:$Q745,1,MATCH(T$5,$I30:$K30,0)),IF(OR(T$7="Anytime",T$7="Peak",T$7="Off-peak",T$7="Shoulder",T$7="Block"),INDEX('Stakeholder report data'!$G745:$M745,1,MATCH(IF(T$7="Block","Anytime",T$7),'Stakeholder report data'!$G$724:$M$724,0)),INDEX($W745:$AD745,1,MATCH(T$5,$W$724:$AD$724,0)))))
*T1195*T$8,0)</f>
        <v>0</v>
      </c>
      <c r="U595" s="212">
        <f>_xlfn.IFNA(IF(U$7="Fixed",1,IF(AND($D595="yes",U$7="Block"),INDEX($O745:$Q745,1,MATCH(U$5,$I30:$K30,0)),IF(OR(U$7="Anytime",U$7="Peak",U$7="Off-peak",U$7="Shoulder",U$7="Block"),INDEX('Stakeholder report data'!$G745:$M745,1,MATCH(IF(U$7="Block","Anytime",U$7),'Stakeholder report data'!$G$724:$M$724,0)),INDEX($W745:$AD745,1,MATCH(U$5,$W$724:$AD$724,0)))))
*U1195*U$8,0)</f>
        <v>0</v>
      </c>
      <c r="V595" s="212">
        <f>_xlfn.IFNA(IF(V$7="Fixed",1,IF(AND($D595="yes",V$7="Block"),INDEX($O745:$Q745,1,MATCH(V$5,$I30:$K30,0)),IF(OR(V$7="Anytime",V$7="Peak",V$7="Off-peak",V$7="Shoulder",V$7="Block"),INDEX('Stakeholder report data'!$G745:$M745,1,MATCH(IF(V$7="Block","Anytime",V$7),'Stakeholder report data'!$G$724:$M$724,0)),INDEX($W745:$AD745,1,MATCH(V$5,$W$724:$AD$724,0)))))
*V1195*V$8,0)</f>
        <v>0</v>
      </c>
      <c r="W595" s="212">
        <f>_xlfn.IFNA(IF(W$7="Fixed",1,IF(AND($D595="yes",W$7="Block"),INDEX($O745:$Q745,1,MATCH(W$5,$I30:$K30,0)),IF(OR(W$7="Anytime",W$7="Peak",W$7="Off-peak",W$7="Shoulder",W$7="Block"),INDEX('Stakeholder report data'!$G745:$M745,1,MATCH(IF(W$7="Block","Anytime",W$7),'Stakeholder report data'!$G$724:$M$724,0)),INDEX($W745:$AD745,1,MATCH(W$5,$W$724:$AD$724,0)))))
*W1195*W$8,0)</f>
        <v>0</v>
      </c>
      <c r="X595" s="212">
        <f>_xlfn.IFNA(IF(X$7="Fixed",1,IF(AND($D595="yes",X$7="Block"),INDEX($O745:$Q745,1,MATCH(X$5,$I30:$K30,0)),IF(OR(X$7="Anytime",X$7="Peak",X$7="Off-peak",X$7="Shoulder",X$7="Block"),INDEX('Stakeholder report data'!$G745:$M745,1,MATCH(IF(X$7="Block","Anytime",X$7),'Stakeholder report data'!$G$724:$M$724,0)),INDEX($W745:$AD745,1,MATCH(X$5,$W$724:$AD$724,0)))))
*X1195*X$8,0)</f>
        <v>0</v>
      </c>
      <c r="Y595" s="212">
        <f>_xlfn.IFNA(IF(Y$7="Fixed",1,IF(AND($D595="yes",Y$7="Block"),INDEX($O745:$Q745,1,MATCH(Y$5,$I30:$K30,0)),IF(OR(Y$7="Anytime",Y$7="Peak",Y$7="Off-peak",Y$7="Shoulder",Y$7="Block"),INDEX('Stakeholder report data'!$G745:$M745,1,MATCH(IF(Y$7="Block","Anytime",Y$7),'Stakeholder report data'!$G$724:$M$724,0)),INDEX($W745:$AD745,1,MATCH(Y$5,$W$724:$AD$724,0)))))
*Y1195*Y$8,0)</f>
        <v>0</v>
      </c>
      <c r="Z595" s="212">
        <f>_xlfn.IFNA(IF(Z$7="Fixed",1,IF(AND($D595="yes",Z$7="Block"),INDEX($O745:$Q745,1,MATCH(Z$5,$I30:$K30,0)),IF(OR(Z$7="Anytime",Z$7="Peak",Z$7="Off-peak",Z$7="Shoulder",Z$7="Block"),INDEX('Stakeholder report data'!$G745:$M745,1,MATCH(IF(Z$7="Block","Anytime",Z$7),'Stakeholder report data'!$G$724:$M$724,0)),INDEX($W745:$AD745,1,MATCH(Z$5,$W$724:$AD$724,0)))))
*Z1195*Z$8,0)</f>
        <v>0</v>
      </c>
      <c r="AA595" s="212">
        <f>_xlfn.IFNA(IF(AA$7="Fixed",1,IF(AND($D595="yes",AA$7="Block"),INDEX($O745:$Q745,1,MATCH(AA$5,$I30:$K30,0)),IF(OR(AA$7="Anytime",AA$7="Peak",AA$7="Off-peak",AA$7="Shoulder",AA$7="Block"),INDEX('Stakeholder report data'!$G745:$M745,1,MATCH(IF(AA$7="Block","Anytime",AA$7),'Stakeholder report data'!$G$724:$M$724,0)),INDEX($W745:$AD745,1,MATCH(AA$5,$W$724:$AD$724,0)))))
*AA1195*AA$8,0)</f>
        <v>0</v>
      </c>
      <c r="AB595" s="212">
        <f>_xlfn.IFNA(IF(AB$7="Fixed",1,IF(AND($D595="yes",AB$7="Block"),INDEX($O745:$Q745,1,MATCH(AB$5,$I30:$K30,0)),IF(OR(AB$7="Anytime",AB$7="Peak",AB$7="Off-peak",AB$7="Shoulder",AB$7="Block"),INDEX('Stakeholder report data'!$G745:$M745,1,MATCH(IF(AB$7="Block","Anytime",AB$7),'Stakeholder report data'!$G$724:$M$724,0)),INDEX($W745:$AD745,1,MATCH(AB$5,$W$724:$AD$724,0)))))
*AB1195*AB$8,0)</f>
        <v>0</v>
      </c>
      <c r="AC595" s="212">
        <f>_xlfn.IFNA(IF(AC$7="Fixed",1,IF(AND($D595="yes",AC$7="Block"),INDEX($O745:$Q745,1,MATCH(AC$5,$I30:$K30,0)),IF(OR(AC$7="Anytime",AC$7="Peak",AC$7="Off-peak",AC$7="Shoulder",AC$7="Block"),INDEX('Stakeholder report data'!$G745:$M745,1,MATCH(IF(AC$7="Block","Anytime",AC$7),'Stakeholder report data'!$G$724:$M$724,0)),INDEX($W745:$AD745,1,MATCH(AC$5,$W$724:$AD$724,0)))))
*AC1195*AC$8,0)</f>
        <v>0</v>
      </c>
      <c r="AD595" s="212">
        <f>_xlfn.IFNA(IF(AD$7="Fixed",1,IF(AND($D595="yes",AD$7="Block"),INDEX($O745:$Q745,1,MATCH(AD$5,$I30:$K30,0)),IF(OR(AD$7="Anytime",AD$7="Peak",AD$7="Off-peak",AD$7="Shoulder",AD$7="Block"),INDEX('Stakeholder report data'!$G745:$M745,1,MATCH(IF(AD$7="Block","Anytime",AD$7),'Stakeholder report data'!$G$724:$M$724,0)),INDEX($W745:$AD745,1,MATCH(AD$5,$W$724:$AD$724,0)))))
*AD1195*AD$8,0)</f>
        <v>0</v>
      </c>
      <c r="AE595" s="55"/>
      <c r="AF595" s="34"/>
      <c r="AG595" s="34"/>
      <c r="AH595" s="34"/>
    </row>
    <row r="596" spans="1:34" ht="11.25" hidden="1" outlineLevel="3" x14ac:dyDescent="0.2">
      <c r="A596" s="34"/>
      <c r="B596" s="251">
        <v>20</v>
      </c>
      <c r="C596" s="48">
        <v>0</v>
      </c>
      <c r="D596" s="49">
        <f t="shared" si="61"/>
        <v>0</v>
      </c>
      <c r="E596" s="49">
        <f t="shared" si="61"/>
        <v>0</v>
      </c>
      <c r="F596" s="56"/>
      <c r="G596" s="262">
        <f t="shared" si="60"/>
        <v>0</v>
      </c>
      <c r="H596" s="56"/>
      <c r="I596" s="212">
        <f>_xlfn.IFNA(IF(I$7="Fixed",1,IF(AND($D596="yes",I$7="Block"),INDEX($O746:$Q746,1,MATCH(I$5,$I31:$K31,0)),IF(OR(I$7="Anytime",I$7="Peak",I$7="Off-peak",I$7="Shoulder",I$7="Block"),INDEX('Stakeholder report data'!$G746:$M746,1,MATCH(IF(I$7="Block","Anytime",I$7),'Stakeholder report data'!$G$724:$M$724,0)),INDEX($W746:$AD746,1,MATCH(I$5,$W$724:$AD$724,0)))))
*I1196*I$8,0)</f>
        <v>0</v>
      </c>
      <c r="J596" s="212">
        <f>_xlfn.IFNA(IF(J$7="Fixed",1,IF(AND($D596="yes",J$7="Block"),INDEX($O746:$Q746,1,MATCH(J$5,$I31:$K31,0)),IF(OR(J$7="Anytime",J$7="Peak",J$7="Off-peak",J$7="Shoulder",J$7="Block"),INDEX('Stakeholder report data'!$G746:$M746,1,MATCH(IF(J$7="Block","Anytime",J$7),'Stakeholder report data'!$G$724:$M$724,0)),INDEX($W746:$AD746,1,MATCH(J$5,$W$724:$AD$724,0)))))
*J1196*J$8,0)</f>
        <v>0</v>
      </c>
      <c r="K596" s="212">
        <f>_xlfn.IFNA(IF(K$7="Fixed",1,IF(AND($D596="yes",K$7="Block"),INDEX($O746:$Q746,1,MATCH(K$5,$I31:$K31,0)),IF(OR(K$7="Anytime",K$7="Peak",K$7="Off-peak",K$7="Shoulder",K$7="Block"),INDEX('Stakeholder report data'!$G746:$M746,1,MATCH(IF(K$7="Block","Anytime",K$7),'Stakeholder report data'!$G$724:$M$724,0)),INDEX($W746:$AD746,1,MATCH(K$5,$W$724:$AD$724,0)))))
*K1196*K$8,0)</f>
        <v>0</v>
      </c>
      <c r="L596" s="212">
        <f>_xlfn.IFNA(IF(L$7="Fixed",1,IF(AND($D596="yes",L$7="Block"),INDEX($O746:$Q746,1,MATCH(L$5,$I31:$K31,0)),IF(OR(L$7="Anytime",L$7="Peak",L$7="Off-peak",L$7="Shoulder",L$7="Block"),INDEX('Stakeholder report data'!$G746:$M746,1,MATCH(IF(L$7="Block","Anytime",L$7),'Stakeholder report data'!$G$724:$M$724,0)),INDEX($W746:$AD746,1,MATCH(L$5,$W$724:$AD$724,0)))))
*L1196*L$8,0)</f>
        <v>0</v>
      </c>
      <c r="M596" s="212">
        <f>_xlfn.IFNA(IF(M$7="Fixed",1,IF(AND($D596="yes",M$7="Block"),INDEX($O746:$Q746,1,MATCH(M$5,$I31:$K31,0)),IF(OR(M$7="Anytime",M$7="Peak",M$7="Off-peak",M$7="Shoulder",M$7="Block"),INDEX('Stakeholder report data'!$G746:$M746,1,MATCH(IF(M$7="Block","Anytime",M$7),'Stakeholder report data'!$G$724:$M$724,0)),INDEX($W746:$AD746,1,MATCH(M$5,$W$724:$AD$724,0)))))
*M1196*M$8,0)</f>
        <v>0</v>
      </c>
      <c r="N596" s="212">
        <f>_xlfn.IFNA(IF(N$7="Fixed",1,IF(AND($D596="yes",N$7="Block"),INDEX($O746:$Q746,1,MATCH(N$5,$I31:$K31,0)),IF(OR(N$7="Anytime",N$7="Peak",N$7="Off-peak",N$7="Shoulder",N$7="Block"),INDEX('Stakeholder report data'!$G746:$M746,1,MATCH(IF(N$7="Block","Anytime",N$7),'Stakeholder report data'!$G$724:$M$724,0)),INDEX($W746:$AD746,1,MATCH(N$5,$W$724:$AD$724,0)))))
*N1196*N$8,0)</f>
        <v>0</v>
      </c>
      <c r="O596" s="212">
        <f>_xlfn.IFNA(IF(O$7="Fixed",1,IF(AND($D596="yes",O$7="Block"),INDEX($O746:$Q746,1,MATCH(O$5,$I31:$K31,0)),IF(OR(O$7="Anytime",O$7="Peak",O$7="Off-peak",O$7="Shoulder",O$7="Block"),INDEX('Stakeholder report data'!$G746:$M746,1,MATCH(IF(O$7="Block","Anytime",O$7),'Stakeholder report data'!$G$724:$M$724,0)),INDEX($W746:$AD746,1,MATCH(O$5,$W$724:$AD$724,0)))))
*O1196*O$8,0)</f>
        <v>0</v>
      </c>
      <c r="P596" s="212">
        <f>_xlfn.IFNA(IF(P$7="Fixed",1,IF(AND($D596="yes",P$7="Block"),INDEX($O746:$Q746,1,MATCH(P$5,$I31:$K31,0)),IF(OR(P$7="Anytime",P$7="Peak",P$7="Off-peak",P$7="Shoulder",P$7="Block"),INDEX('Stakeholder report data'!$G746:$M746,1,MATCH(IF(P$7="Block","Anytime",P$7),'Stakeholder report data'!$G$724:$M$724,0)),INDEX($W746:$AD746,1,MATCH(P$5,$W$724:$AD$724,0)))))
*P1196*P$8,0)</f>
        <v>0</v>
      </c>
      <c r="Q596" s="212">
        <f>_xlfn.IFNA(IF(Q$7="Fixed",1,IF(AND($D596="yes",Q$7="Block"),INDEX($O746:$Q746,1,MATCH(Q$5,$I31:$K31,0)),IF(OR(Q$7="Anytime",Q$7="Peak",Q$7="Off-peak",Q$7="Shoulder",Q$7="Block"),INDEX('Stakeholder report data'!$G746:$M746,1,MATCH(IF(Q$7="Block","Anytime",Q$7),'Stakeholder report data'!$G$724:$M$724,0)),INDEX($W746:$AD746,1,MATCH(Q$5,$W$724:$AD$724,0)))))
*Q1196*Q$8,0)</f>
        <v>0</v>
      </c>
      <c r="R596" s="212">
        <f>_xlfn.IFNA(IF(R$7="Fixed",1,IF(AND($D596="yes",R$7="Block"),INDEX($O746:$Q746,1,MATCH(R$5,$I31:$K31,0)),IF(OR(R$7="Anytime",R$7="Peak",R$7="Off-peak",R$7="Shoulder",R$7="Block"),INDEX('Stakeholder report data'!$G746:$M746,1,MATCH(IF(R$7="Block","Anytime",R$7),'Stakeholder report data'!$G$724:$M$724,0)),INDEX($W746:$AD746,1,MATCH(R$5,$W$724:$AD$724,0)))))
*R1196*R$8,0)</f>
        <v>0</v>
      </c>
      <c r="S596" s="212">
        <f>_xlfn.IFNA(IF(S$7="Fixed",1,IF(AND($D596="yes",S$7="Block"),INDEX($O746:$Q746,1,MATCH(S$5,$I31:$K31,0)),IF(OR(S$7="Anytime",S$7="Peak",S$7="Off-peak",S$7="Shoulder",S$7="Block"),INDEX('Stakeholder report data'!$G746:$M746,1,MATCH(IF(S$7="Block","Anytime",S$7),'Stakeholder report data'!$G$724:$M$724,0)),INDEX($W746:$AD746,1,MATCH(S$5,$W$724:$AD$724,0)))))
*S1196*S$8,0)</f>
        <v>0</v>
      </c>
      <c r="T596" s="212">
        <f>_xlfn.IFNA(IF(T$7="Fixed",1,IF(AND($D596="yes",T$7="Block"),INDEX($O746:$Q746,1,MATCH(T$5,$I31:$K31,0)),IF(OR(T$7="Anytime",T$7="Peak",T$7="Off-peak",T$7="Shoulder",T$7="Block"),INDEX('Stakeholder report data'!$G746:$M746,1,MATCH(IF(T$7="Block","Anytime",T$7),'Stakeholder report data'!$G$724:$M$724,0)),INDEX($W746:$AD746,1,MATCH(T$5,$W$724:$AD$724,0)))))
*T1196*T$8,0)</f>
        <v>0</v>
      </c>
      <c r="U596" s="212">
        <f>_xlfn.IFNA(IF(U$7="Fixed",1,IF(AND($D596="yes",U$7="Block"),INDEX($O746:$Q746,1,MATCH(U$5,$I31:$K31,0)),IF(OR(U$7="Anytime",U$7="Peak",U$7="Off-peak",U$7="Shoulder",U$7="Block"),INDEX('Stakeholder report data'!$G746:$M746,1,MATCH(IF(U$7="Block","Anytime",U$7),'Stakeholder report data'!$G$724:$M$724,0)),INDEX($W746:$AD746,1,MATCH(U$5,$W$724:$AD$724,0)))))
*U1196*U$8,0)</f>
        <v>0</v>
      </c>
      <c r="V596" s="212">
        <f>_xlfn.IFNA(IF(V$7="Fixed",1,IF(AND($D596="yes",V$7="Block"),INDEX($O746:$Q746,1,MATCH(V$5,$I31:$K31,0)),IF(OR(V$7="Anytime",V$7="Peak",V$7="Off-peak",V$7="Shoulder",V$7="Block"),INDEX('Stakeholder report data'!$G746:$M746,1,MATCH(IF(V$7="Block","Anytime",V$7),'Stakeholder report data'!$G$724:$M$724,0)),INDEX($W746:$AD746,1,MATCH(V$5,$W$724:$AD$724,0)))))
*V1196*V$8,0)</f>
        <v>0</v>
      </c>
      <c r="W596" s="212">
        <f>_xlfn.IFNA(IF(W$7="Fixed",1,IF(AND($D596="yes",W$7="Block"),INDEX($O746:$Q746,1,MATCH(W$5,$I31:$K31,0)),IF(OR(W$7="Anytime",W$7="Peak",W$7="Off-peak",W$7="Shoulder",W$7="Block"),INDEX('Stakeholder report data'!$G746:$M746,1,MATCH(IF(W$7="Block","Anytime",W$7),'Stakeholder report data'!$G$724:$M$724,0)),INDEX($W746:$AD746,1,MATCH(W$5,$W$724:$AD$724,0)))))
*W1196*W$8,0)</f>
        <v>0</v>
      </c>
      <c r="X596" s="212">
        <f>_xlfn.IFNA(IF(X$7="Fixed",1,IF(AND($D596="yes",X$7="Block"),INDEX($O746:$Q746,1,MATCH(X$5,$I31:$K31,0)),IF(OR(X$7="Anytime",X$7="Peak",X$7="Off-peak",X$7="Shoulder",X$7="Block"),INDEX('Stakeholder report data'!$G746:$M746,1,MATCH(IF(X$7="Block","Anytime",X$7),'Stakeholder report data'!$G$724:$M$724,0)),INDEX($W746:$AD746,1,MATCH(X$5,$W$724:$AD$724,0)))))
*X1196*X$8,0)</f>
        <v>0</v>
      </c>
      <c r="Y596" s="212">
        <f>_xlfn.IFNA(IF(Y$7="Fixed",1,IF(AND($D596="yes",Y$7="Block"),INDEX($O746:$Q746,1,MATCH(Y$5,$I31:$K31,0)),IF(OR(Y$7="Anytime",Y$7="Peak",Y$7="Off-peak",Y$7="Shoulder",Y$7="Block"),INDEX('Stakeholder report data'!$G746:$M746,1,MATCH(IF(Y$7="Block","Anytime",Y$7),'Stakeholder report data'!$G$724:$M$724,0)),INDEX($W746:$AD746,1,MATCH(Y$5,$W$724:$AD$724,0)))))
*Y1196*Y$8,0)</f>
        <v>0</v>
      </c>
      <c r="Z596" s="212">
        <f>_xlfn.IFNA(IF(Z$7="Fixed",1,IF(AND($D596="yes",Z$7="Block"),INDEX($O746:$Q746,1,MATCH(Z$5,$I31:$K31,0)),IF(OR(Z$7="Anytime",Z$7="Peak",Z$7="Off-peak",Z$7="Shoulder",Z$7="Block"),INDEX('Stakeholder report data'!$G746:$M746,1,MATCH(IF(Z$7="Block","Anytime",Z$7),'Stakeholder report data'!$G$724:$M$724,0)),INDEX($W746:$AD746,1,MATCH(Z$5,$W$724:$AD$724,0)))))
*Z1196*Z$8,0)</f>
        <v>0</v>
      </c>
      <c r="AA596" s="212">
        <f>_xlfn.IFNA(IF(AA$7="Fixed",1,IF(AND($D596="yes",AA$7="Block"),INDEX($O746:$Q746,1,MATCH(AA$5,$I31:$K31,0)),IF(OR(AA$7="Anytime",AA$7="Peak",AA$7="Off-peak",AA$7="Shoulder",AA$7="Block"),INDEX('Stakeholder report data'!$G746:$M746,1,MATCH(IF(AA$7="Block","Anytime",AA$7),'Stakeholder report data'!$G$724:$M$724,0)),INDEX($W746:$AD746,1,MATCH(AA$5,$W$724:$AD$724,0)))))
*AA1196*AA$8,0)</f>
        <v>0</v>
      </c>
      <c r="AB596" s="212">
        <f>_xlfn.IFNA(IF(AB$7="Fixed",1,IF(AND($D596="yes",AB$7="Block"),INDEX($O746:$Q746,1,MATCH(AB$5,$I31:$K31,0)),IF(OR(AB$7="Anytime",AB$7="Peak",AB$7="Off-peak",AB$7="Shoulder",AB$7="Block"),INDEX('Stakeholder report data'!$G746:$M746,1,MATCH(IF(AB$7="Block","Anytime",AB$7),'Stakeholder report data'!$G$724:$M$724,0)),INDEX($W746:$AD746,1,MATCH(AB$5,$W$724:$AD$724,0)))))
*AB1196*AB$8,0)</f>
        <v>0</v>
      </c>
      <c r="AC596" s="212">
        <f>_xlfn.IFNA(IF(AC$7="Fixed",1,IF(AND($D596="yes",AC$7="Block"),INDEX($O746:$Q746,1,MATCH(AC$5,$I31:$K31,0)),IF(OR(AC$7="Anytime",AC$7="Peak",AC$7="Off-peak",AC$7="Shoulder",AC$7="Block"),INDEX('Stakeholder report data'!$G746:$M746,1,MATCH(IF(AC$7="Block","Anytime",AC$7),'Stakeholder report data'!$G$724:$M$724,0)),INDEX($W746:$AD746,1,MATCH(AC$5,$W$724:$AD$724,0)))))
*AC1196*AC$8,0)</f>
        <v>0</v>
      </c>
      <c r="AD596" s="212">
        <f>_xlfn.IFNA(IF(AD$7="Fixed",1,IF(AND($D596="yes",AD$7="Block"),INDEX($O746:$Q746,1,MATCH(AD$5,$I31:$K31,0)),IF(OR(AD$7="Anytime",AD$7="Peak",AD$7="Off-peak",AD$7="Shoulder",AD$7="Block"),INDEX('Stakeholder report data'!$G746:$M746,1,MATCH(IF(AD$7="Block","Anytime",AD$7),'Stakeholder report data'!$G$724:$M$724,0)),INDEX($W746:$AD746,1,MATCH(AD$5,$W$724:$AD$724,0)))))
*AD1196*AD$8,0)</f>
        <v>0</v>
      </c>
      <c r="AE596" s="55"/>
      <c r="AF596" s="34"/>
      <c r="AG596" s="34"/>
      <c r="AH596" s="34"/>
    </row>
    <row r="597" spans="1:34" ht="11.25" hidden="1" outlineLevel="3" x14ac:dyDescent="0.2">
      <c r="A597" s="34"/>
      <c r="B597" s="251">
        <v>21</v>
      </c>
      <c r="C597" s="48">
        <v>0</v>
      </c>
      <c r="D597" s="49">
        <f t="shared" si="61"/>
        <v>0</v>
      </c>
      <c r="E597" s="49">
        <f t="shared" si="61"/>
        <v>0</v>
      </c>
      <c r="F597" s="56"/>
      <c r="G597" s="262">
        <f t="shared" si="60"/>
        <v>0</v>
      </c>
      <c r="H597" s="56"/>
      <c r="I597" s="212">
        <f>_xlfn.IFNA(IF(I$7="Fixed",1,IF(AND($D597="yes",I$7="Block"),INDEX($O747:$Q747,1,MATCH(I$5,$I32:$K32,0)),IF(OR(I$7="Anytime",I$7="Peak",I$7="Off-peak",I$7="Shoulder",I$7="Block"),INDEX('Stakeholder report data'!$G747:$M747,1,MATCH(IF(I$7="Block","Anytime",I$7),'Stakeholder report data'!$G$724:$M$724,0)),INDEX($W747:$AD747,1,MATCH(I$5,$W$724:$AD$724,0)))))
*I1197*I$8,0)</f>
        <v>0</v>
      </c>
      <c r="J597" s="212">
        <f>_xlfn.IFNA(IF(J$7="Fixed",1,IF(AND($D597="yes",J$7="Block"),INDEX($O747:$Q747,1,MATCH(J$5,$I32:$K32,0)),IF(OR(J$7="Anytime",J$7="Peak",J$7="Off-peak",J$7="Shoulder",J$7="Block"),INDEX('Stakeholder report data'!$G747:$M747,1,MATCH(IF(J$7="Block","Anytime",J$7),'Stakeholder report data'!$G$724:$M$724,0)),INDEX($W747:$AD747,1,MATCH(J$5,$W$724:$AD$724,0)))))
*J1197*J$8,0)</f>
        <v>0</v>
      </c>
      <c r="K597" s="212">
        <f>_xlfn.IFNA(IF(K$7="Fixed",1,IF(AND($D597="yes",K$7="Block"),INDEX($O747:$Q747,1,MATCH(K$5,$I32:$K32,0)),IF(OR(K$7="Anytime",K$7="Peak",K$7="Off-peak",K$7="Shoulder",K$7="Block"),INDEX('Stakeholder report data'!$G747:$M747,1,MATCH(IF(K$7="Block","Anytime",K$7),'Stakeholder report data'!$G$724:$M$724,0)),INDEX($W747:$AD747,1,MATCH(K$5,$W$724:$AD$724,0)))))
*K1197*K$8,0)</f>
        <v>0</v>
      </c>
      <c r="L597" s="212">
        <f>_xlfn.IFNA(IF(L$7="Fixed",1,IF(AND($D597="yes",L$7="Block"),INDEX($O747:$Q747,1,MATCH(L$5,$I32:$K32,0)),IF(OR(L$7="Anytime",L$7="Peak",L$7="Off-peak",L$7="Shoulder",L$7="Block"),INDEX('Stakeholder report data'!$G747:$M747,1,MATCH(IF(L$7="Block","Anytime",L$7),'Stakeholder report data'!$G$724:$M$724,0)),INDEX($W747:$AD747,1,MATCH(L$5,$W$724:$AD$724,0)))))
*L1197*L$8,0)</f>
        <v>0</v>
      </c>
      <c r="M597" s="212">
        <f>_xlfn.IFNA(IF(M$7="Fixed",1,IF(AND($D597="yes",M$7="Block"),INDEX($O747:$Q747,1,MATCH(M$5,$I32:$K32,0)),IF(OR(M$7="Anytime",M$7="Peak",M$7="Off-peak",M$7="Shoulder",M$7="Block"),INDEX('Stakeholder report data'!$G747:$M747,1,MATCH(IF(M$7="Block","Anytime",M$7),'Stakeholder report data'!$G$724:$M$724,0)),INDEX($W747:$AD747,1,MATCH(M$5,$W$724:$AD$724,0)))))
*M1197*M$8,0)</f>
        <v>0</v>
      </c>
      <c r="N597" s="212">
        <f>_xlfn.IFNA(IF(N$7="Fixed",1,IF(AND($D597="yes",N$7="Block"),INDEX($O747:$Q747,1,MATCH(N$5,$I32:$K32,0)),IF(OR(N$7="Anytime",N$7="Peak",N$7="Off-peak",N$7="Shoulder",N$7="Block"),INDEX('Stakeholder report data'!$G747:$M747,1,MATCH(IF(N$7="Block","Anytime",N$7),'Stakeholder report data'!$G$724:$M$724,0)),INDEX($W747:$AD747,1,MATCH(N$5,$W$724:$AD$724,0)))))
*N1197*N$8,0)</f>
        <v>0</v>
      </c>
      <c r="O597" s="212">
        <f>_xlfn.IFNA(IF(O$7="Fixed",1,IF(AND($D597="yes",O$7="Block"),INDEX($O747:$Q747,1,MATCH(O$5,$I32:$K32,0)),IF(OR(O$7="Anytime",O$7="Peak",O$7="Off-peak",O$7="Shoulder",O$7="Block"),INDEX('Stakeholder report data'!$G747:$M747,1,MATCH(IF(O$7="Block","Anytime",O$7),'Stakeholder report data'!$G$724:$M$724,0)),INDEX($W747:$AD747,1,MATCH(O$5,$W$724:$AD$724,0)))))
*O1197*O$8,0)</f>
        <v>0</v>
      </c>
      <c r="P597" s="212">
        <f>_xlfn.IFNA(IF(P$7="Fixed",1,IF(AND($D597="yes",P$7="Block"),INDEX($O747:$Q747,1,MATCH(P$5,$I32:$K32,0)),IF(OR(P$7="Anytime",P$7="Peak",P$7="Off-peak",P$7="Shoulder",P$7="Block"),INDEX('Stakeholder report data'!$G747:$M747,1,MATCH(IF(P$7="Block","Anytime",P$7),'Stakeholder report data'!$G$724:$M$724,0)),INDEX($W747:$AD747,1,MATCH(P$5,$W$724:$AD$724,0)))))
*P1197*P$8,0)</f>
        <v>0</v>
      </c>
      <c r="Q597" s="212">
        <f>_xlfn.IFNA(IF(Q$7="Fixed",1,IF(AND($D597="yes",Q$7="Block"),INDEX($O747:$Q747,1,MATCH(Q$5,$I32:$K32,0)),IF(OR(Q$7="Anytime",Q$7="Peak",Q$7="Off-peak",Q$7="Shoulder",Q$7="Block"),INDEX('Stakeholder report data'!$G747:$M747,1,MATCH(IF(Q$7="Block","Anytime",Q$7),'Stakeholder report data'!$G$724:$M$724,0)),INDEX($W747:$AD747,1,MATCH(Q$5,$W$724:$AD$724,0)))))
*Q1197*Q$8,0)</f>
        <v>0</v>
      </c>
      <c r="R597" s="212">
        <f>_xlfn.IFNA(IF(R$7="Fixed",1,IF(AND($D597="yes",R$7="Block"),INDEX($O747:$Q747,1,MATCH(R$5,$I32:$K32,0)),IF(OR(R$7="Anytime",R$7="Peak",R$7="Off-peak",R$7="Shoulder",R$7="Block"),INDEX('Stakeholder report data'!$G747:$M747,1,MATCH(IF(R$7="Block","Anytime",R$7),'Stakeholder report data'!$G$724:$M$724,0)),INDEX($W747:$AD747,1,MATCH(R$5,$W$724:$AD$724,0)))))
*R1197*R$8,0)</f>
        <v>0</v>
      </c>
      <c r="S597" s="212">
        <f>_xlfn.IFNA(IF(S$7="Fixed",1,IF(AND($D597="yes",S$7="Block"),INDEX($O747:$Q747,1,MATCH(S$5,$I32:$K32,0)),IF(OR(S$7="Anytime",S$7="Peak",S$7="Off-peak",S$7="Shoulder",S$7="Block"),INDEX('Stakeholder report data'!$G747:$M747,1,MATCH(IF(S$7="Block","Anytime",S$7),'Stakeholder report data'!$G$724:$M$724,0)),INDEX($W747:$AD747,1,MATCH(S$5,$W$724:$AD$724,0)))))
*S1197*S$8,0)</f>
        <v>0</v>
      </c>
      <c r="T597" s="212">
        <f>_xlfn.IFNA(IF(T$7="Fixed",1,IF(AND($D597="yes",T$7="Block"),INDEX($O747:$Q747,1,MATCH(T$5,$I32:$K32,0)),IF(OR(T$7="Anytime",T$7="Peak",T$7="Off-peak",T$7="Shoulder",T$7="Block"),INDEX('Stakeholder report data'!$G747:$M747,1,MATCH(IF(T$7="Block","Anytime",T$7),'Stakeholder report data'!$G$724:$M$724,0)),INDEX($W747:$AD747,1,MATCH(T$5,$W$724:$AD$724,0)))))
*T1197*T$8,0)</f>
        <v>0</v>
      </c>
      <c r="U597" s="212">
        <f>_xlfn.IFNA(IF(U$7="Fixed",1,IF(AND($D597="yes",U$7="Block"),INDEX($O747:$Q747,1,MATCH(U$5,$I32:$K32,0)),IF(OR(U$7="Anytime",U$7="Peak",U$7="Off-peak",U$7="Shoulder",U$7="Block"),INDEX('Stakeholder report data'!$G747:$M747,1,MATCH(IF(U$7="Block","Anytime",U$7),'Stakeholder report data'!$G$724:$M$724,0)),INDEX($W747:$AD747,1,MATCH(U$5,$W$724:$AD$724,0)))))
*U1197*U$8,0)</f>
        <v>0</v>
      </c>
      <c r="V597" s="212">
        <f>_xlfn.IFNA(IF(V$7="Fixed",1,IF(AND($D597="yes",V$7="Block"),INDEX($O747:$Q747,1,MATCH(V$5,$I32:$K32,0)),IF(OR(V$7="Anytime",V$7="Peak",V$7="Off-peak",V$7="Shoulder",V$7="Block"),INDEX('Stakeholder report data'!$G747:$M747,1,MATCH(IF(V$7="Block","Anytime",V$7),'Stakeholder report data'!$G$724:$M$724,0)),INDEX($W747:$AD747,1,MATCH(V$5,$W$724:$AD$724,0)))))
*V1197*V$8,0)</f>
        <v>0</v>
      </c>
      <c r="W597" s="212">
        <f>_xlfn.IFNA(IF(W$7="Fixed",1,IF(AND($D597="yes",W$7="Block"),INDEX($O747:$Q747,1,MATCH(W$5,$I32:$K32,0)),IF(OR(W$7="Anytime",W$7="Peak",W$7="Off-peak",W$7="Shoulder",W$7="Block"),INDEX('Stakeholder report data'!$G747:$M747,1,MATCH(IF(W$7="Block","Anytime",W$7),'Stakeholder report data'!$G$724:$M$724,0)),INDEX($W747:$AD747,1,MATCH(W$5,$W$724:$AD$724,0)))))
*W1197*W$8,0)</f>
        <v>0</v>
      </c>
      <c r="X597" s="212">
        <f>_xlfn.IFNA(IF(X$7="Fixed",1,IF(AND($D597="yes",X$7="Block"),INDEX($O747:$Q747,1,MATCH(X$5,$I32:$K32,0)),IF(OR(X$7="Anytime",X$7="Peak",X$7="Off-peak",X$7="Shoulder",X$7="Block"),INDEX('Stakeholder report data'!$G747:$M747,1,MATCH(IF(X$7="Block","Anytime",X$7),'Stakeholder report data'!$G$724:$M$724,0)),INDEX($W747:$AD747,1,MATCH(X$5,$W$724:$AD$724,0)))))
*X1197*X$8,0)</f>
        <v>0</v>
      </c>
      <c r="Y597" s="212">
        <f>_xlfn.IFNA(IF(Y$7="Fixed",1,IF(AND($D597="yes",Y$7="Block"),INDEX($O747:$Q747,1,MATCH(Y$5,$I32:$K32,0)),IF(OR(Y$7="Anytime",Y$7="Peak",Y$7="Off-peak",Y$7="Shoulder",Y$7="Block"),INDEX('Stakeholder report data'!$G747:$M747,1,MATCH(IF(Y$7="Block","Anytime",Y$7),'Stakeholder report data'!$G$724:$M$724,0)),INDEX($W747:$AD747,1,MATCH(Y$5,$W$724:$AD$724,0)))))
*Y1197*Y$8,0)</f>
        <v>0</v>
      </c>
      <c r="Z597" s="212">
        <f>_xlfn.IFNA(IF(Z$7="Fixed",1,IF(AND($D597="yes",Z$7="Block"),INDEX($O747:$Q747,1,MATCH(Z$5,$I32:$K32,0)),IF(OR(Z$7="Anytime",Z$7="Peak",Z$7="Off-peak",Z$7="Shoulder",Z$7="Block"),INDEX('Stakeholder report data'!$G747:$M747,1,MATCH(IF(Z$7="Block","Anytime",Z$7),'Stakeholder report data'!$G$724:$M$724,0)),INDEX($W747:$AD747,1,MATCH(Z$5,$W$724:$AD$724,0)))))
*Z1197*Z$8,0)</f>
        <v>0</v>
      </c>
      <c r="AA597" s="212">
        <f>_xlfn.IFNA(IF(AA$7="Fixed",1,IF(AND($D597="yes",AA$7="Block"),INDEX($O747:$Q747,1,MATCH(AA$5,$I32:$K32,0)),IF(OR(AA$7="Anytime",AA$7="Peak",AA$7="Off-peak",AA$7="Shoulder",AA$7="Block"),INDEX('Stakeholder report data'!$G747:$M747,1,MATCH(IF(AA$7="Block","Anytime",AA$7),'Stakeholder report data'!$G$724:$M$724,0)),INDEX($W747:$AD747,1,MATCH(AA$5,$W$724:$AD$724,0)))))
*AA1197*AA$8,0)</f>
        <v>0</v>
      </c>
      <c r="AB597" s="212">
        <f>_xlfn.IFNA(IF(AB$7="Fixed",1,IF(AND($D597="yes",AB$7="Block"),INDEX($O747:$Q747,1,MATCH(AB$5,$I32:$K32,0)),IF(OR(AB$7="Anytime",AB$7="Peak",AB$7="Off-peak",AB$7="Shoulder",AB$7="Block"),INDEX('Stakeholder report data'!$G747:$M747,1,MATCH(IF(AB$7="Block","Anytime",AB$7),'Stakeholder report data'!$G$724:$M$724,0)),INDEX($W747:$AD747,1,MATCH(AB$5,$W$724:$AD$724,0)))))
*AB1197*AB$8,0)</f>
        <v>0</v>
      </c>
      <c r="AC597" s="212">
        <f>_xlfn.IFNA(IF(AC$7="Fixed",1,IF(AND($D597="yes",AC$7="Block"),INDEX($O747:$Q747,1,MATCH(AC$5,$I32:$K32,0)),IF(OR(AC$7="Anytime",AC$7="Peak",AC$7="Off-peak",AC$7="Shoulder",AC$7="Block"),INDEX('Stakeholder report data'!$G747:$M747,1,MATCH(IF(AC$7="Block","Anytime",AC$7),'Stakeholder report data'!$G$724:$M$724,0)),INDEX($W747:$AD747,1,MATCH(AC$5,$W$724:$AD$724,0)))))
*AC1197*AC$8,0)</f>
        <v>0</v>
      </c>
      <c r="AD597" s="212">
        <f>_xlfn.IFNA(IF(AD$7="Fixed",1,IF(AND($D597="yes",AD$7="Block"),INDEX($O747:$Q747,1,MATCH(AD$5,$I32:$K32,0)),IF(OR(AD$7="Anytime",AD$7="Peak",AD$7="Off-peak",AD$7="Shoulder",AD$7="Block"),INDEX('Stakeholder report data'!$G747:$M747,1,MATCH(IF(AD$7="Block","Anytime",AD$7),'Stakeholder report data'!$G$724:$M$724,0)),INDEX($W747:$AD747,1,MATCH(AD$5,$W$724:$AD$724,0)))))
*AD1197*AD$8,0)</f>
        <v>0</v>
      </c>
      <c r="AE597" s="55"/>
      <c r="AF597" s="34"/>
      <c r="AG597" s="34"/>
      <c r="AH597" s="34"/>
    </row>
    <row r="598" spans="1:34" ht="11.25" hidden="1" outlineLevel="3" x14ac:dyDescent="0.2">
      <c r="A598" s="34"/>
      <c r="B598" s="251">
        <v>22</v>
      </c>
      <c r="C598" s="48">
        <v>0</v>
      </c>
      <c r="D598" s="49">
        <f t="shared" si="61"/>
        <v>0</v>
      </c>
      <c r="E598" s="49">
        <f t="shared" si="61"/>
        <v>0</v>
      </c>
      <c r="F598" s="56"/>
      <c r="G598" s="262">
        <f t="shared" si="60"/>
        <v>0</v>
      </c>
      <c r="H598" s="56"/>
      <c r="I598" s="212">
        <f>_xlfn.IFNA(IF(I$7="Fixed",1,IF(AND($D598="yes",I$7="Block"),INDEX($O748:$Q748,1,MATCH(I$5,$I33:$K33,0)),IF(OR(I$7="Anytime",I$7="Peak",I$7="Off-peak",I$7="Shoulder",I$7="Block"),INDEX('Stakeholder report data'!$G748:$M748,1,MATCH(IF(I$7="Block","Anytime",I$7),'Stakeholder report data'!$G$724:$M$724,0)),INDEX($W748:$AD748,1,MATCH(I$5,$W$724:$AD$724,0)))))
*I1198*I$8,0)</f>
        <v>0</v>
      </c>
      <c r="J598" s="212">
        <f>_xlfn.IFNA(IF(J$7="Fixed",1,IF(AND($D598="yes",J$7="Block"),INDEX($O748:$Q748,1,MATCH(J$5,$I33:$K33,0)),IF(OR(J$7="Anytime",J$7="Peak",J$7="Off-peak",J$7="Shoulder",J$7="Block"),INDEX('Stakeholder report data'!$G748:$M748,1,MATCH(IF(J$7="Block","Anytime",J$7),'Stakeholder report data'!$G$724:$M$724,0)),INDEX($W748:$AD748,1,MATCH(J$5,$W$724:$AD$724,0)))))
*J1198*J$8,0)</f>
        <v>0</v>
      </c>
      <c r="K598" s="212">
        <f>_xlfn.IFNA(IF(K$7="Fixed",1,IF(AND($D598="yes",K$7="Block"),INDEX($O748:$Q748,1,MATCH(K$5,$I33:$K33,0)),IF(OR(K$7="Anytime",K$7="Peak",K$7="Off-peak",K$7="Shoulder",K$7="Block"),INDEX('Stakeholder report data'!$G748:$M748,1,MATCH(IF(K$7="Block","Anytime",K$7),'Stakeholder report data'!$G$724:$M$724,0)),INDEX($W748:$AD748,1,MATCH(K$5,$W$724:$AD$724,0)))))
*K1198*K$8,0)</f>
        <v>0</v>
      </c>
      <c r="L598" s="212">
        <f>_xlfn.IFNA(IF(L$7="Fixed",1,IF(AND($D598="yes",L$7="Block"),INDEX($O748:$Q748,1,MATCH(L$5,$I33:$K33,0)),IF(OR(L$7="Anytime",L$7="Peak",L$7="Off-peak",L$7="Shoulder",L$7="Block"),INDEX('Stakeholder report data'!$G748:$M748,1,MATCH(IF(L$7="Block","Anytime",L$7),'Stakeholder report data'!$G$724:$M$724,0)),INDEX($W748:$AD748,1,MATCH(L$5,$W$724:$AD$724,0)))))
*L1198*L$8,0)</f>
        <v>0</v>
      </c>
      <c r="M598" s="212">
        <f>_xlfn.IFNA(IF(M$7="Fixed",1,IF(AND($D598="yes",M$7="Block"),INDEX($O748:$Q748,1,MATCH(M$5,$I33:$K33,0)),IF(OR(M$7="Anytime",M$7="Peak",M$7="Off-peak",M$7="Shoulder",M$7="Block"),INDEX('Stakeholder report data'!$G748:$M748,1,MATCH(IF(M$7="Block","Anytime",M$7),'Stakeholder report data'!$G$724:$M$724,0)),INDEX($W748:$AD748,1,MATCH(M$5,$W$724:$AD$724,0)))))
*M1198*M$8,0)</f>
        <v>0</v>
      </c>
      <c r="N598" s="212">
        <f>_xlfn.IFNA(IF(N$7="Fixed",1,IF(AND($D598="yes",N$7="Block"),INDEX($O748:$Q748,1,MATCH(N$5,$I33:$K33,0)),IF(OR(N$7="Anytime",N$7="Peak",N$7="Off-peak",N$7="Shoulder",N$7="Block"),INDEX('Stakeholder report data'!$G748:$M748,1,MATCH(IF(N$7="Block","Anytime",N$7),'Stakeholder report data'!$G$724:$M$724,0)),INDEX($W748:$AD748,1,MATCH(N$5,$W$724:$AD$724,0)))))
*N1198*N$8,0)</f>
        <v>0</v>
      </c>
      <c r="O598" s="212">
        <f>_xlfn.IFNA(IF(O$7="Fixed",1,IF(AND($D598="yes",O$7="Block"),INDEX($O748:$Q748,1,MATCH(O$5,$I33:$K33,0)),IF(OR(O$7="Anytime",O$7="Peak",O$7="Off-peak",O$7="Shoulder",O$7="Block"),INDEX('Stakeholder report data'!$G748:$M748,1,MATCH(IF(O$7="Block","Anytime",O$7),'Stakeholder report data'!$G$724:$M$724,0)),INDEX($W748:$AD748,1,MATCH(O$5,$W$724:$AD$724,0)))))
*O1198*O$8,0)</f>
        <v>0</v>
      </c>
      <c r="P598" s="212">
        <f>_xlfn.IFNA(IF(P$7="Fixed",1,IF(AND($D598="yes",P$7="Block"),INDEX($O748:$Q748,1,MATCH(P$5,$I33:$K33,0)),IF(OR(P$7="Anytime",P$7="Peak",P$7="Off-peak",P$7="Shoulder",P$7="Block"),INDEX('Stakeholder report data'!$G748:$M748,1,MATCH(IF(P$7="Block","Anytime",P$7),'Stakeholder report data'!$G$724:$M$724,0)),INDEX($W748:$AD748,1,MATCH(P$5,$W$724:$AD$724,0)))))
*P1198*P$8,0)</f>
        <v>0</v>
      </c>
      <c r="Q598" s="212">
        <f>_xlfn.IFNA(IF(Q$7="Fixed",1,IF(AND($D598="yes",Q$7="Block"),INDEX($O748:$Q748,1,MATCH(Q$5,$I33:$K33,0)),IF(OR(Q$7="Anytime",Q$7="Peak",Q$7="Off-peak",Q$7="Shoulder",Q$7="Block"),INDEX('Stakeholder report data'!$G748:$M748,1,MATCH(IF(Q$7="Block","Anytime",Q$7),'Stakeholder report data'!$G$724:$M$724,0)),INDEX($W748:$AD748,1,MATCH(Q$5,$W$724:$AD$724,0)))))
*Q1198*Q$8,0)</f>
        <v>0</v>
      </c>
      <c r="R598" s="212">
        <f>_xlfn.IFNA(IF(R$7="Fixed",1,IF(AND($D598="yes",R$7="Block"),INDEX($O748:$Q748,1,MATCH(R$5,$I33:$K33,0)),IF(OR(R$7="Anytime",R$7="Peak",R$7="Off-peak",R$7="Shoulder",R$7="Block"),INDEX('Stakeholder report data'!$G748:$M748,1,MATCH(IF(R$7="Block","Anytime",R$7),'Stakeholder report data'!$G$724:$M$724,0)),INDEX($W748:$AD748,1,MATCH(R$5,$W$724:$AD$724,0)))))
*R1198*R$8,0)</f>
        <v>0</v>
      </c>
      <c r="S598" s="212">
        <f>_xlfn.IFNA(IF(S$7="Fixed",1,IF(AND($D598="yes",S$7="Block"),INDEX($O748:$Q748,1,MATCH(S$5,$I33:$K33,0)),IF(OR(S$7="Anytime",S$7="Peak",S$7="Off-peak",S$7="Shoulder",S$7="Block"),INDEX('Stakeholder report data'!$G748:$M748,1,MATCH(IF(S$7="Block","Anytime",S$7),'Stakeholder report data'!$G$724:$M$724,0)),INDEX($W748:$AD748,1,MATCH(S$5,$W$724:$AD$724,0)))))
*S1198*S$8,0)</f>
        <v>0</v>
      </c>
      <c r="T598" s="212">
        <f>_xlfn.IFNA(IF(T$7="Fixed",1,IF(AND($D598="yes",T$7="Block"),INDEX($O748:$Q748,1,MATCH(T$5,$I33:$K33,0)),IF(OR(T$7="Anytime",T$7="Peak",T$7="Off-peak",T$7="Shoulder",T$7="Block"),INDEX('Stakeholder report data'!$G748:$M748,1,MATCH(IF(T$7="Block","Anytime",T$7),'Stakeholder report data'!$G$724:$M$724,0)),INDEX($W748:$AD748,1,MATCH(T$5,$W$724:$AD$724,0)))))
*T1198*T$8,0)</f>
        <v>0</v>
      </c>
      <c r="U598" s="212">
        <f>_xlfn.IFNA(IF(U$7="Fixed",1,IF(AND($D598="yes",U$7="Block"),INDEX($O748:$Q748,1,MATCH(U$5,$I33:$K33,0)),IF(OR(U$7="Anytime",U$7="Peak",U$7="Off-peak",U$7="Shoulder",U$7="Block"),INDEX('Stakeholder report data'!$G748:$M748,1,MATCH(IF(U$7="Block","Anytime",U$7),'Stakeholder report data'!$G$724:$M$724,0)),INDEX($W748:$AD748,1,MATCH(U$5,$W$724:$AD$724,0)))))
*U1198*U$8,0)</f>
        <v>0</v>
      </c>
      <c r="V598" s="212">
        <f>_xlfn.IFNA(IF(V$7="Fixed",1,IF(AND($D598="yes",V$7="Block"),INDEX($O748:$Q748,1,MATCH(V$5,$I33:$K33,0)),IF(OR(V$7="Anytime",V$7="Peak",V$7="Off-peak",V$7="Shoulder",V$7="Block"),INDEX('Stakeholder report data'!$G748:$M748,1,MATCH(IF(V$7="Block","Anytime",V$7),'Stakeholder report data'!$G$724:$M$724,0)),INDEX($W748:$AD748,1,MATCH(V$5,$W$724:$AD$724,0)))))
*V1198*V$8,0)</f>
        <v>0</v>
      </c>
      <c r="W598" s="212">
        <f>_xlfn.IFNA(IF(W$7="Fixed",1,IF(AND($D598="yes",W$7="Block"),INDEX($O748:$Q748,1,MATCH(W$5,$I33:$K33,0)),IF(OR(W$7="Anytime",W$7="Peak",W$7="Off-peak",W$7="Shoulder",W$7="Block"),INDEX('Stakeholder report data'!$G748:$M748,1,MATCH(IF(W$7="Block","Anytime",W$7),'Stakeholder report data'!$G$724:$M$724,0)),INDEX($W748:$AD748,1,MATCH(W$5,$W$724:$AD$724,0)))))
*W1198*W$8,0)</f>
        <v>0</v>
      </c>
      <c r="X598" s="212">
        <f>_xlfn.IFNA(IF(X$7="Fixed",1,IF(AND($D598="yes",X$7="Block"),INDEX($O748:$Q748,1,MATCH(X$5,$I33:$K33,0)),IF(OR(X$7="Anytime",X$7="Peak",X$7="Off-peak",X$7="Shoulder",X$7="Block"),INDEX('Stakeholder report data'!$G748:$M748,1,MATCH(IF(X$7="Block","Anytime",X$7),'Stakeholder report data'!$G$724:$M$724,0)),INDEX($W748:$AD748,1,MATCH(X$5,$W$724:$AD$724,0)))))
*X1198*X$8,0)</f>
        <v>0</v>
      </c>
      <c r="Y598" s="212">
        <f>_xlfn.IFNA(IF(Y$7="Fixed",1,IF(AND($D598="yes",Y$7="Block"),INDEX($O748:$Q748,1,MATCH(Y$5,$I33:$K33,0)),IF(OR(Y$7="Anytime",Y$7="Peak",Y$7="Off-peak",Y$7="Shoulder",Y$7="Block"),INDEX('Stakeholder report data'!$G748:$M748,1,MATCH(IF(Y$7="Block","Anytime",Y$7),'Stakeholder report data'!$G$724:$M$724,0)),INDEX($W748:$AD748,1,MATCH(Y$5,$W$724:$AD$724,0)))))
*Y1198*Y$8,0)</f>
        <v>0</v>
      </c>
      <c r="Z598" s="212">
        <f>_xlfn.IFNA(IF(Z$7="Fixed",1,IF(AND($D598="yes",Z$7="Block"),INDEX($O748:$Q748,1,MATCH(Z$5,$I33:$K33,0)),IF(OR(Z$7="Anytime",Z$7="Peak",Z$7="Off-peak",Z$7="Shoulder",Z$7="Block"),INDEX('Stakeholder report data'!$G748:$M748,1,MATCH(IF(Z$7="Block","Anytime",Z$7),'Stakeholder report data'!$G$724:$M$724,0)),INDEX($W748:$AD748,1,MATCH(Z$5,$W$724:$AD$724,0)))))
*Z1198*Z$8,0)</f>
        <v>0</v>
      </c>
      <c r="AA598" s="212">
        <f>_xlfn.IFNA(IF(AA$7="Fixed",1,IF(AND($D598="yes",AA$7="Block"),INDEX($O748:$Q748,1,MATCH(AA$5,$I33:$K33,0)),IF(OR(AA$7="Anytime",AA$7="Peak",AA$7="Off-peak",AA$7="Shoulder",AA$7="Block"),INDEX('Stakeholder report data'!$G748:$M748,1,MATCH(IF(AA$7="Block","Anytime",AA$7),'Stakeholder report data'!$G$724:$M$724,0)),INDEX($W748:$AD748,1,MATCH(AA$5,$W$724:$AD$724,0)))))
*AA1198*AA$8,0)</f>
        <v>0</v>
      </c>
      <c r="AB598" s="212">
        <f>_xlfn.IFNA(IF(AB$7="Fixed",1,IF(AND($D598="yes",AB$7="Block"),INDEX($O748:$Q748,1,MATCH(AB$5,$I33:$K33,0)),IF(OR(AB$7="Anytime",AB$7="Peak",AB$7="Off-peak",AB$7="Shoulder",AB$7="Block"),INDEX('Stakeholder report data'!$G748:$M748,1,MATCH(IF(AB$7="Block","Anytime",AB$7),'Stakeholder report data'!$G$724:$M$724,0)),INDEX($W748:$AD748,1,MATCH(AB$5,$W$724:$AD$724,0)))))
*AB1198*AB$8,0)</f>
        <v>0</v>
      </c>
      <c r="AC598" s="212">
        <f>_xlfn.IFNA(IF(AC$7="Fixed",1,IF(AND($D598="yes",AC$7="Block"),INDEX($O748:$Q748,1,MATCH(AC$5,$I33:$K33,0)),IF(OR(AC$7="Anytime",AC$7="Peak",AC$7="Off-peak",AC$7="Shoulder",AC$7="Block"),INDEX('Stakeholder report data'!$G748:$M748,1,MATCH(IF(AC$7="Block","Anytime",AC$7),'Stakeholder report data'!$G$724:$M$724,0)),INDEX($W748:$AD748,1,MATCH(AC$5,$W$724:$AD$724,0)))))
*AC1198*AC$8,0)</f>
        <v>0</v>
      </c>
      <c r="AD598" s="212">
        <f>_xlfn.IFNA(IF(AD$7="Fixed",1,IF(AND($D598="yes",AD$7="Block"),INDEX($O748:$Q748,1,MATCH(AD$5,$I33:$K33,0)),IF(OR(AD$7="Anytime",AD$7="Peak",AD$7="Off-peak",AD$7="Shoulder",AD$7="Block"),INDEX('Stakeholder report data'!$G748:$M748,1,MATCH(IF(AD$7="Block","Anytime",AD$7),'Stakeholder report data'!$G$724:$M$724,0)),INDEX($W748:$AD748,1,MATCH(AD$5,$W$724:$AD$724,0)))))
*AD1198*AD$8,0)</f>
        <v>0</v>
      </c>
      <c r="AE598" s="55"/>
      <c r="AF598" s="34"/>
      <c r="AG598" s="34"/>
      <c r="AH598" s="34"/>
    </row>
    <row r="599" spans="1:34" ht="11.25" hidden="1" outlineLevel="3" x14ac:dyDescent="0.2">
      <c r="A599" s="34"/>
      <c r="B599" s="258">
        <v>23</v>
      </c>
      <c r="C599" s="48">
        <v>0</v>
      </c>
      <c r="D599" s="49">
        <f t="shared" si="61"/>
        <v>0</v>
      </c>
      <c r="E599" s="49">
        <f t="shared" si="61"/>
        <v>0</v>
      </c>
      <c r="F599" s="56"/>
      <c r="G599" s="262">
        <f t="shared" si="60"/>
        <v>0</v>
      </c>
      <c r="H599" s="56"/>
      <c r="I599" s="212">
        <f>_xlfn.IFNA(IF(I$7="Fixed",1,IF(AND($D599="yes",I$7="Block"),INDEX($O749:$Q749,1,MATCH(I$5,$I34:$K34,0)),IF(OR(I$7="Anytime",I$7="Peak",I$7="Off-peak",I$7="Shoulder",I$7="Block"),INDEX('Stakeholder report data'!$G749:$M749,1,MATCH(IF(I$7="Block","Anytime",I$7),'Stakeholder report data'!$G$724:$M$724,0)),INDEX($W749:$AD749,1,MATCH(I$5,$W$724:$AD$724,0)))))
*I1199*I$8,0)</f>
        <v>0</v>
      </c>
      <c r="J599" s="212">
        <f>_xlfn.IFNA(IF(J$7="Fixed",1,IF(AND($D599="yes",J$7="Block"),INDEX($O749:$Q749,1,MATCH(J$5,$I34:$K34,0)),IF(OR(J$7="Anytime",J$7="Peak",J$7="Off-peak",J$7="Shoulder",J$7="Block"),INDEX('Stakeholder report data'!$G749:$M749,1,MATCH(IF(J$7="Block","Anytime",J$7),'Stakeholder report data'!$G$724:$M$724,0)),INDEX($W749:$AD749,1,MATCH(J$5,$W$724:$AD$724,0)))))
*J1199*J$8,0)</f>
        <v>0</v>
      </c>
      <c r="K599" s="212">
        <f>_xlfn.IFNA(IF(K$7="Fixed",1,IF(AND($D599="yes",K$7="Block"),INDEX($O749:$Q749,1,MATCH(K$5,$I34:$K34,0)),IF(OR(K$7="Anytime",K$7="Peak",K$7="Off-peak",K$7="Shoulder",K$7="Block"),INDEX('Stakeholder report data'!$G749:$M749,1,MATCH(IF(K$7="Block","Anytime",K$7),'Stakeholder report data'!$G$724:$M$724,0)),INDEX($W749:$AD749,1,MATCH(K$5,$W$724:$AD$724,0)))))
*K1199*K$8,0)</f>
        <v>0</v>
      </c>
      <c r="L599" s="212">
        <f>_xlfn.IFNA(IF(L$7="Fixed",1,IF(AND($D599="yes",L$7="Block"),INDEX($O749:$Q749,1,MATCH(L$5,$I34:$K34,0)),IF(OR(L$7="Anytime",L$7="Peak",L$7="Off-peak",L$7="Shoulder",L$7="Block"),INDEX('Stakeholder report data'!$G749:$M749,1,MATCH(IF(L$7="Block","Anytime",L$7),'Stakeholder report data'!$G$724:$M$724,0)),INDEX($W749:$AD749,1,MATCH(L$5,$W$724:$AD$724,0)))))
*L1199*L$8,0)</f>
        <v>0</v>
      </c>
      <c r="M599" s="212">
        <f>_xlfn.IFNA(IF(M$7="Fixed",1,IF(AND($D599="yes",M$7="Block"),INDEX($O749:$Q749,1,MATCH(M$5,$I34:$K34,0)),IF(OR(M$7="Anytime",M$7="Peak",M$7="Off-peak",M$7="Shoulder",M$7="Block"),INDEX('Stakeholder report data'!$G749:$M749,1,MATCH(IF(M$7="Block","Anytime",M$7),'Stakeholder report data'!$G$724:$M$724,0)),INDEX($W749:$AD749,1,MATCH(M$5,$W$724:$AD$724,0)))))
*M1199*M$8,0)</f>
        <v>0</v>
      </c>
      <c r="N599" s="212">
        <f>_xlfn.IFNA(IF(N$7="Fixed",1,IF(AND($D599="yes",N$7="Block"),INDEX($O749:$Q749,1,MATCH(N$5,$I34:$K34,0)),IF(OR(N$7="Anytime",N$7="Peak",N$7="Off-peak",N$7="Shoulder",N$7="Block"),INDEX('Stakeholder report data'!$G749:$M749,1,MATCH(IF(N$7="Block","Anytime",N$7),'Stakeholder report data'!$G$724:$M$724,0)),INDEX($W749:$AD749,1,MATCH(N$5,$W$724:$AD$724,0)))))
*N1199*N$8,0)</f>
        <v>0</v>
      </c>
      <c r="O599" s="212">
        <f>_xlfn.IFNA(IF(O$7="Fixed",1,IF(AND($D599="yes",O$7="Block"),INDEX($O749:$Q749,1,MATCH(O$5,$I34:$K34,0)),IF(OR(O$7="Anytime",O$7="Peak",O$7="Off-peak",O$7="Shoulder",O$7="Block"),INDEX('Stakeholder report data'!$G749:$M749,1,MATCH(IF(O$7="Block","Anytime",O$7),'Stakeholder report data'!$G$724:$M$724,0)),INDEX($W749:$AD749,1,MATCH(O$5,$W$724:$AD$724,0)))))
*O1199*O$8,0)</f>
        <v>0</v>
      </c>
      <c r="P599" s="212">
        <f>_xlfn.IFNA(IF(P$7="Fixed",1,IF(AND($D599="yes",P$7="Block"),INDEX($O749:$Q749,1,MATCH(P$5,$I34:$K34,0)),IF(OR(P$7="Anytime",P$7="Peak",P$7="Off-peak",P$7="Shoulder",P$7="Block"),INDEX('Stakeholder report data'!$G749:$M749,1,MATCH(IF(P$7="Block","Anytime",P$7),'Stakeholder report data'!$G$724:$M$724,0)),INDEX($W749:$AD749,1,MATCH(P$5,$W$724:$AD$724,0)))))
*P1199*P$8,0)</f>
        <v>0</v>
      </c>
      <c r="Q599" s="212">
        <f>_xlfn.IFNA(IF(Q$7="Fixed",1,IF(AND($D599="yes",Q$7="Block"),INDEX($O749:$Q749,1,MATCH(Q$5,$I34:$K34,0)),IF(OR(Q$7="Anytime",Q$7="Peak",Q$7="Off-peak",Q$7="Shoulder",Q$7="Block"),INDEX('Stakeholder report data'!$G749:$M749,1,MATCH(IF(Q$7="Block","Anytime",Q$7),'Stakeholder report data'!$G$724:$M$724,0)),INDEX($W749:$AD749,1,MATCH(Q$5,$W$724:$AD$724,0)))))
*Q1199*Q$8,0)</f>
        <v>0</v>
      </c>
      <c r="R599" s="212">
        <f>_xlfn.IFNA(IF(R$7="Fixed",1,IF(AND($D599="yes",R$7="Block"),INDEX($O749:$Q749,1,MATCH(R$5,$I34:$K34,0)),IF(OR(R$7="Anytime",R$7="Peak",R$7="Off-peak",R$7="Shoulder",R$7="Block"),INDEX('Stakeholder report data'!$G749:$M749,1,MATCH(IF(R$7="Block","Anytime",R$7),'Stakeholder report data'!$G$724:$M$724,0)),INDEX($W749:$AD749,1,MATCH(R$5,$W$724:$AD$724,0)))))
*R1199*R$8,0)</f>
        <v>0</v>
      </c>
      <c r="S599" s="212">
        <f>_xlfn.IFNA(IF(S$7="Fixed",1,IF(AND($D599="yes",S$7="Block"),INDEX($O749:$Q749,1,MATCH(S$5,$I34:$K34,0)),IF(OR(S$7="Anytime",S$7="Peak",S$7="Off-peak",S$7="Shoulder",S$7="Block"),INDEX('Stakeholder report data'!$G749:$M749,1,MATCH(IF(S$7="Block","Anytime",S$7),'Stakeholder report data'!$G$724:$M$724,0)),INDEX($W749:$AD749,1,MATCH(S$5,$W$724:$AD$724,0)))))
*S1199*S$8,0)</f>
        <v>0</v>
      </c>
      <c r="T599" s="212">
        <f>_xlfn.IFNA(IF(T$7="Fixed",1,IF(AND($D599="yes",T$7="Block"),INDEX($O749:$Q749,1,MATCH(T$5,$I34:$K34,0)),IF(OR(T$7="Anytime",T$7="Peak",T$7="Off-peak",T$7="Shoulder",T$7="Block"),INDEX('Stakeholder report data'!$G749:$M749,1,MATCH(IF(T$7="Block","Anytime",T$7),'Stakeholder report data'!$G$724:$M$724,0)),INDEX($W749:$AD749,1,MATCH(T$5,$W$724:$AD$724,0)))))
*T1199*T$8,0)</f>
        <v>0</v>
      </c>
      <c r="U599" s="212">
        <f>_xlfn.IFNA(IF(U$7="Fixed",1,IF(AND($D599="yes",U$7="Block"),INDEX($O749:$Q749,1,MATCH(U$5,$I34:$K34,0)),IF(OR(U$7="Anytime",U$7="Peak",U$7="Off-peak",U$7="Shoulder",U$7="Block"),INDEX('Stakeholder report data'!$G749:$M749,1,MATCH(IF(U$7="Block","Anytime",U$7),'Stakeholder report data'!$G$724:$M$724,0)),INDEX($W749:$AD749,1,MATCH(U$5,$W$724:$AD$724,0)))))
*U1199*U$8,0)</f>
        <v>0</v>
      </c>
      <c r="V599" s="212">
        <f>_xlfn.IFNA(IF(V$7="Fixed",1,IF(AND($D599="yes",V$7="Block"),INDEX($O749:$Q749,1,MATCH(V$5,$I34:$K34,0)),IF(OR(V$7="Anytime",V$7="Peak",V$7="Off-peak",V$7="Shoulder",V$7="Block"),INDEX('Stakeholder report data'!$G749:$M749,1,MATCH(IF(V$7="Block","Anytime",V$7),'Stakeholder report data'!$G$724:$M$724,0)),INDEX($W749:$AD749,1,MATCH(V$5,$W$724:$AD$724,0)))))
*V1199*V$8,0)</f>
        <v>0</v>
      </c>
      <c r="W599" s="212">
        <f>_xlfn.IFNA(IF(W$7="Fixed",1,IF(AND($D599="yes",W$7="Block"),INDEX($O749:$Q749,1,MATCH(W$5,$I34:$K34,0)),IF(OR(W$7="Anytime",W$7="Peak",W$7="Off-peak",W$7="Shoulder",W$7="Block"),INDEX('Stakeholder report data'!$G749:$M749,1,MATCH(IF(W$7="Block","Anytime",W$7),'Stakeholder report data'!$G$724:$M$724,0)),INDEX($W749:$AD749,1,MATCH(W$5,$W$724:$AD$724,0)))))
*W1199*W$8,0)</f>
        <v>0</v>
      </c>
      <c r="X599" s="212">
        <f>_xlfn.IFNA(IF(X$7="Fixed",1,IF(AND($D599="yes",X$7="Block"),INDEX($O749:$Q749,1,MATCH(X$5,$I34:$K34,0)),IF(OR(X$7="Anytime",X$7="Peak",X$7="Off-peak",X$7="Shoulder",X$7="Block"),INDEX('Stakeholder report data'!$G749:$M749,1,MATCH(IF(X$7="Block","Anytime",X$7),'Stakeholder report data'!$G$724:$M$724,0)),INDEX($W749:$AD749,1,MATCH(X$5,$W$724:$AD$724,0)))))
*X1199*X$8,0)</f>
        <v>0</v>
      </c>
      <c r="Y599" s="212">
        <f>_xlfn.IFNA(IF(Y$7="Fixed",1,IF(AND($D599="yes",Y$7="Block"),INDEX($O749:$Q749,1,MATCH(Y$5,$I34:$K34,0)),IF(OR(Y$7="Anytime",Y$7="Peak",Y$7="Off-peak",Y$7="Shoulder",Y$7="Block"),INDEX('Stakeholder report data'!$G749:$M749,1,MATCH(IF(Y$7="Block","Anytime",Y$7),'Stakeholder report data'!$G$724:$M$724,0)),INDEX($W749:$AD749,1,MATCH(Y$5,$W$724:$AD$724,0)))))
*Y1199*Y$8,0)</f>
        <v>0</v>
      </c>
      <c r="Z599" s="212">
        <f>_xlfn.IFNA(IF(Z$7="Fixed",1,IF(AND($D599="yes",Z$7="Block"),INDEX($O749:$Q749,1,MATCH(Z$5,$I34:$K34,0)),IF(OR(Z$7="Anytime",Z$7="Peak",Z$7="Off-peak",Z$7="Shoulder",Z$7="Block"),INDEX('Stakeholder report data'!$G749:$M749,1,MATCH(IF(Z$7="Block","Anytime",Z$7),'Stakeholder report data'!$G$724:$M$724,0)),INDEX($W749:$AD749,1,MATCH(Z$5,$W$724:$AD$724,0)))))
*Z1199*Z$8,0)</f>
        <v>0</v>
      </c>
      <c r="AA599" s="212">
        <f>_xlfn.IFNA(IF(AA$7="Fixed",1,IF(AND($D599="yes",AA$7="Block"),INDEX($O749:$Q749,1,MATCH(AA$5,$I34:$K34,0)),IF(OR(AA$7="Anytime",AA$7="Peak",AA$7="Off-peak",AA$7="Shoulder",AA$7="Block"),INDEX('Stakeholder report data'!$G749:$M749,1,MATCH(IF(AA$7="Block","Anytime",AA$7),'Stakeholder report data'!$G$724:$M$724,0)),INDEX($W749:$AD749,1,MATCH(AA$5,$W$724:$AD$724,0)))))
*AA1199*AA$8,0)</f>
        <v>0</v>
      </c>
      <c r="AB599" s="212">
        <f>_xlfn.IFNA(IF(AB$7="Fixed",1,IF(AND($D599="yes",AB$7="Block"),INDEX($O749:$Q749,1,MATCH(AB$5,$I34:$K34,0)),IF(OR(AB$7="Anytime",AB$7="Peak",AB$7="Off-peak",AB$7="Shoulder",AB$7="Block"),INDEX('Stakeholder report data'!$G749:$M749,1,MATCH(IF(AB$7="Block","Anytime",AB$7),'Stakeholder report data'!$G$724:$M$724,0)),INDEX($W749:$AD749,1,MATCH(AB$5,$W$724:$AD$724,0)))))
*AB1199*AB$8,0)</f>
        <v>0</v>
      </c>
      <c r="AC599" s="212">
        <f>_xlfn.IFNA(IF(AC$7="Fixed",1,IF(AND($D599="yes",AC$7="Block"),INDEX($O749:$Q749,1,MATCH(AC$5,$I34:$K34,0)),IF(OR(AC$7="Anytime",AC$7="Peak",AC$7="Off-peak",AC$7="Shoulder",AC$7="Block"),INDEX('Stakeholder report data'!$G749:$M749,1,MATCH(IF(AC$7="Block","Anytime",AC$7),'Stakeholder report data'!$G$724:$M$724,0)),INDEX($W749:$AD749,1,MATCH(AC$5,$W$724:$AD$724,0)))))
*AC1199*AC$8,0)</f>
        <v>0</v>
      </c>
      <c r="AD599" s="212">
        <f>_xlfn.IFNA(IF(AD$7="Fixed",1,IF(AND($D599="yes",AD$7="Block"),INDEX($O749:$Q749,1,MATCH(AD$5,$I34:$K34,0)),IF(OR(AD$7="Anytime",AD$7="Peak",AD$7="Off-peak",AD$7="Shoulder",AD$7="Block"),INDEX('Stakeholder report data'!$G749:$M749,1,MATCH(IF(AD$7="Block","Anytime",AD$7),'Stakeholder report data'!$G$724:$M$724,0)),INDEX($W749:$AD749,1,MATCH(AD$5,$W$724:$AD$724,0)))))
*AD1199*AD$8,0)</f>
        <v>0</v>
      </c>
      <c r="AE599" s="55"/>
      <c r="AF599" s="34"/>
      <c r="AG599" s="34"/>
      <c r="AH599" s="34"/>
    </row>
    <row r="600" spans="1:34" ht="11.25" hidden="1" outlineLevel="3" x14ac:dyDescent="0.2">
      <c r="A600" s="34"/>
      <c r="B600" s="251">
        <v>24</v>
      </c>
      <c r="C600" s="48">
        <v>0</v>
      </c>
      <c r="D600" s="49">
        <f t="shared" si="61"/>
        <v>0</v>
      </c>
      <c r="E600" s="49">
        <f t="shared" si="61"/>
        <v>0</v>
      </c>
      <c r="F600" s="56"/>
      <c r="G600" s="262">
        <f t="shared" si="60"/>
        <v>0</v>
      </c>
      <c r="H600" s="56"/>
      <c r="I600" s="212">
        <f>_xlfn.IFNA(IF(I$7="Fixed",1,IF(AND($D600="yes",I$7="Block"),INDEX($O750:$Q750,1,MATCH(I$5,$I35:$K35,0)),IF(OR(I$7="Anytime",I$7="Peak",I$7="Off-peak",I$7="Shoulder",I$7="Block"),INDEX('Stakeholder report data'!$G750:$M750,1,MATCH(IF(I$7="Block","Anytime",I$7),'Stakeholder report data'!$G$724:$M$724,0)),INDEX($W750:$AD750,1,MATCH(I$5,$W$724:$AD$724,0)))))
*I1200*I$8,0)</f>
        <v>0</v>
      </c>
      <c r="J600" s="212">
        <f>_xlfn.IFNA(IF(J$7="Fixed",1,IF(AND($D600="yes",J$7="Block"),INDEX($O750:$Q750,1,MATCH(J$5,$I35:$K35,0)),IF(OR(J$7="Anytime",J$7="Peak",J$7="Off-peak",J$7="Shoulder",J$7="Block"),INDEX('Stakeholder report data'!$G750:$M750,1,MATCH(IF(J$7="Block","Anytime",J$7),'Stakeholder report data'!$G$724:$M$724,0)),INDEX($W750:$AD750,1,MATCH(J$5,$W$724:$AD$724,0)))))
*J1200*J$8,0)</f>
        <v>0</v>
      </c>
      <c r="K600" s="212">
        <f>_xlfn.IFNA(IF(K$7="Fixed",1,IF(AND($D600="yes",K$7="Block"),INDEX($O750:$Q750,1,MATCH(K$5,$I35:$K35,0)),IF(OR(K$7="Anytime",K$7="Peak",K$7="Off-peak",K$7="Shoulder",K$7="Block"),INDEX('Stakeholder report data'!$G750:$M750,1,MATCH(IF(K$7="Block","Anytime",K$7),'Stakeholder report data'!$G$724:$M$724,0)),INDEX($W750:$AD750,1,MATCH(K$5,$W$724:$AD$724,0)))))
*K1200*K$8,0)</f>
        <v>0</v>
      </c>
      <c r="L600" s="212">
        <f>_xlfn.IFNA(IF(L$7="Fixed",1,IF(AND($D600="yes",L$7="Block"),INDEX($O750:$Q750,1,MATCH(L$5,$I35:$K35,0)),IF(OR(L$7="Anytime",L$7="Peak",L$7="Off-peak",L$7="Shoulder",L$7="Block"),INDEX('Stakeholder report data'!$G750:$M750,1,MATCH(IF(L$7="Block","Anytime",L$7),'Stakeholder report data'!$G$724:$M$724,0)),INDEX($W750:$AD750,1,MATCH(L$5,$W$724:$AD$724,0)))))
*L1200*L$8,0)</f>
        <v>0</v>
      </c>
      <c r="M600" s="212">
        <f>_xlfn.IFNA(IF(M$7="Fixed",1,IF(AND($D600="yes",M$7="Block"),INDEX($O750:$Q750,1,MATCH(M$5,$I35:$K35,0)),IF(OR(M$7="Anytime",M$7="Peak",M$7="Off-peak",M$7="Shoulder",M$7="Block"),INDEX('Stakeholder report data'!$G750:$M750,1,MATCH(IF(M$7="Block","Anytime",M$7),'Stakeholder report data'!$G$724:$M$724,0)),INDEX($W750:$AD750,1,MATCH(M$5,$W$724:$AD$724,0)))))
*M1200*M$8,0)</f>
        <v>0</v>
      </c>
      <c r="N600" s="212">
        <f>_xlfn.IFNA(IF(N$7="Fixed",1,IF(AND($D600="yes",N$7="Block"),INDEX($O750:$Q750,1,MATCH(N$5,$I35:$K35,0)),IF(OR(N$7="Anytime",N$7="Peak",N$7="Off-peak",N$7="Shoulder",N$7="Block"),INDEX('Stakeholder report data'!$G750:$M750,1,MATCH(IF(N$7="Block","Anytime",N$7),'Stakeholder report data'!$G$724:$M$724,0)),INDEX($W750:$AD750,1,MATCH(N$5,$W$724:$AD$724,0)))))
*N1200*N$8,0)</f>
        <v>0</v>
      </c>
      <c r="O600" s="212">
        <f>_xlfn.IFNA(IF(O$7="Fixed",1,IF(AND($D600="yes",O$7="Block"),INDEX($O750:$Q750,1,MATCH(O$5,$I35:$K35,0)),IF(OR(O$7="Anytime",O$7="Peak",O$7="Off-peak",O$7="Shoulder",O$7="Block"),INDEX('Stakeholder report data'!$G750:$M750,1,MATCH(IF(O$7="Block","Anytime",O$7),'Stakeholder report data'!$G$724:$M$724,0)),INDEX($W750:$AD750,1,MATCH(O$5,$W$724:$AD$724,0)))))
*O1200*O$8,0)</f>
        <v>0</v>
      </c>
      <c r="P600" s="212">
        <f>_xlfn.IFNA(IF(P$7="Fixed",1,IF(AND($D600="yes",P$7="Block"),INDEX($O750:$Q750,1,MATCH(P$5,$I35:$K35,0)),IF(OR(P$7="Anytime",P$7="Peak",P$7="Off-peak",P$7="Shoulder",P$7="Block"),INDEX('Stakeholder report data'!$G750:$M750,1,MATCH(IF(P$7="Block","Anytime",P$7),'Stakeholder report data'!$G$724:$M$724,0)),INDEX($W750:$AD750,1,MATCH(P$5,$W$724:$AD$724,0)))))
*P1200*P$8,0)</f>
        <v>0</v>
      </c>
      <c r="Q600" s="212">
        <f>_xlfn.IFNA(IF(Q$7="Fixed",1,IF(AND($D600="yes",Q$7="Block"),INDEX($O750:$Q750,1,MATCH(Q$5,$I35:$K35,0)),IF(OR(Q$7="Anytime",Q$7="Peak",Q$7="Off-peak",Q$7="Shoulder",Q$7="Block"),INDEX('Stakeholder report data'!$G750:$M750,1,MATCH(IF(Q$7="Block","Anytime",Q$7),'Stakeholder report data'!$G$724:$M$724,0)),INDEX($W750:$AD750,1,MATCH(Q$5,$W$724:$AD$724,0)))))
*Q1200*Q$8,0)</f>
        <v>0</v>
      </c>
      <c r="R600" s="212">
        <f>_xlfn.IFNA(IF(R$7="Fixed",1,IF(AND($D600="yes",R$7="Block"),INDEX($O750:$Q750,1,MATCH(R$5,$I35:$K35,0)),IF(OR(R$7="Anytime",R$7="Peak",R$7="Off-peak",R$7="Shoulder",R$7="Block"),INDEX('Stakeholder report data'!$G750:$M750,1,MATCH(IF(R$7="Block","Anytime",R$7),'Stakeholder report data'!$G$724:$M$724,0)),INDEX($W750:$AD750,1,MATCH(R$5,$W$724:$AD$724,0)))))
*R1200*R$8,0)</f>
        <v>0</v>
      </c>
      <c r="S600" s="212">
        <f>_xlfn.IFNA(IF(S$7="Fixed",1,IF(AND($D600="yes",S$7="Block"),INDEX($O750:$Q750,1,MATCH(S$5,$I35:$K35,0)),IF(OR(S$7="Anytime",S$7="Peak",S$7="Off-peak",S$7="Shoulder",S$7="Block"),INDEX('Stakeholder report data'!$G750:$M750,1,MATCH(IF(S$7="Block","Anytime",S$7),'Stakeholder report data'!$G$724:$M$724,0)),INDEX($W750:$AD750,1,MATCH(S$5,$W$724:$AD$724,0)))))
*S1200*S$8,0)</f>
        <v>0</v>
      </c>
      <c r="T600" s="212">
        <f>_xlfn.IFNA(IF(T$7="Fixed",1,IF(AND($D600="yes",T$7="Block"),INDEX($O750:$Q750,1,MATCH(T$5,$I35:$K35,0)),IF(OR(T$7="Anytime",T$7="Peak",T$7="Off-peak",T$7="Shoulder",T$7="Block"),INDEX('Stakeholder report data'!$G750:$M750,1,MATCH(IF(T$7="Block","Anytime",T$7),'Stakeholder report data'!$G$724:$M$724,0)),INDEX($W750:$AD750,1,MATCH(T$5,$W$724:$AD$724,0)))))
*T1200*T$8,0)</f>
        <v>0</v>
      </c>
      <c r="U600" s="212">
        <f>_xlfn.IFNA(IF(U$7="Fixed",1,IF(AND($D600="yes",U$7="Block"),INDEX($O750:$Q750,1,MATCH(U$5,$I35:$K35,0)),IF(OR(U$7="Anytime",U$7="Peak",U$7="Off-peak",U$7="Shoulder",U$7="Block"),INDEX('Stakeholder report data'!$G750:$M750,1,MATCH(IF(U$7="Block","Anytime",U$7),'Stakeholder report data'!$G$724:$M$724,0)),INDEX($W750:$AD750,1,MATCH(U$5,$W$724:$AD$724,0)))))
*U1200*U$8,0)</f>
        <v>0</v>
      </c>
      <c r="V600" s="212">
        <f>_xlfn.IFNA(IF(V$7="Fixed",1,IF(AND($D600="yes",V$7="Block"),INDEX($O750:$Q750,1,MATCH(V$5,$I35:$K35,0)),IF(OR(V$7="Anytime",V$7="Peak",V$7="Off-peak",V$7="Shoulder",V$7="Block"),INDEX('Stakeholder report data'!$G750:$M750,1,MATCH(IF(V$7="Block","Anytime",V$7),'Stakeholder report data'!$G$724:$M$724,0)),INDEX($W750:$AD750,1,MATCH(V$5,$W$724:$AD$724,0)))))
*V1200*V$8,0)</f>
        <v>0</v>
      </c>
      <c r="W600" s="212">
        <f>_xlfn.IFNA(IF(W$7="Fixed",1,IF(AND($D600="yes",W$7="Block"),INDEX($O750:$Q750,1,MATCH(W$5,$I35:$K35,0)),IF(OR(W$7="Anytime",W$7="Peak",W$7="Off-peak",W$7="Shoulder",W$7="Block"),INDEX('Stakeholder report data'!$G750:$M750,1,MATCH(IF(W$7="Block","Anytime",W$7),'Stakeholder report data'!$G$724:$M$724,0)),INDEX($W750:$AD750,1,MATCH(W$5,$W$724:$AD$724,0)))))
*W1200*W$8,0)</f>
        <v>0</v>
      </c>
      <c r="X600" s="212">
        <f>_xlfn.IFNA(IF(X$7="Fixed",1,IF(AND($D600="yes",X$7="Block"),INDEX($O750:$Q750,1,MATCH(X$5,$I35:$K35,0)),IF(OR(X$7="Anytime",X$7="Peak",X$7="Off-peak",X$7="Shoulder",X$7="Block"),INDEX('Stakeholder report data'!$G750:$M750,1,MATCH(IF(X$7="Block","Anytime",X$7),'Stakeholder report data'!$G$724:$M$724,0)),INDEX($W750:$AD750,1,MATCH(X$5,$W$724:$AD$724,0)))))
*X1200*X$8,0)</f>
        <v>0</v>
      </c>
      <c r="Y600" s="212">
        <f>_xlfn.IFNA(IF(Y$7="Fixed",1,IF(AND($D600="yes",Y$7="Block"),INDEX($O750:$Q750,1,MATCH(Y$5,$I35:$K35,0)),IF(OR(Y$7="Anytime",Y$7="Peak",Y$7="Off-peak",Y$7="Shoulder",Y$7="Block"),INDEX('Stakeholder report data'!$G750:$M750,1,MATCH(IF(Y$7="Block","Anytime",Y$7),'Stakeholder report data'!$G$724:$M$724,0)),INDEX($W750:$AD750,1,MATCH(Y$5,$W$724:$AD$724,0)))))
*Y1200*Y$8,0)</f>
        <v>0</v>
      </c>
      <c r="Z600" s="212">
        <f>_xlfn.IFNA(IF(Z$7="Fixed",1,IF(AND($D600="yes",Z$7="Block"),INDEX($O750:$Q750,1,MATCH(Z$5,$I35:$K35,0)),IF(OR(Z$7="Anytime",Z$7="Peak",Z$7="Off-peak",Z$7="Shoulder",Z$7="Block"),INDEX('Stakeholder report data'!$G750:$M750,1,MATCH(IF(Z$7="Block","Anytime",Z$7),'Stakeholder report data'!$G$724:$M$724,0)),INDEX($W750:$AD750,1,MATCH(Z$5,$W$724:$AD$724,0)))))
*Z1200*Z$8,0)</f>
        <v>0</v>
      </c>
      <c r="AA600" s="212">
        <f>_xlfn.IFNA(IF(AA$7="Fixed",1,IF(AND($D600="yes",AA$7="Block"),INDEX($O750:$Q750,1,MATCH(AA$5,$I35:$K35,0)),IF(OR(AA$7="Anytime",AA$7="Peak",AA$7="Off-peak",AA$7="Shoulder",AA$7="Block"),INDEX('Stakeholder report data'!$G750:$M750,1,MATCH(IF(AA$7="Block","Anytime",AA$7),'Stakeholder report data'!$G$724:$M$724,0)),INDEX($W750:$AD750,1,MATCH(AA$5,$W$724:$AD$724,0)))))
*AA1200*AA$8,0)</f>
        <v>0</v>
      </c>
      <c r="AB600" s="212">
        <f>_xlfn.IFNA(IF(AB$7="Fixed",1,IF(AND($D600="yes",AB$7="Block"),INDEX($O750:$Q750,1,MATCH(AB$5,$I35:$K35,0)),IF(OR(AB$7="Anytime",AB$7="Peak",AB$7="Off-peak",AB$7="Shoulder",AB$7="Block"),INDEX('Stakeholder report data'!$G750:$M750,1,MATCH(IF(AB$7="Block","Anytime",AB$7),'Stakeholder report data'!$G$724:$M$724,0)),INDEX($W750:$AD750,1,MATCH(AB$5,$W$724:$AD$724,0)))))
*AB1200*AB$8,0)</f>
        <v>0</v>
      </c>
      <c r="AC600" s="212">
        <f>_xlfn.IFNA(IF(AC$7="Fixed",1,IF(AND($D600="yes",AC$7="Block"),INDEX($O750:$Q750,1,MATCH(AC$5,$I35:$K35,0)),IF(OR(AC$7="Anytime",AC$7="Peak",AC$7="Off-peak",AC$7="Shoulder",AC$7="Block"),INDEX('Stakeholder report data'!$G750:$M750,1,MATCH(IF(AC$7="Block","Anytime",AC$7),'Stakeholder report data'!$G$724:$M$724,0)),INDEX($W750:$AD750,1,MATCH(AC$5,$W$724:$AD$724,0)))))
*AC1200*AC$8,0)</f>
        <v>0</v>
      </c>
      <c r="AD600" s="212">
        <f>_xlfn.IFNA(IF(AD$7="Fixed",1,IF(AND($D600="yes",AD$7="Block"),INDEX($O750:$Q750,1,MATCH(AD$5,$I35:$K35,0)),IF(OR(AD$7="Anytime",AD$7="Peak",AD$7="Off-peak",AD$7="Shoulder",AD$7="Block"),INDEX('Stakeholder report data'!$G750:$M750,1,MATCH(IF(AD$7="Block","Anytime",AD$7),'Stakeholder report data'!$G$724:$M$724,0)),INDEX($W750:$AD750,1,MATCH(AD$5,$W$724:$AD$724,0)))))
*AD1200*AD$8,0)</f>
        <v>0</v>
      </c>
      <c r="AE600" s="55"/>
      <c r="AF600" s="34"/>
      <c r="AG600" s="34"/>
      <c r="AH600" s="34"/>
    </row>
    <row r="601" spans="1:34" ht="11.25" hidden="1" outlineLevel="3" x14ac:dyDescent="0.2">
      <c r="A601" s="34"/>
      <c r="B601" s="251">
        <v>25</v>
      </c>
      <c r="C601" s="48">
        <v>0</v>
      </c>
      <c r="D601" s="49">
        <f t="shared" si="61"/>
        <v>0</v>
      </c>
      <c r="E601" s="49">
        <f t="shared" si="61"/>
        <v>0</v>
      </c>
      <c r="F601" s="56"/>
      <c r="G601" s="262">
        <f t="shared" si="60"/>
        <v>0</v>
      </c>
      <c r="H601" s="56"/>
      <c r="I601" s="212">
        <f>_xlfn.IFNA(IF(I$7="Fixed",1,IF(AND($D601="yes",I$7="Block"),INDEX($O751:$Q751,1,MATCH(I$5,$I36:$K36,0)),IF(OR(I$7="Anytime",I$7="Peak",I$7="Off-peak",I$7="Shoulder",I$7="Block"),INDEX('Stakeholder report data'!$G751:$M751,1,MATCH(IF(I$7="Block","Anytime",I$7),'Stakeholder report data'!$G$724:$M$724,0)),INDEX($W751:$AD751,1,MATCH(I$5,$W$724:$AD$724,0)))))
*I1201*I$8,0)</f>
        <v>0</v>
      </c>
      <c r="J601" s="212">
        <f>_xlfn.IFNA(IF(J$7="Fixed",1,IF(AND($D601="yes",J$7="Block"),INDEX($O751:$Q751,1,MATCH(J$5,$I36:$K36,0)),IF(OR(J$7="Anytime",J$7="Peak",J$7="Off-peak",J$7="Shoulder",J$7="Block"),INDEX('Stakeholder report data'!$G751:$M751,1,MATCH(IF(J$7="Block","Anytime",J$7),'Stakeholder report data'!$G$724:$M$724,0)),INDEX($W751:$AD751,1,MATCH(J$5,$W$724:$AD$724,0)))))
*J1201*J$8,0)</f>
        <v>0</v>
      </c>
      <c r="K601" s="212">
        <f>_xlfn.IFNA(IF(K$7="Fixed",1,IF(AND($D601="yes",K$7="Block"),INDEX($O751:$Q751,1,MATCH(K$5,$I36:$K36,0)),IF(OR(K$7="Anytime",K$7="Peak",K$7="Off-peak",K$7="Shoulder",K$7="Block"),INDEX('Stakeholder report data'!$G751:$M751,1,MATCH(IF(K$7="Block","Anytime",K$7),'Stakeholder report data'!$G$724:$M$724,0)),INDEX($W751:$AD751,1,MATCH(K$5,$W$724:$AD$724,0)))))
*K1201*K$8,0)</f>
        <v>0</v>
      </c>
      <c r="L601" s="212">
        <f>_xlfn.IFNA(IF(L$7="Fixed",1,IF(AND($D601="yes",L$7="Block"),INDEX($O751:$Q751,1,MATCH(L$5,$I36:$K36,0)),IF(OR(L$7="Anytime",L$7="Peak",L$7="Off-peak",L$7="Shoulder",L$7="Block"),INDEX('Stakeholder report data'!$G751:$M751,1,MATCH(IF(L$7="Block","Anytime",L$7),'Stakeholder report data'!$G$724:$M$724,0)),INDEX($W751:$AD751,1,MATCH(L$5,$W$724:$AD$724,0)))))
*L1201*L$8,0)</f>
        <v>0</v>
      </c>
      <c r="M601" s="212">
        <f>_xlfn.IFNA(IF(M$7="Fixed",1,IF(AND($D601="yes",M$7="Block"),INDEX($O751:$Q751,1,MATCH(M$5,$I36:$K36,0)),IF(OR(M$7="Anytime",M$7="Peak",M$7="Off-peak",M$7="Shoulder",M$7="Block"),INDEX('Stakeholder report data'!$G751:$M751,1,MATCH(IF(M$7="Block","Anytime",M$7),'Stakeholder report data'!$G$724:$M$724,0)),INDEX($W751:$AD751,1,MATCH(M$5,$W$724:$AD$724,0)))))
*M1201*M$8,0)</f>
        <v>0</v>
      </c>
      <c r="N601" s="212">
        <f>_xlfn.IFNA(IF(N$7="Fixed",1,IF(AND($D601="yes",N$7="Block"),INDEX($O751:$Q751,1,MATCH(N$5,$I36:$K36,0)),IF(OR(N$7="Anytime",N$7="Peak",N$7="Off-peak",N$7="Shoulder",N$7="Block"),INDEX('Stakeholder report data'!$G751:$M751,1,MATCH(IF(N$7="Block","Anytime",N$7),'Stakeholder report data'!$G$724:$M$724,0)),INDEX($W751:$AD751,1,MATCH(N$5,$W$724:$AD$724,0)))))
*N1201*N$8,0)</f>
        <v>0</v>
      </c>
      <c r="O601" s="212">
        <f>_xlfn.IFNA(IF(O$7="Fixed",1,IF(AND($D601="yes",O$7="Block"),INDEX($O751:$Q751,1,MATCH(O$5,$I36:$K36,0)),IF(OR(O$7="Anytime",O$7="Peak",O$7="Off-peak",O$7="Shoulder",O$7="Block"),INDEX('Stakeholder report data'!$G751:$M751,1,MATCH(IF(O$7="Block","Anytime",O$7),'Stakeholder report data'!$G$724:$M$724,0)),INDEX($W751:$AD751,1,MATCH(O$5,$W$724:$AD$724,0)))))
*O1201*O$8,0)</f>
        <v>0</v>
      </c>
      <c r="P601" s="212">
        <f>_xlfn.IFNA(IF(P$7="Fixed",1,IF(AND($D601="yes",P$7="Block"),INDEX($O751:$Q751,1,MATCH(P$5,$I36:$K36,0)),IF(OR(P$7="Anytime",P$7="Peak",P$7="Off-peak",P$7="Shoulder",P$7="Block"),INDEX('Stakeholder report data'!$G751:$M751,1,MATCH(IF(P$7="Block","Anytime",P$7),'Stakeholder report data'!$G$724:$M$724,0)),INDEX($W751:$AD751,1,MATCH(P$5,$W$724:$AD$724,0)))))
*P1201*P$8,0)</f>
        <v>0</v>
      </c>
      <c r="Q601" s="212">
        <f>_xlfn.IFNA(IF(Q$7="Fixed",1,IF(AND($D601="yes",Q$7="Block"),INDEX($O751:$Q751,1,MATCH(Q$5,$I36:$K36,0)),IF(OR(Q$7="Anytime",Q$7="Peak",Q$7="Off-peak",Q$7="Shoulder",Q$7="Block"),INDEX('Stakeholder report data'!$G751:$M751,1,MATCH(IF(Q$7="Block","Anytime",Q$7),'Stakeholder report data'!$G$724:$M$724,0)),INDEX($W751:$AD751,1,MATCH(Q$5,$W$724:$AD$724,0)))))
*Q1201*Q$8,0)</f>
        <v>0</v>
      </c>
      <c r="R601" s="212">
        <f>_xlfn.IFNA(IF(R$7="Fixed",1,IF(AND($D601="yes",R$7="Block"),INDEX($O751:$Q751,1,MATCH(R$5,$I36:$K36,0)),IF(OR(R$7="Anytime",R$7="Peak",R$7="Off-peak",R$7="Shoulder",R$7="Block"),INDEX('Stakeholder report data'!$G751:$M751,1,MATCH(IF(R$7="Block","Anytime",R$7),'Stakeholder report data'!$G$724:$M$724,0)),INDEX($W751:$AD751,1,MATCH(R$5,$W$724:$AD$724,0)))))
*R1201*R$8,0)</f>
        <v>0</v>
      </c>
      <c r="S601" s="212">
        <f>_xlfn.IFNA(IF(S$7="Fixed",1,IF(AND($D601="yes",S$7="Block"),INDEX($O751:$Q751,1,MATCH(S$5,$I36:$K36,0)),IF(OR(S$7="Anytime",S$7="Peak",S$7="Off-peak",S$7="Shoulder",S$7="Block"),INDEX('Stakeholder report data'!$G751:$M751,1,MATCH(IF(S$7="Block","Anytime",S$7),'Stakeholder report data'!$G$724:$M$724,0)),INDEX($W751:$AD751,1,MATCH(S$5,$W$724:$AD$724,0)))))
*S1201*S$8,0)</f>
        <v>0</v>
      </c>
      <c r="T601" s="212">
        <f>_xlfn.IFNA(IF(T$7="Fixed",1,IF(AND($D601="yes",T$7="Block"),INDEX($O751:$Q751,1,MATCH(T$5,$I36:$K36,0)),IF(OR(T$7="Anytime",T$7="Peak",T$7="Off-peak",T$7="Shoulder",T$7="Block"),INDEX('Stakeholder report data'!$G751:$M751,1,MATCH(IF(T$7="Block","Anytime",T$7),'Stakeholder report data'!$G$724:$M$724,0)),INDEX($W751:$AD751,1,MATCH(T$5,$W$724:$AD$724,0)))))
*T1201*T$8,0)</f>
        <v>0</v>
      </c>
      <c r="U601" s="212">
        <f>_xlfn.IFNA(IF(U$7="Fixed",1,IF(AND($D601="yes",U$7="Block"),INDEX($O751:$Q751,1,MATCH(U$5,$I36:$K36,0)),IF(OR(U$7="Anytime",U$7="Peak",U$7="Off-peak",U$7="Shoulder",U$7="Block"),INDEX('Stakeholder report data'!$G751:$M751,1,MATCH(IF(U$7="Block","Anytime",U$7),'Stakeholder report data'!$G$724:$M$724,0)),INDEX($W751:$AD751,1,MATCH(U$5,$W$724:$AD$724,0)))))
*U1201*U$8,0)</f>
        <v>0</v>
      </c>
      <c r="V601" s="212">
        <f>_xlfn.IFNA(IF(V$7="Fixed",1,IF(AND($D601="yes",V$7="Block"),INDEX($O751:$Q751,1,MATCH(V$5,$I36:$K36,0)),IF(OR(V$7="Anytime",V$7="Peak",V$7="Off-peak",V$7="Shoulder",V$7="Block"),INDEX('Stakeholder report data'!$G751:$M751,1,MATCH(IF(V$7="Block","Anytime",V$7),'Stakeholder report data'!$G$724:$M$724,0)),INDEX($W751:$AD751,1,MATCH(V$5,$W$724:$AD$724,0)))))
*V1201*V$8,0)</f>
        <v>0</v>
      </c>
      <c r="W601" s="212">
        <f>_xlfn.IFNA(IF(W$7="Fixed",1,IF(AND($D601="yes",W$7="Block"),INDEX($O751:$Q751,1,MATCH(W$5,$I36:$K36,0)),IF(OR(W$7="Anytime",W$7="Peak",W$7="Off-peak",W$7="Shoulder",W$7="Block"),INDEX('Stakeholder report data'!$G751:$M751,1,MATCH(IF(W$7="Block","Anytime",W$7),'Stakeholder report data'!$G$724:$M$724,0)),INDEX($W751:$AD751,1,MATCH(W$5,$W$724:$AD$724,0)))))
*W1201*W$8,0)</f>
        <v>0</v>
      </c>
      <c r="X601" s="212">
        <f>_xlfn.IFNA(IF(X$7="Fixed",1,IF(AND($D601="yes",X$7="Block"),INDEX($O751:$Q751,1,MATCH(X$5,$I36:$K36,0)),IF(OR(X$7="Anytime",X$7="Peak",X$7="Off-peak",X$7="Shoulder",X$7="Block"),INDEX('Stakeholder report data'!$G751:$M751,1,MATCH(IF(X$7="Block","Anytime",X$7),'Stakeholder report data'!$G$724:$M$724,0)),INDEX($W751:$AD751,1,MATCH(X$5,$W$724:$AD$724,0)))))
*X1201*X$8,0)</f>
        <v>0</v>
      </c>
      <c r="Y601" s="212">
        <f>_xlfn.IFNA(IF(Y$7="Fixed",1,IF(AND($D601="yes",Y$7="Block"),INDEX($O751:$Q751,1,MATCH(Y$5,$I36:$K36,0)),IF(OR(Y$7="Anytime",Y$7="Peak",Y$7="Off-peak",Y$7="Shoulder",Y$7="Block"),INDEX('Stakeholder report data'!$G751:$M751,1,MATCH(IF(Y$7="Block","Anytime",Y$7),'Stakeholder report data'!$G$724:$M$724,0)),INDEX($W751:$AD751,1,MATCH(Y$5,$W$724:$AD$724,0)))))
*Y1201*Y$8,0)</f>
        <v>0</v>
      </c>
      <c r="Z601" s="212">
        <f>_xlfn.IFNA(IF(Z$7="Fixed",1,IF(AND($D601="yes",Z$7="Block"),INDEX($O751:$Q751,1,MATCH(Z$5,$I36:$K36,0)),IF(OR(Z$7="Anytime",Z$7="Peak",Z$7="Off-peak",Z$7="Shoulder",Z$7="Block"),INDEX('Stakeholder report data'!$G751:$M751,1,MATCH(IF(Z$7="Block","Anytime",Z$7),'Stakeholder report data'!$G$724:$M$724,0)),INDEX($W751:$AD751,1,MATCH(Z$5,$W$724:$AD$724,0)))))
*Z1201*Z$8,0)</f>
        <v>0</v>
      </c>
      <c r="AA601" s="212">
        <f>_xlfn.IFNA(IF(AA$7="Fixed",1,IF(AND($D601="yes",AA$7="Block"),INDEX($O751:$Q751,1,MATCH(AA$5,$I36:$K36,0)),IF(OR(AA$7="Anytime",AA$7="Peak",AA$7="Off-peak",AA$7="Shoulder",AA$7="Block"),INDEX('Stakeholder report data'!$G751:$M751,1,MATCH(IF(AA$7="Block","Anytime",AA$7),'Stakeholder report data'!$G$724:$M$724,0)),INDEX($W751:$AD751,1,MATCH(AA$5,$W$724:$AD$724,0)))))
*AA1201*AA$8,0)</f>
        <v>0</v>
      </c>
      <c r="AB601" s="212">
        <f>_xlfn.IFNA(IF(AB$7="Fixed",1,IF(AND($D601="yes",AB$7="Block"),INDEX($O751:$Q751,1,MATCH(AB$5,$I36:$K36,0)),IF(OR(AB$7="Anytime",AB$7="Peak",AB$7="Off-peak",AB$7="Shoulder",AB$7="Block"),INDEX('Stakeholder report data'!$G751:$M751,1,MATCH(IF(AB$7="Block","Anytime",AB$7),'Stakeholder report data'!$G$724:$M$724,0)),INDEX($W751:$AD751,1,MATCH(AB$5,$W$724:$AD$724,0)))))
*AB1201*AB$8,0)</f>
        <v>0</v>
      </c>
      <c r="AC601" s="212">
        <f>_xlfn.IFNA(IF(AC$7="Fixed",1,IF(AND($D601="yes",AC$7="Block"),INDEX($O751:$Q751,1,MATCH(AC$5,$I36:$K36,0)),IF(OR(AC$7="Anytime",AC$7="Peak",AC$7="Off-peak",AC$7="Shoulder",AC$7="Block"),INDEX('Stakeholder report data'!$G751:$M751,1,MATCH(IF(AC$7="Block","Anytime",AC$7),'Stakeholder report data'!$G$724:$M$724,0)),INDEX($W751:$AD751,1,MATCH(AC$5,$W$724:$AD$724,0)))))
*AC1201*AC$8,0)</f>
        <v>0</v>
      </c>
      <c r="AD601" s="212">
        <f>_xlfn.IFNA(IF(AD$7="Fixed",1,IF(AND($D601="yes",AD$7="Block"),INDEX($O751:$Q751,1,MATCH(AD$5,$I36:$K36,0)),IF(OR(AD$7="Anytime",AD$7="Peak",AD$7="Off-peak",AD$7="Shoulder",AD$7="Block"),INDEX('Stakeholder report data'!$G751:$M751,1,MATCH(IF(AD$7="Block","Anytime",AD$7),'Stakeholder report data'!$G$724:$M$724,0)),INDEX($W751:$AD751,1,MATCH(AD$5,$W$724:$AD$724,0)))))
*AD1201*AD$8,0)</f>
        <v>0</v>
      </c>
      <c r="AE601" s="55"/>
      <c r="AF601" s="34"/>
      <c r="AG601" s="34"/>
      <c r="AH601" s="34"/>
    </row>
    <row r="602" spans="1:34" ht="11.25" hidden="1" outlineLevel="3" x14ac:dyDescent="0.2">
      <c r="A602" s="34"/>
      <c r="B602" s="251">
        <v>26</v>
      </c>
      <c r="C602" s="48">
        <v>0</v>
      </c>
      <c r="D602" s="49">
        <f t="shared" si="61"/>
        <v>0</v>
      </c>
      <c r="E602" s="49">
        <f t="shared" si="61"/>
        <v>0</v>
      </c>
      <c r="F602" s="56"/>
      <c r="G602" s="262">
        <f t="shared" si="60"/>
        <v>0</v>
      </c>
      <c r="H602" s="56"/>
      <c r="I602" s="212">
        <f>_xlfn.IFNA(IF(I$7="Fixed",1,IF(AND($D602="yes",I$7="Block"),INDEX($O752:$Q752,1,MATCH(I$5,$I37:$K37,0)),IF(OR(I$7="Anytime",I$7="Peak",I$7="Off-peak",I$7="Shoulder",I$7="Block"),INDEX('Stakeholder report data'!$G752:$M752,1,MATCH(IF(I$7="Block","Anytime",I$7),'Stakeholder report data'!$G$724:$M$724,0)),INDEX($W752:$AD752,1,MATCH(I$5,$W$724:$AD$724,0)))))
*I1202*I$8,0)</f>
        <v>0</v>
      </c>
      <c r="J602" s="212">
        <f>_xlfn.IFNA(IF(J$7="Fixed",1,IF(AND($D602="yes",J$7="Block"),INDEX($O752:$Q752,1,MATCH(J$5,$I37:$K37,0)),IF(OR(J$7="Anytime",J$7="Peak",J$7="Off-peak",J$7="Shoulder",J$7="Block"),INDEX('Stakeholder report data'!$G752:$M752,1,MATCH(IF(J$7="Block","Anytime",J$7),'Stakeholder report data'!$G$724:$M$724,0)),INDEX($W752:$AD752,1,MATCH(J$5,$W$724:$AD$724,0)))))
*J1202*J$8,0)</f>
        <v>0</v>
      </c>
      <c r="K602" s="212">
        <f>_xlfn.IFNA(IF(K$7="Fixed",1,IF(AND($D602="yes",K$7="Block"),INDEX($O752:$Q752,1,MATCH(K$5,$I37:$K37,0)),IF(OR(K$7="Anytime",K$7="Peak",K$7="Off-peak",K$7="Shoulder",K$7="Block"),INDEX('Stakeholder report data'!$G752:$M752,1,MATCH(IF(K$7="Block","Anytime",K$7),'Stakeholder report data'!$G$724:$M$724,0)),INDEX($W752:$AD752,1,MATCH(K$5,$W$724:$AD$724,0)))))
*K1202*K$8,0)</f>
        <v>0</v>
      </c>
      <c r="L602" s="212">
        <f>_xlfn.IFNA(IF(L$7="Fixed",1,IF(AND($D602="yes",L$7="Block"),INDEX($O752:$Q752,1,MATCH(L$5,$I37:$K37,0)),IF(OR(L$7="Anytime",L$7="Peak",L$7="Off-peak",L$7="Shoulder",L$7="Block"),INDEX('Stakeholder report data'!$G752:$M752,1,MATCH(IF(L$7="Block","Anytime",L$7),'Stakeholder report data'!$G$724:$M$724,0)),INDEX($W752:$AD752,1,MATCH(L$5,$W$724:$AD$724,0)))))
*L1202*L$8,0)</f>
        <v>0</v>
      </c>
      <c r="M602" s="212">
        <f>_xlfn.IFNA(IF(M$7="Fixed",1,IF(AND($D602="yes",M$7="Block"),INDEX($O752:$Q752,1,MATCH(M$5,$I37:$K37,0)),IF(OR(M$7="Anytime",M$7="Peak",M$7="Off-peak",M$7="Shoulder",M$7="Block"),INDEX('Stakeholder report data'!$G752:$M752,1,MATCH(IF(M$7="Block","Anytime",M$7),'Stakeholder report data'!$G$724:$M$724,0)),INDEX($W752:$AD752,1,MATCH(M$5,$W$724:$AD$724,0)))))
*M1202*M$8,0)</f>
        <v>0</v>
      </c>
      <c r="N602" s="212">
        <f>_xlfn.IFNA(IF(N$7="Fixed",1,IF(AND($D602="yes",N$7="Block"),INDEX($O752:$Q752,1,MATCH(N$5,$I37:$K37,0)),IF(OR(N$7="Anytime",N$7="Peak",N$7="Off-peak",N$7="Shoulder",N$7="Block"),INDEX('Stakeholder report data'!$G752:$M752,1,MATCH(IF(N$7="Block","Anytime",N$7),'Stakeholder report data'!$G$724:$M$724,0)),INDEX($W752:$AD752,1,MATCH(N$5,$W$724:$AD$724,0)))))
*N1202*N$8,0)</f>
        <v>0</v>
      </c>
      <c r="O602" s="212">
        <f>_xlfn.IFNA(IF(O$7="Fixed",1,IF(AND($D602="yes",O$7="Block"),INDEX($O752:$Q752,1,MATCH(O$5,$I37:$K37,0)),IF(OR(O$7="Anytime",O$7="Peak",O$7="Off-peak",O$7="Shoulder",O$7="Block"),INDEX('Stakeholder report data'!$G752:$M752,1,MATCH(IF(O$7="Block","Anytime",O$7),'Stakeholder report data'!$G$724:$M$724,0)),INDEX($W752:$AD752,1,MATCH(O$5,$W$724:$AD$724,0)))))
*O1202*O$8,0)</f>
        <v>0</v>
      </c>
      <c r="P602" s="212">
        <f>_xlfn.IFNA(IF(P$7="Fixed",1,IF(AND($D602="yes",P$7="Block"),INDEX($O752:$Q752,1,MATCH(P$5,$I37:$K37,0)),IF(OR(P$7="Anytime",P$7="Peak",P$7="Off-peak",P$7="Shoulder",P$7="Block"),INDEX('Stakeholder report data'!$G752:$M752,1,MATCH(IF(P$7="Block","Anytime",P$7),'Stakeholder report data'!$G$724:$M$724,0)),INDEX($W752:$AD752,1,MATCH(P$5,$W$724:$AD$724,0)))))
*P1202*P$8,0)</f>
        <v>0</v>
      </c>
      <c r="Q602" s="212">
        <f>_xlfn.IFNA(IF(Q$7="Fixed",1,IF(AND($D602="yes",Q$7="Block"),INDEX($O752:$Q752,1,MATCH(Q$5,$I37:$K37,0)),IF(OR(Q$7="Anytime",Q$7="Peak",Q$7="Off-peak",Q$7="Shoulder",Q$7="Block"),INDEX('Stakeholder report data'!$G752:$M752,1,MATCH(IF(Q$7="Block","Anytime",Q$7),'Stakeholder report data'!$G$724:$M$724,0)),INDEX($W752:$AD752,1,MATCH(Q$5,$W$724:$AD$724,0)))))
*Q1202*Q$8,0)</f>
        <v>0</v>
      </c>
      <c r="R602" s="212">
        <f>_xlfn.IFNA(IF(R$7="Fixed",1,IF(AND($D602="yes",R$7="Block"),INDEX($O752:$Q752,1,MATCH(R$5,$I37:$K37,0)),IF(OR(R$7="Anytime",R$7="Peak",R$7="Off-peak",R$7="Shoulder",R$7="Block"),INDEX('Stakeholder report data'!$G752:$M752,1,MATCH(IF(R$7="Block","Anytime",R$7),'Stakeholder report data'!$G$724:$M$724,0)),INDEX($W752:$AD752,1,MATCH(R$5,$W$724:$AD$724,0)))))
*R1202*R$8,0)</f>
        <v>0</v>
      </c>
      <c r="S602" s="212">
        <f>_xlfn.IFNA(IF(S$7="Fixed",1,IF(AND($D602="yes",S$7="Block"),INDEX($O752:$Q752,1,MATCH(S$5,$I37:$K37,0)),IF(OR(S$7="Anytime",S$7="Peak",S$7="Off-peak",S$7="Shoulder",S$7="Block"),INDEX('Stakeholder report data'!$G752:$M752,1,MATCH(IF(S$7="Block","Anytime",S$7),'Stakeholder report data'!$G$724:$M$724,0)),INDEX($W752:$AD752,1,MATCH(S$5,$W$724:$AD$724,0)))))
*S1202*S$8,0)</f>
        <v>0</v>
      </c>
      <c r="T602" s="212">
        <f>_xlfn.IFNA(IF(T$7="Fixed",1,IF(AND($D602="yes",T$7="Block"),INDEX($O752:$Q752,1,MATCH(T$5,$I37:$K37,0)),IF(OR(T$7="Anytime",T$7="Peak",T$7="Off-peak",T$7="Shoulder",T$7="Block"),INDEX('Stakeholder report data'!$G752:$M752,1,MATCH(IF(T$7="Block","Anytime",T$7),'Stakeholder report data'!$G$724:$M$724,0)),INDEX($W752:$AD752,1,MATCH(T$5,$W$724:$AD$724,0)))))
*T1202*T$8,0)</f>
        <v>0</v>
      </c>
      <c r="U602" s="212">
        <f>_xlfn.IFNA(IF(U$7="Fixed",1,IF(AND($D602="yes",U$7="Block"),INDEX($O752:$Q752,1,MATCH(U$5,$I37:$K37,0)),IF(OR(U$7="Anytime",U$7="Peak",U$7="Off-peak",U$7="Shoulder",U$7="Block"),INDEX('Stakeholder report data'!$G752:$M752,1,MATCH(IF(U$7="Block","Anytime",U$7),'Stakeholder report data'!$G$724:$M$724,0)),INDEX($W752:$AD752,1,MATCH(U$5,$W$724:$AD$724,0)))))
*U1202*U$8,0)</f>
        <v>0</v>
      </c>
      <c r="V602" s="212">
        <f>_xlfn.IFNA(IF(V$7="Fixed",1,IF(AND($D602="yes",V$7="Block"),INDEX($O752:$Q752,1,MATCH(V$5,$I37:$K37,0)),IF(OR(V$7="Anytime",V$7="Peak",V$7="Off-peak",V$7="Shoulder",V$7="Block"),INDEX('Stakeholder report data'!$G752:$M752,1,MATCH(IF(V$7="Block","Anytime",V$7),'Stakeholder report data'!$G$724:$M$724,0)),INDEX($W752:$AD752,1,MATCH(V$5,$W$724:$AD$724,0)))))
*V1202*V$8,0)</f>
        <v>0</v>
      </c>
      <c r="W602" s="212">
        <f>_xlfn.IFNA(IF(W$7="Fixed",1,IF(AND($D602="yes",W$7="Block"),INDEX($O752:$Q752,1,MATCH(W$5,$I37:$K37,0)),IF(OR(W$7="Anytime",W$7="Peak",W$7="Off-peak",W$7="Shoulder",W$7="Block"),INDEX('Stakeholder report data'!$G752:$M752,1,MATCH(IF(W$7="Block","Anytime",W$7),'Stakeholder report data'!$G$724:$M$724,0)),INDEX($W752:$AD752,1,MATCH(W$5,$W$724:$AD$724,0)))))
*W1202*W$8,0)</f>
        <v>0</v>
      </c>
      <c r="X602" s="212">
        <f>_xlfn.IFNA(IF(X$7="Fixed",1,IF(AND($D602="yes",X$7="Block"),INDEX($O752:$Q752,1,MATCH(X$5,$I37:$K37,0)),IF(OR(X$7="Anytime",X$7="Peak",X$7="Off-peak",X$7="Shoulder",X$7="Block"),INDEX('Stakeholder report data'!$G752:$M752,1,MATCH(IF(X$7="Block","Anytime",X$7),'Stakeholder report data'!$G$724:$M$724,0)),INDEX($W752:$AD752,1,MATCH(X$5,$W$724:$AD$724,0)))))
*X1202*X$8,0)</f>
        <v>0</v>
      </c>
      <c r="Y602" s="212">
        <f>_xlfn.IFNA(IF(Y$7="Fixed",1,IF(AND($D602="yes",Y$7="Block"),INDEX($O752:$Q752,1,MATCH(Y$5,$I37:$K37,0)),IF(OR(Y$7="Anytime",Y$7="Peak",Y$7="Off-peak",Y$7="Shoulder",Y$7="Block"),INDEX('Stakeholder report data'!$G752:$M752,1,MATCH(IF(Y$7="Block","Anytime",Y$7),'Stakeholder report data'!$G$724:$M$724,0)),INDEX($W752:$AD752,1,MATCH(Y$5,$W$724:$AD$724,0)))))
*Y1202*Y$8,0)</f>
        <v>0</v>
      </c>
      <c r="Z602" s="212">
        <f>_xlfn.IFNA(IF(Z$7="Fixed",1,IF(AND($D602="yes",Z$7="Block"),INDEX($O752:$Q752,1,MATCH(Z$5,$I37:$K37,0)),IF(OR(Z$7="Anytime",Z$7="Peak",Z$7="Off-peak",Z$7="Shoulder",Z$7="Block"),INDEX('Stakeholder report data'!$G752:$M752,1,MATCH(IF(Z$7="Block","Anytime",Z$7),'Stakeholder report data'!$G$724:$M$724,0)),INDEX($W752:$AD752,1,MATCH(Z$5,$W$724:$AD$724,0)))))
*Z1202*Z$8,0)</f>
        <v>0</v>
      </c>
      <c r="AA602" s="212">
        <f>_xlfn.IFNA(IF(AA$7="Fixed",1,IF(AND($D602="yes",AA$7="Block"),INDEX($O752:$Q752,1,MATCH(AA$5,$I37:$K37,0)),IF(OR(AA$7="Anytime",AA$7="Peak",AA$7="Off-peak",AA$7="Shoulder",AA$7="Block"),INDEX('Stakeholder report data'!$G752:$M752,1,MATCH(IF(AA$7="Block","Anytime",AA$7),'Stakeholder report data'!$G$724:$M$724,0)),INDEX($W752:$AD752,1,MATCH(AA$5,$W$724:$AD$724,0)))))
*AA1202*AA$8,0)</f>
        <v>0</v>
      </c>
      <c r="AB602" s="212">
        <f>_xlfn.IFNA(IF(AB$7="Fixed",1,IF(AND($D602="yes",AB$7="Block"),INDEX($O752:$Q752,1,MATCH(AB$5,$I37:$K37,0)),IF(OR(AB$7="Anytime",AB$7="Peak",AB$7="Off-peak",AB$7="Shoulder",AB$7="Block"),INDEX('Stakeholder report data'!$G752:$M752,1,MATCH(IF(AB$7="Block","Anytime",AB$7),'Stakeholder report data'!$G$724:$M$724,0)),INDEX($W752:$AD752,1,MATCH(AB$5,$W$724:$AD$724,0)))))
*AB1202*AB$8,0)</f>
        <v>0</v>
      </c>
      <c r="AC602" s="212">
        <f>_xlfn.IFNA(IF(AC$7="Fixed",1,IF(AND($D602="yes",AC$7="Block"),INDEX($O752:$Q752,1,MATCH(AC$5,$I37:$K37,0)),IF(OR(AC$7="Anytime",AC$7="Peak",AC$7="Off-peak",AC$7="Shoulder",AC$7="Block"),INDEX('Stakeholder report data'!$G752:$M752,1,MATCH(IF(AC$7="Block","Anytime",AC$7),'Stakeholder report data'!$G$724:$M$724,0)),INDEX($W752:$AD752,1,MATCH(AC$5,$W$724:$AD$724,0)))))
*AC1202*AC$8,0)</f>
        <v>0</v>
      </c>
      <c r="AD602" s="212">
        <f>_xlfn.IFNA(IF(AD$7="Fixed",1,IF(AND($D602="yes",AD$7="Block"),INDEX($O752:$Q752,1,MATCH(AD$5,$I37:$K37,0)),IF(OR(AD$7="Anytime",AD$7="Peak",AD$7="Off-peak",AD$7="Shoulder",AD$7="Block"),INDEX('Stakeholder report data'!$G752:$M752,1,MATCH(IF(AD$7="Block","Anytime",AD$7),'Stakeholder report data'!$G$724:$M$724,0)),INDEX($W752:$AD752,1,MATCH(AD$5,$W$724:$AD$724,0)))))
*AD1202*AD$8,0)</f>
        <v>0</v>
      </c>
      <c r="AE602" s="55"/>
      <c r="AF602" s="34"/>
      <c r="AG602" s="34"/>
      <c r="AH602" s="34"/>
    </row>
    <row r="603" spans="1:34" ht="11.25" hidden="1" outlineLevel="3" x14ac:dyDescent="0.2">
      <c r="A603" s="34"/>
      <c r="B603" s="251">
        <v>27</v>
      </c>
      <c r="C603" s="48">
        <v>0</v>
      </c>
      <c r="D603" s="49">
        <f t="shared" si="61"/>
        <v>0</v>
      </c>
      <c r="E603" s="49">
        <f t="shared" si="61"/>
        <v>0</v>
      </c>
      <c r="F603" s="56"/>
      <c r="G603" s="262">
        <f t="shared" si="60"/>
        <v>0</v>
      </c>
      <c r="H603" s="56"/>
      <c r="I603" s="212">
        <f>_xlfn.IFNA(IF(I$7="Fixed",1,IF(AND($D603="yes",I$7="Block"),INDEX($O753:$Q753,1,MATCH(I$5,$I38:$K38,0)),IF(OR(I$7="Anytime",I$7="Peak",I$7="Off-peak",I$7="Shoulder",I$7="Block"),INDEX('Stakeholder report data'!$G753:$M753,1,MATCH(IF(I$7="Block","Anytime",I$7),'Stakeholder report data'!$G$724:$M$724,0)),INDEX($W753:$AD753,1,MATCH(I$5,$W$724:$AD$724,0)))))
*I1203*I$8,0)</f>
        <v>0</v>
      </c>
      <c r="J603" s="212">
        <f>_xlfn.IFNA(IF(J$7="Fixed",1,IF(AND($D603="yes",J$7="Block"),INDEX($O753:$Q753,1,MATCH(J$5,$I38:$K38,0)),IF(OR(J$7="Anytime",J$7="Peak",J$7="Off-peak",J$7="Shoulder",J$7="Block"),INDEX('Stakeholder report data'!$G753:$M753,1,MATCH(IF(J$7="Block","Anytime",J$7),'Stakeholder report data'!$G$724:$M$724,0)),INDEX($W753:$AD753,1,MATCH(J$5,$W$724:$AD$724,0)))))
*J1203*J$8,0)</f>
        <v>0</v>
      </c>
      <c r="K603" s="212">
        <f>_xlfn.IFNA(IF(K$7="Fixed",1,IF(AND($D603="yes",K$7="Block"),INDEX($O753:$Q753,1,MATCH(K$5,$I38:$K38,0)),IF(OR(K$7="Anytime",K$7="Peak",K$7="Off-peak",K$7="Shoulder",K$7="Block"),INDEX('Stakeholder report data'!$G753:$M753,1,MATCH(IF(K$7="Block","Anytime",K$7),'Stakeholder report data'!$G$724:$M$724,0)),INDEX($W753:$AD753,1,MATCH(K$5,$W$724:$AD$724,0)))))
*K1203*K$8,0)</f>
        <v>0</v>
      </c>
      <c r="L603" s="212">
        <f>_xlfn.IFNA(IF(L$7="Fixed",1,IF(AND($D603="yes",L$7="Block"),INDEX($O753:$Q753,1,MATCH(L$5,$I38:$K38,0)),IF(OR(L$7="Anytime",L$7="Peak",L$7="Off-peak",L$7="Shoulder",L$7="Block"),INDEX('Stakeholder report data'!$G753:$M753,1,MATCH(IF(L$7="Block","Anytime",L$7),'Stakeholder report data'!$G$724:$M$724,0)),INDEX($W753:$AD753,1,MATCH(L$5,$W$724:$AD$724,0)))))
*L1203*L$8,0)</f>
        <v>0</v>
      </c>
      <c r="M603" s="212">
        <f>_xlfn.IFNA(IF(M$7="Fixed",1,IF(AND($D603="yes",M$7="Block"),INDEX($O753:$Q753,1,MATCH(M$5,$I38:$K38,0)),IF(OR(M$7="Anytime",M$7="Peak",M$7="Off-peak",M$7="Shoulder",M$7="Block"),INDEX('Stakeholder report data'!$G753:$M753,1,MATCH(IF(M$7="Block","Anytime",M$7),'Stakeholder report data'!$G$724:$M$724,0)),INDEX($W753:$AD753,1,MATCH(M$5,$W$724:$AD$724,0)))))
*M1203*M$8,0)</f>
        <v>0</v>
      </c>
      <c r="N603" s="212">
        <f>_xlfn.IFNA(IF(N$7="Fixed",1,IF(AND($D603="yes",N$7="Block"),INDEX($O753:$Q753,1,MATCH(N$5,$I38:$K38,0)),IF(OR(N$7="Anytime",N$7="Peak",N$7="Off-peak",N$7="Shoulder",N$7="Block"),INDEX('Stakeholder report data'!$G753:$M753,1,MATCH(IF(N$7="Block","Anytime",N$7),'Stakeholder report data'!$G$724:$M$724,0)),INDEX($W753:$AD753,1,MATCH(N$5,$W$724:$AD$724,0)))))
*N1203*N$8,0)</f>
        <v>0</v>
      </c>
      <c r="O603" s="212">
        <f>_xlfn.IFNA(IF(O$7="Fixed",1,IF(AND($D603="yes",O$7="Block"),INDEX($O753:$Q753,1,MATCH(O$5,$I38:$K38,0)),IF(OR(O$7="Anytime",O$7="Peak",O$7="Off-peak",O$7="Shoulder",O$7="Block"),INDEX('Stakeholder report data'!$G753:$M753,1,MATCH(IF(O$7="Block","Anytime",O$7),'Stakeholder report data'!$G$724:$M$724,0)),INDEX($W753:$AD753,1,MATCH(O$5,$W$724:$AD$724,0)))))
*O1203*O$8,0)</f>
        <v>0</v>
      </c>
      <c r="P603" s="212">
        <f>_xlfn.IFNA(IF(P$7="Fixed",1,IF(AND($D603="yes",P$7="Block"),INDEX($O753:$Q753,1,MATCH(P$5,$I38:$K38,0)),IF(OR(P$7="Anytime",P$7="Peak",P$7="Off-peak",P$7="Shoulder",P$7="Block"),INDEX('Stakeholder report data'!$G753:$M753,1,MATCH(IF(P$7="Block","Anytime",P$7),'Stakeholder report data'!$G$724:$M$724,0)),INDEX($W753:$AD753,1,MATCH(P$5,$W$724:$AD$724,0)))))
*P1203*P$8,0)</f>
        <v>0</v>
      </c>
      <c r="Q603" s="212">
        <f>_xlfn.IFNA(IF(Q$7="Fixed",1,IF(AND($D603="yes",Q$7="Block"),INDEX($O753:$Q753,1,MATCH(Q$5,$I38:$K38,0)),IF(OR(Q$7="Anytime",Q$7="Peak",Q$7="Off-peak",Q$7="Shoulder",Q$7="Block"),INDEX('Stakeholder report data'!$G753:$M753,1,MATCH(IF(Q$7="Block","Anytime",Q$7),'Stakeholder report data'!$G$724:$M$724,0)),INDEX($W753:$AD753,1,MATCH(Q$5,$W$724:$AD$724,0)))))
*Q1203*Q$8,0)</f>
        <v>0</v>
      </c>
      <c r="R603" s="212">
        <f>_xlfn.IFNA(IF(R$7="Fixed",1,IF(AND($D603="yes",R$7="Block"),INDEX($O753:$Q753,1,MATCH(R$5,$I38:$K38,0)),IF(OR(R$7="Anytime",R$7="Peak",R$7="Off-peak",R$7="Shoulder",R$7="Block"),INDEX('Stakeholder report data'!$G753:$M753,1,MATCH(IF(R$7="Block","Anytime",R$7),'Stakeholder report data'!$G$724:$M$724,0)),INDEX($W753:$AD753,1,MATCH(R$5,$W$724:$AD$724,0)))))
*R1203*R$8,0)</f>
        <v>0</v>
      </c>
      <c r="S603" s="212">
        <f>_xlfn.IFNA(IF(S$7="Fixed",1,IF(AND($D603="yes",S$7="Block"),INDEX($O753:$Q753,1,MATCH(S$5,$I38:$K38,0)),IF(OR(S$7="Anytime",S$7="Peak",S$7="Off-peak",S$7="Shoulder",S$7="Block"),INDEX('Stakeholder report data'!$G753:$M753,1,MATCH(IF(S$7="Block","Anytime",S$7),'Stakeholder report data'!$G$724:$M$724,0)),INDEX($W753:$AD753,1,MATCH(S$5,$W$724:$AD$724,0)))))
*S1203*S$8,0)</f>
        <v>0</v>
      </c>
      <c r="T603" s="212">
        <f>_xlfn.IFNA(IF(T$7="Fixed",1,IF(AND($D603="yes",T$7="Block"),INDEX($O753:$Q753,1,MATCH(T$5,$I38:$K38,0)),IF(OR(T$7="Anytime",T$7="Peak",T$7="Off-peak",T$7="Shoulder",T$7="Block"),INDEX('Stakeholder report data'!$G753:$M753,1,MATCH(IF(T$7="Block","Anytime",T$7),'Stakeholder report data'!$G$724:$M$724,0)),INDEX($W753:$AD753,1,MATCH(T$5,$W$724:$AD$724,0)))))
*T1203*T$8,0)</f>
        <v>0</v>
      </c>
      <c r="U603" s="212">
        <f>_xlfn.IFNA(IF(U$7="Fixed",1,IF(AND($D603="yes",U$7="Block"),INDEX($O753:$Q753,1,MATCH(U$5,$I38:$K38,0)),IF(OR(U$7="Anytime",U$7="Peak",U$7="Off-peak",U$7="Shoulder",U$7="Block"),INDEX('Stakeholder report data'!$G753:$M753,1,MATCH(IF(U$7="Block","Anytime",U$7),'Stakeholder report data'!$G$724:$M$724,0)),INDEX($W753:$AD753,1,MATCH(U$5,$W$724:$AD$724,0)))))
*U1203*U$8,0)</f>
        <v>0</v>
      </c>
      <c r="V603" s="212">
        <f>_xlfn.IFNA(IF(V$7="Fixed",1,IF(AND($D603="yes",V$7="Block"),INDEX($O753:$Q753,1,MATCH(V$5,$I38:$K38,0)),IF(OR(V$7="Anytime",V$7="Peak",V$7="Off-peak",V$7="Shoulder",V$7="Block"),INDEX('Stakeholder report data'!$G753:$M753,1,MATCH(IF(V$7="Block","Anytime",V$7),'Stakeholder report data'!$G$724:$M$724,0)),INDEX($W753:$AD753,1,MATCH(V$5,$W$724:$AD$724,0)))))
*V1203*V$8,0)</f>
        <v>0</v>
      </c>
      <c r="W603" s="212">
        <f>_xlfn.IFNA(IF(W$7="Fixed",1,IF(AND($D603="yes",W$7="Block"),INDEX($O753:$Q753,1,MATCH(W$5,$I38:$K38,0)),IF(OR(W$7="Anytime",W$7="Peak",W$7="Off-peak",W$7="Shoulder",W$7="Block"),INDEX('Stakeholder report data'!$G753:$M753,1,MATCH(IF(W$7="Block","Anytime",W$7),'Stakeholder report data'!$G$724:$M$724,0)),INDEX($W753:$AD753,1,MATCH(W$5,$W$724:$AD$724,0)))))
*W1203*W$8,0)</f>
        <v>0</v>
      </c>
      <c r="X603" s="212">
        <f>_xlfn.IFNA(IF(X$7="Fixed",1,IF(AND($D603="yes",X$7="Block"),INDEX($O753:$Q753,1,MATCH(X$5,$I38:$K38,0)),IF(OR(X$7="Anytime",X$7="Peak",X$7="Off-peak",X$7="Shoulder",X$7="Block"),INDEX('Stakeholder report data'!$G753:$M753,1,MATCH(IF(X$7="Block","Anytime",X$7),'Stakeholder report data'!$G$724:$M$724,0)),INDEX($W753:$AD753,1,MATCH(X$5,$W$724:$AD$724,0)))))
*X1203*X$8,0)</f>
        <v>0</v>
      </c>
      <c r="Y603" s="212">
        <f>_xlfn.IFNA(IF(Y$7="Fixed",1,IF(AND($D603="yes",Y$7="Block"),INDEX($O753:$Q753,1,MATCH(Y$5,$I38:$K38,0)),IF(OR(Y$7="Anytime",Y$7="Peak",Y$7="Off-peak",Y$7="Shoulder",Y$7="Block"),INDEX('Stakeholder report data'!$G753:$M753,1,MATCH(IF(Y$7="Block","Anytime",Y$7),'Stakeholder report data'!$G$724:$M$724,0)),INDEX($W753:$AD753,1,MATCH(Y$5,$W$724:$AD$724,0)))))
*Y1203*Y$8,0)</f>
        <v>0</v>
      </c>
      <c r="Z603" s="212">
        <f>_xlfn.IFNA(IF(Z$7="Fixed",1,IF(AND($D603="yes",Z$7="Block"),INDEX($O753:$Q753,1,MATCH(Z$5,$I38:$K38,0)),IF(OR(Z$7="Anytime",Z$7="Peak",Z$7="Off-peak",Z$7="Shoulder",Z$7="Block"),INDEX('Stakeholder report data'!$G753:$M753,1,MATCH(IF(Z$7="Block","Anytime",Z$7),'Stakeholder report data'!$G$724:$M$724,0)),INDEX($W753:$AD753,1,MATCH(Z$5,$W$724:$AD$724,0)))))
*Z1203*Z$8,0)</f>
        <v>0</v>
      </c>
      <c r="AA603" s="212">
        <f>_xlfn.IFNA(IF(AA$7="Fixed",1,IF(AND($D603="yes",AA$7="Block"),INDEX($O753:$Q753,1,MATCH(AA$5,$I38:$K38,0)),IF(OR(AA$7="Anytime",AA$7="Peak",AA$7="Off-peak",AA$7="Shoulder",AA$7="Block"),INDEX('Stakeholder report data'!$G753:$M753,1,MATCH(IF(AA$7="Block","Anytime",AA$7),'Stakeholder report data'!$G$724:$M$724,0)),INDEX($W753:$AD753,1,MATCH(AA$5,$W$724:$AD$724,0)))))
*AA1203*AA$8,0)</f>
        <v>0</v>
      </c>
      <c r="AB603" s="212">
        <f>_xlfn.IFNA(IF(AB$7="Fixed",1,IF(AND($D603="yes",AB$7="Block"),INDEX($O753:$Q753,1,MATCH(AB$5,$I38:$K38,0)),IF(OR(AB$7="Anytime",AB$7="Peak",AB$7="Off-peak",AB$7="Shoulder",AB$7="Block"),INDEX('Stakeholder report data'!$G753:$M753,1,MATCH(IF(AB$7="Block","Anytime",AB$7),'Stakeholder report data'!$G$724:$M$724,0)),INDEX($W753:$AD753,1,MATCH(AB$5,$W$724:$AD$724,0)))))
*AB1203*AB$8,0)</f>
        <v>0</v>
      </c>
      <c r="AC603" s="212">
        <f>_xlfn.IFNA(IF(AC$7="Fixed",1,IF(AND($D603="yes",AC$7="Block"),INDEX($O753:$Q753,1,MATCH(AC$5,$I38:$K38,0)),IF(OR(AC$7="Anytime",AC$7="Peak",AC$7="Off-peak",AC$7="Shoulder",AC$7="Block"),INDEX('Stakeholder report data'!$G753:$M753,1,MATCH(IF(AC$7="Block","Anytime",AC$7),'Stakeholder report data'!$G$724:$M$724,0)),INDEX($W753:$AD753,1,MATCH(AC$5,$W$724:$AD$724,0)))))
*AC1203*AC$8,0)</f>
        <v>0</v>
      </c>
      <c r="AD603" s="212">
        <f>_xlfn.IFNA(IF(AD$7="Fixed",1,IF(AND($D603="yes",AD$7="Block"),INDEX($O753:$Q753,1,MATCH(AD$5,$I38:$K38,0)),IF(OR(AD$7="Anytime",AD$7="Peak",AD$7="Off-peak",AD$7="Shoulder",AD$7="Block"),INDEX('Stakeholder report data'!$G753:$M753,1,MATCH(IF(AD$7="Block","Anytime",AD$7),'Stakeholder report data'!$G$724:$M$724,0)),INDEX($W753:$AD753,1,MATCH(AD$5,$W$724:$AD$724,0)))))
*AD1203*AD$8,0)</f>
        <v>0</v>
      </c>
      <c r="AE603" s="55"/>
      <c r="AF603" s="34"/>
      <c r="AG603" s="34"/>
      <c r="AH603" s="34"/>
    </row>
    <row r="604" spans="1:34" ht="11.25" hidden="1" outlineLevel="3" x14ac:dyDescent="0.2">
      <c r="A604" s="34"/>
      <c r="B604" s="251">
        <v>28</v>
      </c>
      <c r="C604" s="48">
        <v>0</v>
      </c>
      <c r="D604" s="49">
        <f t="shared" si="61"/>
        <v>0</v>
      </c>
      <c r="E604" s="49">
        <f t="shared" si="61"/>
        <v>0</v>
      </c>
      <c r="F604" s="56"/>
      <c r="G604" s="262">
        <f t="shared" si="60"/>
        <v>0</v>
      </c>
      <c r="H604" s="56"/>
      <c r="I604" s="212">
        <f>_xlfn.IFNA(IF(I$7="Fixed",1,IF(AND($D604="yes",I$7="Block"),INDEX($O754:$Q754,1,MATCH(I$5,$I39:$K39,0)),IF(OR(I$7="Anytime",I$7="Peak",I$7="Off-peak",I$7="Shoulder",I$7="Block"),INDEX('Stakeholder report data'!$G754:$M754,1,MATCH(IF(I$7="Block","Anytime",I$7),'Stakeholder report data'!$G$724:$M$724,0)),INDEX($W754:$AD754,1,MATCH(I$5,$W$724:$AD$724,0)))))
*I1204*I$8,0)</f>
        <v>0</v>
      </c>
      <c r="J604" s="212">
        <f>_xlfn.IFNA(IF(J$7="Fixed",1,IF(AND($D604="yes",J$7="Block"),INDEX($O754:$Q754,1,MATCH(J$5,$I39:$K39,0)),IF(OR(J$7="Anytime",J$7="Peak",J$7="Off-peak",J$7="Shoulder",J$7="Block"),INDEX('Stakeholder report data'!$G754:$M754,1,MATCH(IF(J$7="Block","Anytime",J$7),'Stakeholder report data'!$G$724:$M$724,0)),INDEX($W754:$AD754,1,MATCH(J$5,$W$724:$AD$724,0)))))
*J1204*J$8,0)</f>
        <v>0</v>
      </c>
      <c r="K604" s="212">
        <f>_xlfn.IFNA(IF(K$7="Fixed",1,IF(AND($D604="yes",K$7="Block"),INDEX($O754:$Q754,1,MATCH(K$5,$I39:$K39,0)),IF(OR(K$7="Anytime",K$7="Peak",K$7="Off-peak",K$7="Shoulder",K$7="Block"),INDEX('Stakeholder report data'!$G754:$M754,1,MATCH(IF(K$7="Block","Anytime",K$7),'Stakeholder report data'!$G$724:$M$724,0)),INDEX($W754:$AD754,1,MATCH(K$5,$W$724:$AD$724,0)))))
*K1204*K$8,0)</f>
        <v>0</v>
      </c>
      <c r="L604" s="212">
        <f>_xlfn.IFNA(IF(L$7="Fixed",1,IF(AND($D604="yes",L$7="Block"),INDEX($O754:$Q754,1,MATCH(L$5,$I39:$K39,0)),IF(OR(L$7="Anytime",L$7="Peak",L$7="Off-peak",L$7="Shoulder",L$7="Block"),INDEX('Stakeholder report data'!$G754:$M754,1,MATCH(IF(L$7="Block","Anytime",L$7),'Stakeholder report data'!$G$724:$M$724,0)),INDEX($W754:$AD754,1,MATCH(L$5,$W$724:$AD$724,0)))))
*L1204*L$8,0)</f>
        <v>0</v>
      </c>
      <c r="M604" s="212">
        <f>_xlfn.IFNA(IF(M$7="Fixed",1,IF(AND($D604="yes",M$7="Block"),INDEX($O754:$Q754,1,MATCH(M$5,$I39:$K39,0)),IF(OR(M$7="Anytime",M$7="Peak",M$7="Off-peak",M$7="Shoulder",M$7="Block"),INDEX('Stakeholder report data'!$G754:$M754,1,MATCH(IF(M$7="Block","Anytime",M$7),'Stakeholder report data'!$G$724:$M$724,0)),INDEX($W754:$AD754,1,MATCH(M$5,$W$724:$AD$724,0)))))
*M1204*M$8,0)</f>
        <v>0</v>
      </c>
      <c r="N604" s="212">
        <f>_xlfn.IFNA(IF(N$7="Fixed",1,IF(AND($D604="yes",N$7="Block"),INDEX($O754:$Q754,1,MATCH(N$5,$I39:$K39,0)),IF(OR(N$7="Anytime",N$7="Peak",N$7="Off-peak",N$7="Shoulder",N$7="Block"),INDEX('Stakeholder report data'!$G754:$M754,1,MATCH(IF(N$7="Block","Anytime",N$7),'Stakeholder report data'!$G$724:$M$724,0)),INDEX($W754:$AD754,1,MATCH(N$5,$W$724:$AD$724,0)))))
*N1204*N$8,0)</f>
        <v>0</v>
      </c>
      <c r="O604" s="212">
        <f>_xlfn.IFNA(IF(O$7="Fixed",1,IF(AND($D604="yes",O$7="Block"),INDEX($O754:$Q754,1,MATCH(O$5,$I39:$K39,0)),IF(OR(O$7="Anytime",O$7="Peak",O$7="Off-peak",O$7="Shoulder",O$7="Block"),INDEX('Stakeholder report data'!$G754:$M754,1,MATCH(IF(O$7="Block","Anytime",O$7),'Stakeholder report data'!$G$724:$M$724,0)),INDEX($W754:$AD754,1,MATCH(O$5,$W$724:$AD$724,0)))))
*O1204*O$8,0)</f>
        <v>0</v>
      </c>
      <c r="P604" s="212">
        <f>_xlfn.IFNA(IF(P$7="Fixed",1,IF(AND($D604="yes",P$7="Block"),INDEX($O754:$Q754,1,MATCH(P$5,$I39:$K39,0)),IF(OR(P$7="Anytime",P$7="Peak",P$7="Off-peak",P$7="Shoulder",P$7="Block"),INDEX('Stakeholder report data'!$G754:$M754,1,MATCH(IF(P$7="Block","Anytime",P$7),'Stakeholder report data'!$G$724:$M$724,0)),INDEX($W754:$AD754,1,MATCH(P$5,$W$724:$AD$724,0)))))
*P1204*P$8,0)</f>
        <v>0</v>
      </c>
      <c r="Q604" s="212">
        <f>_xlfn.IFNA(IF(Q$7="Fixed",1,IF(AND($D604="yes",Q$7="Block"),INDEX($O754:$Q754,1,MATCH(Q$5,$I39:$K39,0)),IF(OR(Q$7="Anytime",Q$7="Peak",Q$7="Off-peak",Q$7="Shoulder",Q$7="Block"),INDEX('Stakeholder report data'!$G754:$M754,1,MATCH(IF(Q$7="Block","Anytime",Q$7),'Stakeholder report data'!$G$724:$M$724,0)),INDEX($W754:$AD754,1,MATCH(Q$5,$W$724:$AD$724,0)))))
*Q1204*Q$8,0)</f>
        <v>0</v>
      </c>
      <c r="R604" s="212">
        <f>_xlfn.IFNA(IF(R$7="Fixed",1,IF(AND($D604="yes",R$7="Block"),INDEX($O754:$Q754,1,MATCH(R$5,$I39:$K39,0)),IF(OR(R$7="Anytime",R$7="Peak",R$7="Off-peak",R$7="Shoulder",R$7="Block"),INDEX('Stakeholder report data'!$G754:$M754,1,MATCH(IF(R$7="Block","Anytime",R$7),'Stakeholder report data'!$G$724:$M$724,0)),INDEX($W754:$AD754,1,MATCH(R$5,$W$724:$AD$724,0)))))
*R1204*R$8,0)</f>
        <v>0</v>
      </c>
      <c r="S604" s="212">
        <f>_xlfn.IFNA(IF(S$7="Fixed",1,IF(AND($D604="yes",S$7="Block"),INDEX($O754:$Q754,1,MATCH(S$5,$I39:$K39,0)),IF(OR(S$7="Anytime",S$7="Peak",S$7="Off-peak",S$7="Shoulder",S$7="Block"),INDEX('Stakeholder report data'!$G754:$M754,1,MATCH(IF(S$7="Block","Anytime",S$7),'Stakeholder report data'!$G$724:$M$724,0)),INDEX($W754:$AD754,1,MATCH(S$5,$W$724:$AD$724,0)))))
*S1204*S$8,0)</f>
        <v>0</v>
      </c>
      <c r="T604" s="212">
        <f>_xlfn.IFNA(IF(T$7="Fixed",1,IF(AND($D604="yes",T$7="Block"),INDEX($O754:$Q754,1,MATCH(T$5,$I39:$K39,0)),IF(OR(T$7="Anytime",T$7="Peak",T$7="Off-peak",T$7="Shoulder",T$7="Block"),INDEX('Stakeholder report data'!$G754:$M754,1,MATCH(IF(T$7="Block","Anytime",T$7),'Stakeholder report data'!$G$724:$M$724,0)),INDEX($W754:$AD754,1,MATCH(T$5,$W$724:$AD$724,0)))))
*T1204*T$8,0)</f>
        <v>0</v>
      </c>
      <c r="U604" s="212">
        <f>_xlfn.IFNA(IF(U$7="Fixed",1,IF(AND($D604="yes",U$7="Block"),INDEX($O754:$Q754,1,MATCH(U$5,$I39:$K39,0)),IF(OR(U$7="Anytime",U$7="Peak",U$7="Off-peak",U$7="Shoulder",U$7="Block"),INDEX('Stakeholder report data'!$G754:$M754,1,MATCH(IF(U$7="Block","Anytime",U$7),'Stakeholder report data'!$G$724:$M$724,0)),INDEX($W754:$AD754,1,MATCH(U$5,$W$724:$AD$724,0)))))
*U1204*U$8,0)</f>
        <v>0</v>
      </c>
      <c r="V604" s="212">
        <f>_xlfn.IFNA(IF(V$7="Fixed",1,IF(AND($D604="yes",V$7="Block"),INDEX($O754:$Q754,1,MATCH(V$5,$I39:$K39,0)),IF(OR(V$7="Anytime",V$7="Peak",V$7="Off-peak",V$7="Shoulder",V$7="Block"),INDEX('Stakeholder report data'!$G754:$M754,1,MATCH(IF(V$7="Block","Anytime",V$7),'Stakeholder report data'!$G$724:$M$724,0)),INDEX($W754:$AD754,1,MATCH(V$5,$W$724:$AD$724,0)))))
*V1204*V$8,0)</f>
        <v>0</v>
      </c>
      <c r="W604" s="212">
        <f>_xlfn.IFNA(IF(W$7="Fixed",1,IF(AND($D604="yes",W$7="Block"),INDEX($O754:$Q754,1,MATCH(W$5,$I39:$K39,0)),IF(OR(W$7="Anytime",W$7="Peak",W$7="Off-peak",W$7="Shoulder",W$7="Block"),INDEX('Stakeholder report data'!$G754:$M754,1,MATCH(IF(W$7="Block","Anytime",W$7),'Stakeholder report data'!$G$724:$M$724,0)),INDEX($W754:$AD754,1,MATCH(W$5,$W$724:$AD$724,0)))))
*W1204*W$8,0)</f>
        <v>0</v>
      </c>
      <c r="X604" s="212">
        <f>_xlfn.IFNA(IF(X$7="Fixed",1,IF(AND($D604="yes",X$7="Block"),INDEX($O754:$Q754,1,MATCH(X$5,$I39:$K39,0)),IF(OR(X$7="Anytime",X$7="Peak",X$7="Off-peak",X$7="Shoulder",X$7="Block"),INDEX('Stakeholder report data'!$G754:$M754,1,MATCH(IF(X$7="Block","Anytime",X$7),'Stakeholder report data'!$G$724:$M$724,0)),INDEX($W754:$AD754,1,MATCH(X$5,$W$724:$AD$724,0)))))
*X1204*X$8,0)</f>
        <v>0</v>
      </c>
      <c r="Y604" s="212">
        <f>_xlfn.IFNA(IF(Y$7="Fixed",1,IF(AND($D604="yes",Y$7="Block"),INDEX($O754:$Q754,1,MATCH(Y$5,$I39:$K39,0)),IF(OR(Y$7="Anytime",Y$7="Peak",Y$7="Off-peak",Y$7="Shoulder",Y$7="Block"),INDEX('Stakeholder report data'!$G754:$M754,1,MATCH(IF(Y$7="Block","Anytime",Y$7),'Stakeholder report data'!$G$724:$M$724,0)),INDEX($W754:$AD754,1,MATCH(Y$5,$W$724:$AD$724,0)))))
*Y1204*Y$8,0)</f>
        <v>0</v>
      </c>
      <c r="Z604" s="212">
        <f>_xlfn.IFNA(IF(Z$7="Fixed",1,IF(AND($D604="yes",Z$7="Block"),INDEX($O754:$Q754,1,MATCH(Z$5,$I39:$K39,0)),IF(OR(Z$7="Anytime",Z$7="Peak",Z$7="Off-peak",Z$7="Shoulder",Z$7="Block"),INDEX('Stakeholder report data'!$G754:$M754,1,MATCH(IF(Z$7="Block","Anytime",Z$7),'Stakeholder report data'!$G$724:$M$724,0)),INDEX($W754:$AD754,1,MATCH(Z$5,$W$724:$AD$724,0)))))
*Z1204*Z$8,0)</f>
        <v>0</v>
      </c>
      <c r="AA604" s="212">
        <f>_xlfn.IFNA(IF(AA$7="Fixed",1,IF(AND($D604="yes",AA$7="Block"),INDEX($O754:$Q754,1,MATCH(AA$5,$I39:$K39,0)),IF(OR(AA$7="Anytime",AA$7="Peak",AA$7="Off-peak",AA$7="Shoulder",AA$7="Block"),INDEX('Stakeholder report data'!$G754:$M754,1,MATCH(IF(AA$7="Block","Anytime",AA$7),'Stakeholder report data'!$G$724:$M$724,0)),INDEX($W754:$AD754,1,MATCH(AA$5,$W$724:$AD$724,0)))))
*AA1204*AA$8,0)</f>
        <v>0</v>
      </c>
      <c r="AB604" s="212">
        <f>_xlfn.IFNA(IF(AB$7="Fixed",1,IF(AND($D604="yes",AB$7="Block"),INDEX($O754:$Q754,1,MATCH(AB$5,$I39:$K39,0)),IF(OR(AB$7="Anytime",AB$7="Peak",AB$7="Off-peak",AB$7="Shoulder",AB$7="Block"),INDEX('Stakeholder report data'!$G754:$M754,1,MATCH(IF(AB$7="Block","Anytime",AB$7),'Stakeholder report data'!$G$724:$M$724,0)),INDEX($W754:$AD754,1,MATCH(AB$5,$W$724:$AD$724,0)))))
*AB1204*AB$8,0)</f>
        <v>0</v>
      </c>
      <c r="AC604" s="212">
        <f>_xlfn.IFNA(IF(AC$7="Fixed",1,IF(AND($D604="yes",AC$7="Block"),INDEX($O754:$Q754,1,MATCH(AC$5,$I39:$K39,0)),IF(OR(AC$7="Anytime",AC$7="Peak",AC$7="Off-peak",AC$7="Shoulder",AC$7="Block"),INDEX('Stakeholder report data'!$G754:$M754,1,MATCH(IF(AC$7="Block","Anytime",AC$7),'Stakeholder report data'!$G$724:$M$724,0)),INDEX($W754:$AD754,1,MATCH(AC$5,$W$724:$AD$724,0)))))
*AC1204*AC$8,0)</f>
        <v>0</v>
      </c>
      <c r="AD604" s="212">
        <f>_xlfn.IFNA(IF(AD$7="Fixed",1,IF(AND($D604="yes",AD$7="Block"),INDEX($O754:$Q754,1,MATCH(AD$5,$I39:$K39,0)),IF(OR(AD$7="Anytime",AD$7="Peak",AD$7="Off-peak",AD$7="Shoulder",AD$7="Block"),INDEX('Stakeholder report data'!$G754:$M754,1,MATCH(IF(AD$7="Block","Anytime",AD$7),'Stakeholder report data'!$G$724:$M$724,0)),INDEX($W754:$AD754,1,MATCH(AD$5,$W$724:$AD$724,0)))))
*AD1204*AD$8,0)</f>
        <v>0</v>
      </c>
      <c r="AE604" s="55"/>
      <c r="AF604" s="34"/>
      <c r="AG604" s="34"/>
      <c r="AH604" s="34"/>
    </row>
    <row r="605" spans="1:34" ht="11.25" hidden="1" outlineLevel="3" x14ac:dyDescent="0.2">
      <c r="A605" s="34"/>
      <c r="B605" s="251">
        <v>29</v>
      </c>
      <c r="C605" s="48">
        <v>0</v>
      </c>
      <c r="D605" s="49">
        <f t="shared" si="61"/>
        <v>0</v>
      </c>
      <c r="E605" s="49">
        <f t="shared" si="61"/>
        <v>0</v>
      </c>
      <c r="F605" s="56"/>
      <c r="G605" s="262">
        <f t="shared" si="60"/>
        <v>0</v>
      </c>
      <c r="H605" s="56"/>
      <c r="I605" s="212">
        <f>_xlfn.IFNA(IF(I$7="Fixed",1,IF(AND($D605="yes",I$7="Block"),INDEX($O755:$Q755,1,MATCH(I$5,$I40:$K40,0)),IF(OR(I$7="Anytime",I$7="Peak",I$7="Off-peak",I$7="Shoulder",I$7="Block"),INDEX('Stakeholder report data'!$G755:$M755,1,MATCH(IF(I$7="Block","Anytime",I$7),'Stakeholder report data'!$G$724:$M$724,0)),INDEX($W755:$AD755,1,MATCH(I$5,$W$724:$AD$724,0)))))
*I1205*I$8,0)</f>
        <v>0</v>
      </c>
      <c r="J605" s="212">
        <f>_xlfn.IFNA(IF(J$7="Fixed",1,IF(AND($D605="yes",J$7="Block"),INDEX($O755:$Q755,1,MATCH(J$5,$I40:$K40,0)),IF(OR(J$7="Anytime",J$7="Peak",J$7="Off-peak",J$7="Shoulder",J$7="Block"),INDEX('Stakeholder report data'!$G755:$M755,1,MATCH(IF(J$7="Block","Anytime",J$7),'Stakeholder report data'!$G$724:$M$724,0)),INDEX($W755:$AD755,1,MATCH(J$5,$W$724:$AD$724,0)))))
*J1205*J$8,0)</f>
        <v>0</v>
      </c>
      <c r="K605" s="212">
        <f>_xlfn.IFNA(IF(K$7="Fixed",1,IF(AND($D605="yes",K$7="Block"),INDEX($O755:$Q755,1,MATCH(K$5,$I40:$K40,0)),IF(OR(K$7="Anytime",K$7="Peak",K$7="Off-peak",K$7="Shoulder",K$7="Block"),INDEX('Stakeholder report data'!$G755:$M755,1,MATCH(IF(K$7="Block","Anytime",K$7),'Stakeholder report data'!$G$724:$M$724,0)),INDEX($W755:$AD755,1,MATCH(K$5,$W$724:$AD$724,0)))))
*K1205*K$8,0)</f>
        <v>0</v>
      </c>
      <c r="L605" s="212">
        <f>_xlfn.IFNA(IF(L$7="Fixed",1,IF(AND($D605="yes",L$7="Block"),INDEX($O755:$Q755,1,MATCH(L$5,$I40:$K40,0)),IF(OR(L$7="Anytime",L$7="Peak",L$7="Off-peak",L$7="Shoulder",L$7="Block"),INDEX('Stakeholder report data'!$G755:$M755,1,MATCH(IF(L$7="Block","Anytime",L$7),'Stakeholder report data'!$G$724:$M$724,0)),INDEX($W755:$AD755,1,MATCH(L$5,$W$724:$AD$724,0)))))
*L1205*L$8,0)</f>
        <v>0</v>
      </c>
      <c r="M605" s="212">
        <f>_xlfn.IFNA(IF(M$7="Fixed",1,IF(AND($D605="yes",M$7="Block"),INDEX($O755:$Q755,1,MATCH(M$5,$I40:$K40,0)),IF(OR(M$7="Anytime",M$7="Peak",M$7="Off-peak",M$7="Shoulder",M$7="Block"),INDEX('Stakeholder report data'!$G755:$M755,1,MATCH(IF(M$7="Block","Anytime",M$7),'Stakeholder report data'!$G$724:$M$724,0)),INDEX($W755:$AD755,1,MATCH(M$5,$W$724:$AD$724,0)))))
*M1205*M$8,0)</f>
        <v>0</v>
      </c>
      <c r="N605" s="212">
        <f>_xlfn.IFNA(IF(N$7="Fixed",1,IF(AND($D605="yes",N$7="Block"),INDEX($O755:$Q755,1,MATCH(N$5,$I40:$K40,0)),IF(OR(N$7="Anytime",N$7="Peak",N$7="Off-peak",N$7="Shoulder",N$7="Block"),INDEX('Stakeholder report data'!$G755:$M755,1,MATCH(IF(N$7="Block","Anytime",N$7),'Stakeholder report data'!$G$724:$M$724,0)),INDEX($W755:$AD755,1,MATCH(N$5,$W$724:$AD$724,0)))))
*N1205*N$8,0)</f>
        <v>0</v>
      </c>
      <c r="O605" s="212">
        <f>_xlfn.IFNA(IF(O$7="Fixed",1,IF(AND($D605="yes",O$7="Block"),INDEX($O755:$Q755,1,MATCH(O$5,$I40:$K40,0)),IF(OR(O$7="Anytime",O$7="Peak",O$7="Off-peak",O$7="Shoulder",O$7="Block"),INDEX('Stakeholder report data'!$G755:$M755,1,MATCH(IF(O$7="Block","Anytime",O$7),'Stakeholder report data'!$G$724:$M$724,0)),INDEX($W755:$AD755,1,MATCH(O$5,$W$724:$AD$724,0)))))
*O1205*O$8,0)</f>
        <v>0</v>
      </c>
      <c r="P605" s="212">
        <f>_xlfn.IFNA(IF(P$7="Fixed",1,IF(AND($D605="yes",P$7="Block"),INDEX($O755:$Q755,1,MATCH(P$5,$I40:$K40,0)),IF(OR(P$7="Anytime",P$7="Peak",P$7="Off-peak",P$7="Shoulder",P$7="Block"),INDEX('Stakeholder report data'!$G755:$M755,1,MATCH(IF(P$7="Block","Anytime",P$7),'Stakeholder report data'!$G$724:$M$724,0)),INDEX($W755:$AD755,1,MATCH(P$5,$W$724:$AD$724,0)))))
*P1205*P$8,0)</f>
        <v>0</v>
      </c>
      <c r="Q605" s="212">
        <f>_xlfn.IFNA(IF(Q$7="Fixed",1,IF(AND($D605="yes",Q$7="Block"),INDEX($O755:$Q755,1,MATCH(Q$5,$I40:$K40,0)),IF(OR(Q$7="Anytime",Q$7="Peak",Q$7="Off-peak",Q$7="Shoulder",Q$7="Block"),INDEX('Stakeholder report data'!$G755:$M755,1,MATCH(IF(Q$7="Block","Anytime",Q$7),'Stakeholder report data'!$G$724:$M$724,0)),INDEX($W755:$AD755,1,MATCH(Q$5,$W$724:$AD$724,0)))))
*Q1205*Q$8,0)</f>
        <v>0</v>
      </c>
      <c r="R605" s="212">
        <f>_xlfn.IFNA(IF(R$7="Fixed",1,IF(AND($D605="yes",R$7="Block"),INDEX($O755:$Q755,1,MATCH(R$5,$I40:$K40,0)),IF(OR(R$7="Anytime",R$7="Peak",R$7="Off-peak",R$7="Shoulder",R$7="Block"),INDEX('Stakeholder report data'!$G755:$M755,1,MATCH(IF(R$7="Block","Anytime",R$7),'Stakeholder report data'!$G$724:$M$724,0)),INDEX($W755:$AD755,1,MATCH(R$5,$W$724:$AD$724,0)))))
*R1205*R$8,0)</f>
        <v>0</v>
      </c>
      <c r="S605" s="212">
        <f>_xlfn.IFNA(IF(S$7="Fixed",1,IF(AND($D605="yes",S$7="Block"),INDEX($O755:$Q755,1,MATCH(S$5,$I40:$K40,0)),IF(OR(S$7="Anytime",S$7="Peak",S$7="Off-peak",S$7="Shoulder",S$7="Block"),INDEX('Stakeholder report data'!$G755:$M755,1,MATCH(IF(S$7="Block","Anytime",S$7),'Stakeholder report data'!$G$724:$M$724,0)),INDEX($W755:$AD755,1,MATCH(S$5,$W$724:$AD$724,0)))))
*S1205*S$8,0)</f>
        <v>0</v>
      </c>
      <c r="T605" s="212">
        <f>_xlfn.IFNA(IF(T$7="Fixed",1,IF(AND($D605="yes",T$7="Block"),INDEX($O755:$Q755,1,MATCH(T$5,$I40:$K40,0)),IF(OR(T$7="Anytime",T$7="Peak",T$7="Off-peak",T$7="Shoulder",T$7="Block"),INDEX('Stakeholder report data'!$G755:$M755,1,MATCH(IF(T$7="Block","Anytime",T$7),'Stakeholder report data'!$G$724:$M$724,0)),INDEX($W755:$AD755,1,MATCH(T$5,$W$724:$AD$724,0)))))
*T1205*T$8,0)</f>
        <v>0</v>
      </c>
      <c r="U605" s="212">
        <f>_xlfn.IFNA(IF(U$7="Fixed",1,IF(AND($D605="yes",U$7="Block"),INDEX($O755:$Q755,1,MATCH(U$5,$I40:$K40,0)),IF(OR(U$7="Anytime",U$7="Peak",U$7="Off-peak",U$7="Shoulder",U$7="Block"),INDEX('Stakeholder report data'!$G755:$M755,1,MATCH(IF(U$7="Block","Anytime",U$7),'Stakeholder report data'!$G$724:$M$724,0)),INDEX($W755:$AD755,1,MATCH(U$5,$W$724:$AD$724,0)))))
*U1205*U$8,0)</f>
        <v>0</v>
      </c>
      <c r="V605" s="212">
        <f>_xlfn.IFNA(IF(V$7="Fixed",1,IF(AND($D605="yes",V$7="Block"),INDEX($O755:$Q755,1,MATCH(V$5,$I40:$K40,0)),IF(OR(V$7="Anytime",V$7="Peak",V$7="Off-peak",V$7="Shoulder",V$7="Block"),INDEX('Stakeholder report data'!$G755:$M755,1,MATCH(IF(V$7="Block","Anytime",V$7),'Stakeholder report data'!$G$724:$M$724,0)),INDEX($W755:$AD755,1,MATCH(V$5,$W$724:$AD$724,0)))))
*V1205*V$8,0)</f>
        <v>0</v>
      </c>
      <c r="W605" s="212">
        <f>_xlfn.IFNA(IF(W$7="Fixed",1,IF(AND($D605="yes",W$7="Block"),INDEX($O755:$Q755,1,MATCH(W$5,$I40:$K40,0)),IF(OR(W$7="Anytime",W$7="Peak",W$7="Off-peak",W$7="Shoulder",W$7="Block"),INDEX('Stakeholder report data'!$G755:$M755,1,MATCH(IF(W$7="Block","Anytime",W$7),'Stakeholder report data'!$G$724:$M$724,0)),INDEX($W755:$AD755,1,MATCH(W$5,$W$724:$AD$724,0)))))
*W1205*W$8,0)</f>
        <v>0</v>
      </c>
      <c r="X605" s="212">
        <f>_xlfn.IFNA(IF(X$7="Fixed",1,IF(AND($D605="yes",X$7="Block"),INDEX($O755:$Q755,1,MATCH(X$5,$I40:$K40,0)),IF(OR(X$7="Anytime",X$7="Peak",X$7="Off-peak",X$7="Shoulder",X$7="Block"),INDEX('Stakeholder report data'!$G755:$M755,1,MATCH(IF(X$7="Block","Anytime",X$7),'Stakeholder report data'!$G$724:$M$724,0)),INDEX($W755:$AD755,1,MATCH(X$5,$W$724:$AD$724,0)))))
*X1205*X$8,0)</f>
        <v>0</v>
      </c>
      <c r="Y605" s="212">
        <f>_xlfn.IFNA(IF(Y$7="Fixed",1,IF(AND($D605="yes",Y$7="Block"),INDEX($O755:$Q755,1,MATCH(Y$5,$I40:$K40,0)),IF(OR(Y$7="Anytime",Y$7="Peak",Y$7="Off-peak",Y$7="Shoulder",Y$7="Block"),INDEX('Stakeholder report data'!$G755:$M755,1,MATCH(IF(Y$7="Block","Anytime",Y$7),'Stakeholder report data'!$G$724:$M$724,0)),INDEX($W755:$AD755,1,MATCH(Y$5,$W$724:$AD$724,0)))))
*Y1205*Y$8,0)</f>
        <v>0</v>
      </c>
      <c r="Z605" s="212">
        <f>_xlfn.IFNA(IF(Z$7="Fixed",1,IF(AND($D605="yes",Z$7="Block"),INDEX($O755:$Q755,1,MATCH(Z$5,$I40:$K40,0)),IF(OR(Z$7="Anytime",Z$7="Peak",Z$7="Off-peak",Z$7="Shoulder",Z$7="Block"),INDEX('Stakeholder report data'!$G755:$M755,1,MATCH(IF(Z$7="Block","Anytime",Z$7),'Stakeholder report data'!$G$724:$M$724,0)),INDEX($W755:$AD755,1,MATCH(Z$5,$W$724:$AD$724,0)))))
*Z1205*Z$8,0)</f>
        <v>0</v>
      </c>
      <c r="AA605" s="212">
        <f>_xlfn.IFNA(IF(AA$7="Fixed",1,IF(AND($D605="yes",AA$7="Block"),INDEX($O755:$Q755,1,MATCH(AA$5,$I40:$K40,0)),IF(OR(AA$7="Anytime",AA$7="Peak",AA$7="Off-peak",AA$7="Shoulder",AA$7="Block"),INDEX('Stakeholder report data'!$G755:$M755,1,MATCH(IF(AA$7="Block","Anytime",AA$7),'Stakeholder report data'!$G$724:$M$724,0)),INDEX($W755:$AD755,1,MATCH(AA$5,$W$724:$AD$724,0)))))
*AA1205*AA$8,0)</f>
        <v>0</v>
      </c>
      <c r="AB605" s="212">
        <f>_xlfn.IFNA(IF(AB$7="Fixed",1,IF(AND($D605="yes",AB$7="Block"),INDEX($O755:$Q755,1,MATCH(AB$5,$I40:$K40,0)),IF(OR(AB$7="Anytime",AB$7="Peak",AB$7="Off-peak",AB$7="Shoulder",AB$7="Block"),INDEX('Stakeholder report data'!$G755:$M755,1,MATCH(IF(AB$7="Block","Anytime",AB$7),'Stakeholder report data'!$G$724:$M$724,0)),INDEX($W755:$AD755,1,MATCH(AB$5,$W$724:$AD$724,0)))))
*AB1205*AB$8,0)</f>
        <v>0</v>
      </c>
      <c r="AC605" s="212">
        <f>_xlfn.IFNA(IF(AC$7="Fixed",1,IF(AND($D605="yes",AC$7="Block"),INDEX($O755:$Q755,1,MATCH(AC$5,$I40:$K40,0)),IF(OR(AC$7="Anytime",AC$7="Peak",AC$7="Off-peak",AC$7="Shoulder",AC$7="Block"),INDEX('Stakeholder report data'!$G755:$M755,1,MATCH(IF(AC$7="Block","Anytime",AC$7),'Stakeholder report data'!$G$724:$M$724,0)),INDEX($W755:$AD755,1,MATCH(AC$5,$W$724:$AD$724,0)))))
*AC1205*AC$8,0)</f>
        <v>0</v>
      </c>
      <c r="AD605" s="212">
        <f>_xlfn.IFNA(IF(AD$7="Fixed",1,IF(AND($D605="yes",AD$7="Block"),INDEX($O755:$Q755,1,MATCH(AD$5,$I40:$K40,0)),IF(OR(AD$7="Anytime",AD$7="Peak",AD$7="Off-peak",AD$7="Shoulder",AD$7="Block"),INDEX('Stakeholder report data'!$G755:$M755,1,MATCH(IF(AD$7="Block","Anytime",AD$7),'Stakeholder report data'!$G$724:$M$724,0)),INDEX($W755:$AD755,1,MATCH(AD$5,$W$724:$AD$724,0)))))
*AD1205*AD$8,0)</f>
        <v>0</v>
      </c>
      <c r="AE605" s="55"/>
      <c r="AF605" s="34"/>
      <c r="AG605" s="34"/>
      <c r="AH605" s="34"/>
    </row>
    <row r="606" spans="1:34" ht="11.25" hidden="1" outlineLevel="3" x14ac:dyDescent="0.2">
      <c r="A606" s="34"/>
      <c r="B606" s="258">
        <v>30</v>
      </c>
      <c r="C606" s="48">
        <v>0</v>
      </c>
      <c r="D606" s="49">
        <f t="shared" si="61"/>
        <v>0</v>
      </c>
      <c r="E606" s="49">
        <f t="shared" si="61"/>
        <v>0</v>
      </c>
      <c r="F606" s="56"/>
      <c r="G606" s="262">
        <f t="shared" si="60"/>
        <v>0</v>
      </c>
      <c r="H606" s="56"/>
      <c r="I606" s="212">
        <f>_xlfn.IFNA(IF(I$7="Fixed",1,IF(AND($D606="yes",I$7="Block"),INDEX($O756:$Q756,1,MATCH(I$5,$I41:$K41,0)),IF(OR(I$7="Anytime",I$7="Peak",I$7="Off-peak",I$7="Shoulder",I$7="Block"),INDEX('Stakeholder report data'!$G756:$M756,1,MATCH(IF(I$7="Block","Anytime",I$7),'Stakeholder report data'!$G$724:$M$724,0)),INDEX($W756:$AD756,1,MATCH(I$5,$W$724:$AD$724,0)))))
*I1206*I$8,0)</f>
        <v>0</v>
      </c>
      <c r="J606" s="212">
        <f>_xlfn.IFNA(IF(J$7="Fixed",1,IF(AND($D606="yes",J$7="Block"),INDEX($O756:$Q756,1,MATCH(J$5,$I41:$K41,0)),IF(OR(J$7="Anytime",J$7="Peak",J$7="Off-peak",J$7="Shoulder",J$7="Block"),INDEX('Stakeholder report data'!$G756:$M756,1,MATCH(IF(J$7="Block","Anytime",J$7),'Stakeholder report data'!$G$724:$M$724,0)),INDEX($W756:$AD756,1,MATCH(J$5,$W$724:$AD$724,0)))))
*J1206*J$8,0)</f>
        <v>0</v>
      </c>
      <c r="K606" s="212">
        <f>_xlfn.IFNA(IF(K$7="Fixed",1,IF(AND($D606="yes",K$7="Block"),INDEX($O756:$Q756,1,MATCH(K$5,$I41:$K41,0)),IF(OR(K$7="Anytime",K$7="Peak",K$7="Off-peak",K$7="Shoulder",K$7="Block"),INDEX('Stakeholder report data'!$G756:$M756,1,MATCH(IF(K$7="Block","Anytime",K$7),'Stakeholder report data'!$G$724:$M$724,0)),INDEX($W756:$AD756,1,MATCH(K$5,$W$724:$AD$724,0)))))
*K1206*K$8,0)</f>
        <v>0</v>
      </c>
      <c r="L606" s="212">
        <f>_xlfn.IFNA(IF(L$7="Fixed",1,IF(AND($D606="yes",L$7="Block"),INDEX($O756:$Q756,1,MATCH(L$5,$I41:$K41,0)),IF(OR(L$7="Anytime",L$7="Peak",L$7="Off-peak",L$7="Shoulder",L$7="Block"),INDEX('Stakeholder report data'!$G756:$M756,1,MATCH(IF(L$7="Block","Anytime",L$7),'Stakeholder report data'!$G$724:$M$724,0)),INDEX($W756:$AD756,1,MATCH(L$5,$W$724:$AD$724,0)))))
*L1206*L$8,0)</f>
        <v>0</v>
      </c>
      <c r="M606" s="212">
        <f>_xlfn.IFNA(IF(M$7="Fixed",1,IF(AND($D606="yes",M$7="Block"),INDEX($O756:$Q756,1,MATCH(M$5,$I41:$K41,0)),IF(OR(M$7="Anytime",M$7="Peak",M$7="Off-peak",M$7="Shoulder",M$7="Block"),INDEX('Stakeholder report data'!$G756:$M756,1,MATCH(IF(M$7="Block","Anytime",M$7),'Stakeholder report data'!$G$724:$M$724,0)),INDEX($W756:$AD756,1,MATCH(M$5,$W$724:$AD$724,0)))))
*M1206*M$8,0)</f>
        <v>0</v>
      </c>
      <c r="N606" s="212">
        <f>_xlfn.IFNA(IF(N$7="Fixed",1,IF(AND($D606="yes",N$7="Block"),INDEX($O756:$Q756,1,MATCH(N$5,$I41:$K41,0)),IF(OR(N$7="Anytime",N$7="Peak",N$7="Off-peak",N$7="Shoulder",N$7="Block"),INDEX('Stakeholder report data'!$G756:$M756,1,MATCH(IF(N$7="Block","Anytime",N$7),'Stakeholder report data'!$G$724:$M$724,0)),INDEX($W756:$AD756,1,MATCH(N$5,$W$724:$AD$724,0)))))
*N1206*N$8,0)</f>
        <v>0</v>
      </c>
      <c r="O606" s="212">
        <f>_xlfn.IFNA(IF(O$7="Fixed",1,IF(AND($D606="yes",O$7="Block"),INDEX($O756:$Q756,1,MATCH(O$5,$I41:$K41,0)),IF(OR(O$7="Anytime",O$7="Peak",O$7="Off-peak",O$7="Shoulder",O$7="Block"),INDEX('Stakeholder report data'!$G756:$M756,1,MATCH(IF(O$7="Block","Anytime",O$7),'Stakeholder report data'!$G$724:$M$724,0)),INDEX($W756:$AD756,1,MATCH(O$5,$W$724:$AD$724,0)))))
*O1206*O$8,0)</f>
        <v>0</v>
      </c>
      <c r="P606" s="212">
        <f>_xlfn.IFNA(IF(P$7="Fixed",1,IF(AND($D606="yes",P$7="Block"),INDEX($O756:$Q756,1,MATCH(P$5,$I41:$K41,0)),IF(OR(P$7="Anytime",P$7="Peak",P$7="Off-peak",P$7="Shoulder",P$7="Block"),INDEX('Stakeholder report data'!$G756:$M756,1,MATCH(IF(P$7="Block","Anytime",P$7),'Stakeholder report data'!$G$724:$M$724,0)),INDEX($W756:$AD756,1,MATCH(P$5,$W$724:$AD$724,0)))))
*P1206*P$8,0)</f>
        <v>0</v>
      </c>
      <c r="Q606" s="212">
        <f>_xlfn.IFNA(IF(Q$7="Fixed",1,IF(AND($D606="yes",Q$7="Block"),INDEX($O756:$Q756,1,MATCH(Q$5,$I41:$K41,0)),IF(OR(Q$7="Anytime",Q$7="Peak",Q$7="Off-peak",Q$7="Shoulder",Q$7="Block"),INDEX('Stakeholder report data'!$G756:$M756,1,MATCH(IF(Q$7="Block","Anytime",Q$7),'Stakeholder report data'!$G$724:$M$724,0)),INDEX($W756:$AD756,1,MATCH(Q$5,$W$724:$AD$724,0)))))
*Q1206*Q$8,0)</f>
        <v>0</v>
      </c>
      <c r="R606" s="212">
        <f>_xlfn.IFNA(IF(R$7="Fixed",1,IF(AND($D606="yes",R$7="Block"),INDEX($O756:$Q756,1,MATCH(R$5,$I41:$K41,0)),IF(OR(R$7="Anytime",R$7="Peak",R$7="Off-peak",R$7="Shoulder",R$7="Block"),INDEX('Stakeholder report data'!$G756:$M756,1,MATCH(IF(R$7="Block","Anytime",R$7),'Stakeholder report data'!$G$724:$M$724,0)),INDEX($W756:$AD756,1,MATCH(R$5,$W$724:$AD$724,0)))))
*R1206*R$8,0)</f>
        <v>0</v>
      </c>
      <c r="S606" s="212">
        <f>_xlfn.IFNA(IF(S$7="Fixed",1,IF(AND($D606="yes",S$7="Block"),INDEX($O756:$Q756,1,MATCH(S$5,$I41:$K41,0)),IF(OR(S$7="Anytime",S$7="Peak",S$7="Off-peak",S$7="Shoulder",S$7="Block"),INDEX('Stakeholder report data'!$G756:$M756,1,MATCH(IF(S$7="Block","Anytime",S$7),'Stakeholder report data'!$G$724:$M$724,0)),INDEX($W756:$AD756,1,MATCH(S$5,$W$724:$AD$724,0)))))
*S1206*S$8,0)</f>
        <v>0</v>
      </c>
      <c r="T606" s="212">
        <f>_xlfn.IFNA(IF(T$7="Fixed",1,IF(AND($D606="yes",T$7="Block"),INDEX($O756:$Q756,1,MATCH(T$5,$I41:$K41,0)),IF(OR(T$7="Anytime",T$7="Peak",T$7="Off-peak",T$7="Shoulder",T$7="Block"),INDEX('Stakeholder report data'!$G756:$M756,1,MATCH(IF(T$7="Block","Anytime",T$7),'Stakeholder report data'!$G$724:$M$724,0)),INDEX($W756:$AD756,1,MATCH(T$5,$W$724:$AD$724,0)))))
*T1206*T$8,0)</f>
        <v>0</v>
      </c>
      <c r="U606" s="212">
        <f>_xlfn.IFNA(IF(U$7="Fixed",1,IF(AND($D606="yes",U$7="Block"),INDEX($O756:$Q756,1,MATCH(U$5,$I41:$K41,0)),IF(OR(U$7="Anytime",U$7="Peak",U$7="Off-peak",U$7="Shoulder",U$7="Block"),INDEX('Stakeholder report data'!$G756:$M756,1,MATCH(IF(U$7="Block","Anytime",U$7),'Stakeholder report data'!$G$724:$M$724,0)),INDEX($W756:$AD756,1,MATCH(U$5,$W$724:$AD$724,0)))))
*U1206*U$8,0)</f>
        <v>0</v>
      </c>
      <c r="V606" s="212">
        <f>_xlfn.IFNA(IF(V$7="Fixed",1,IF(AND($D606="yes",V$7="Block"),INDEX($O756:$Q756,1,MATCH(V$5,$I41:$K41,0)),IF(OR(V$7="Anytime",V$7="Peak",V$7="Off-peak",V$7="Shoulder",V$7="Block"),INDEX('Stakeholder report data'!$G756:$M756,1,MATCH(IF(V$7="Block","Anytime",V$7),'Stakeholder report data'!$G$724:$M$724,0)),INDEX($W756:$AD756,1,MATCH(V$5,$W$724:$AD$724,0)))))
*V1206*V$8,0)</f>
        <v>0</v>
      </c>
      <c r="W606" s="212">
        <f>_xlfn.IFNA(IF(W$7="Fixed",1,IF(AND($D606="yes",W$7="Block"),INDEX($O756:$Q756,1,MATCH(W$5,$I41:$K41,0)),IF(OR(W$7="Anytime",W$7="Peak",W$7="Off-peak",W$7="Shoulder",W$7="Block"),INDEX('Stakeholder report data'!$G756:$M756,1,MATCH(IF(W$7="Block","Anytime",W$7),'Stakeholder report data'!$G$724:$M$724,0)),INDEX($W756:$AD756,1,MATCH(W$5,$W$724:$AD$724,0)))))
*W1206*W$8,0)</f>
        <v>0</v>
      </c>
      <c r="X606" s="212">
        <f>_xlfn.IFNA(IF(X$7="Fixed",1,IF(AND($D606="yes",X$7="Block"),INDEX($O756:$Q756,1,MATCH(X$5,$I41:$K41,0)),IF(OR(X$7="Anytime",X$7="Peak",X$7="Off-peak",X$7="Shoulder",X$7="Block"),INDEX('Stakeholder report data'!$G756:$M756,1,MATCH(IF(X$7="Block","Anytime",X$7),'Stakeholder report data'!$G$724:$M$724,0)),INDEX($W756:$AD756,1,MATCH(X$5,$W$724:$AD$724,0)))))
*X1206*X$8,0)</f>
        <v>0</v>
      </c>
      <c r="Y606" s="212">
        <f>_xlfn.IFNA(IF(Y$7="Fixed",1,IF(AND($D606="yes",Y$7="Block"),INDEX($O756:$Q756,1,MATCH(Y$5,$I41:$K41,0)),IF(OR(Y$7="Anytime",Y$7="Peak",Y$7="Off-peak",Y$7="Shoulder",Y$7="Block"),INDEX('Stakeholder report data'!$G756:$M756,1,MATCH(IF(Y$7="Block","Anytime",Y$7),'Stakeholder report data'!$G$724:$M$724,0)),INDEX($W756:$AD756,1,MATCH(Y$5,$W$724:$AD$724,0)))))
*Y1206*Y$8,0)</f>
        <v>0</v>
      </c>
      <c r="Z606" s="212">
        <f>_xlfn.IFNA(IF(Z$7="Fixed",1,IF(AND($D606="yes",Z$7="Block"),INDEX($O756:$Q756,1,MATCH(Z$5,$I41:$K41,0)),IF(OR(Z$7="Anytime",Z$7="Peak",Z$7="Off-peak",Z$7="Shoulder",Z$7="Block"),INDEX('Stakeholder report data'!$G756:$M756,1,MATCH(IF(Z$7="Block","Anytime",Z$7),'Stakeholder report data'!$G$724:$M$724,0)),INDEX($W756:$AD756,1,MATCH(Z$5,$W$724:$AD$724,0)))))
*Z1206*Z$8,0)</f>
        <v>0</v>
      </c>
      <c r="AA606" s="212">
        <f>_xlfn.IFNA(IF(AA$7="Fixed",1,IF(AND($D606="yes",AA$7="Block"),INDEX($O756:$Q756,1,MATCH(AA$5,$I41:$K41,0)),IF(OR(AA$7="Anytime",AA$7="Peak",AA$7="Off-peak",AA$7="Shoulder",AA$7="Block"),INDEX('Stakeholder report data'!$G756:$M756,1,MATCH(IF(AA$7="Block","Anytime",AA$7),'Stakeholder report data'!$G$724:$M$724,0)),INDEX($W756:$AD756,1,MATCH(AA$5,$W$724:$AD$724,0)))))
*AA1206*AA$8,0)</f>
        <v>0</v>
      </c>
      <c r="AB606" s="212">
        <f>_xlfn.IFNA(IF(AB$7="Fixed",1,IF(AND($D606="yes",AB$7="Block"),INDEX($O756:$Q756,1,MATCH(AB$5,$I41:$K41,0)),IF(OR(AB$7="Anytime",AB$7="Peak",AB$7="Off-peak",AB$7="Shoulder",AB$7="Block"),INDEX('Stakeholder report data'!$G756:$M756,1,MATCH(IF(AB$7="Block","Anytime",AB$7),'Stakeholder report data'!$G$724:$M$724,0)),INDEX($W756:$AD756,1,MATCH(AB$5,$W$724:$AD$724,0)))))
*AB1206*AB$8,0)</f>
        <v>0</v>
      </c>
      <c r="AC606" s="212">
        <f>_xlfn.IFNA(IF(AC$7="Fixed",1,IF(AND($D606="yes",AC$7="Block"),INDEX($O756:$Q756,1,MATCH(AC$5,$I41:$K41,0)),IF(OR(AC$7="Anytime",AC$7="Peak",AC$7="Off-peak",AC$7="Shoulder",AC$7="Block"),INDEX('Stakeholder report data'!$G756:$M756,1,MATCH(IF(AC$7="Block","Anytime",AC$7),'Stakeholder report data'!$G$724:$M$724,0)),INDEX($W756:$AD756,1,MATCH(AC$5,$W$724:$AD$724,0)))))
*AC1206*AC$8,0)</f>
        <v>0</v>
      </c>
      <c r="AD606" s="212">
        <f>_xlfn.IFNA(IF(AD$7="Fixed",1,IF(AND($D606="yes",AD$7="Block"),INDEX($O756:$Q756,1,MATCH(AD$5,$I41:$K41,0)),IF(OR(AD$7="Anytime",AD$7="Peak",AD$7="Off-peak",AD$7="Shoulder",AD$7="Block"),INDEX('Stakeholder report data'!$G756:$M756,1,MATCH(IF(AD$7="Block","Anytime",AD$7),'Stakeholder report data'!$G$724:$M$724,0)),INDEX($W756:$AD756,1,MATCH(AD$5,$W$724:$AD$724,0)))))
*AD1206*AD$8,0)</f>
        <v>0</v>
      </c>
      <c r="AE606" s="55"/>
      <c r="AF606" s="34"/>
      <c r="AG606" s="34"/>
      <c r="AH606" s="34"/>
    </row>
    <row r="607" spans="1:34" ht="11.25" outlineLevel="2" collapsed="1" x14ac:dyDescent="0.2">
      <c r="A607" s="34"/>
      <c r="B607" s="258"/>
      <c r="C607" s="48" t="s">
        <v>183</v>
      </c>
      <c r="D607" s="49" t="str">
        <f t="shared" si="61"/>
        <v>no</v>
      </c>
      <c r="E607" s="49" t="str">
        <f t="shared" si="61"/>
        <v>yes</v>
      </c>
      <c r="F607" s="56"/>
      <c r="G607" s="262">
        <f t="shared" si="60"/>
        <v>86.248870305722761</v>
      </c>
      <c r="H607" s="56"/>
      <c r="I607" s="212">
        <f>_xlfn.IFNA(IF(I$7="Fixed",1,IF(AND($D607="yes",I$7="Block"),INDEX($O757:$Q757,1,MATCH(I$5,$I42:$K42,0)),IF(OR(I$7="Anytime",I$7="Peak",I$7="Off-peak",I$7="Shoulder",I$7="Block"),INDEX('Stakeholder report data'!$G757:$M757,1,MATCH(IF(I$7="Block","Anytime",I$7),'Stakeholder report data'!$G$724:$M$724,0)),INDEX($W757:$AD757,1,MATCH(I$5,$W$724:$AD$724,0)))))
*I1207*I$8,0)</f>
        <v>0</v>
      </c>
      <c r="J607" s="212">
        <f>_xlfn.IFNA(IF(J$7="Fixed",1,IF(AND($D607="yes",J$7="Block"),INDEX($O757:$Q757,1,MATCH(J$5,$I42:$K42,0)),IF(OR(J$7="Anytime",J$7="Peak",J$7="Off-peak",J$7="Shoulder",J$7="Block"),INDEX('Stakeholder report data'!$G757:$M757,1,MATCH(IF(J$7="Block","Anytime",J$7),'Stakeholder report data'!$G$724:$M$724,0)),INDEX($W757:$AD757,1,MATCH(J$5,$W$724:$AD$724,0)))))
*J1207*J$8,0)</f>
        <v>0</v>
      </c>
      <c r="K607" s="212">
        <f>_xlfn.IFNA(IF(K$7="Fixed",1,IF(AND($D607="yes",K$7="Block"),INDEX($O757:$Q757,1,MATCH(K$5,$I42:$K42,0)),IF(OR(K$7="Anytime",K$7="Peak",K$7="Off-peak",K$7="Shoulder",K$7="Block"),INDEX('Stakeholder report data'!$G757:$M757,1,MATCH(IF(K$7="Block","Anytime",K$7),'Stakeholder report data'!$G$724:$M$724,0)),INDEX($W757:$AD757,1,MATCH(K$5,$W$724:$AD$724,0)))))
*K1207*K$8,0)</f>
        <v>0</v>
      </c>
      <c r="L607" s="212">
        <f>_xlfn.IFNA(IF(L$7="Fixed",1,IF(AND($D607="yes",L$7="Block"),INDEX($O757:$Q757,1,MATCH(L$5,$I42:$K42,0)),IF(OR(L$7="Anytime",L$7="Peak",L$7="Off-peak",L$7="Shoulder",L$7="Block"),INDEX('Stakeholder report data'!$G757:$M757,1,MATCH(IF(L$7="Block","Anytime",L$7),'Stakeholder report data'!$G$724:$M$724,0)),INDEX($W757:$AD757,1,MATCH(L$5,$W$724:$AD$724,0)))))
*L1207*L$8,0)</f>
        <v>23.848870305722759</v>
      </c>
      <c r="M607" s="212">
        <f>_xlfn.IFNA(IF(M$7="Fixed",1,IF(AND($D607="yes",M$7="Block"),INDEX($O757:$Q757,1,MATCH(M$5,$I42:$K42,0)),IF(OR(M$7="Anytime",M$7="Peak",M$7="Off-peak",M$7="Shoulder",M$7="Block"),INDEX('Stakeholder report data'!$G757:$M757,1,MATCH(IF(M$7="Block","Anytime",M$7),'Stakeholder report data'!$G$724:$M$724,0)),INDEX($W757:$AD757,1,MATCH(M$5,$W$724:$AD$724,0)))))
*M1207*M$8,0)</f>
        <v>0</v>
      </c>
      <c r="N607" s="212">
        <f>_xlfn.IFNA(IF(N$7="Fixed",1,IF(AND($D607="yes",N$7="Block"),INDEX($O757:$Q757,1,MATCH(N$5,$I42:$K42,0)),IF(OR(N$7="Anytime",N$7="Peak",N$7="Off-peak",N$7="Shoulder",N$7="Block"),INDEX('Stakeholder report data'!$G757:$M757,1,MATCH(IF(N$7="Block","Anytime",N$7),'Stakeholder report data'!$G$724:$M$724,0)),INDEX($W757:$AD757,1,MATCH(N$5,$W$724:$AD$724,0)))))
*N1207*N$8,0)</f>
        <v>0</v>
      </c>
      <c r="O607" s="212">
        <f>_xlfn.IFNA(IF(O$7="Fixed",1,IF(AND($D607="yes",O$7="Block"),INDEX($O757:$Q757,1,MATCH(O$5,$I42:$K42,0)),IF(OR(O$7="Anytime",O$7="Peak",O$7="Off-peak",O$7="Shoulder",O$7="Block"),INDEX('Stakeholder report data'!$G757:$M757,1,MATCH(IF(O$7="Block","Anytime",O$7),'Stakeholder report data'!$G$724:$M$724,0)),INDEX($W757:$AD757,1,MATCH(O$5,$W$724:$AD$724,0)))))
*O1207*O$8,0)</f>
        <v>0</v>
      </c>
      <c r="P607" s="212">
        <f>_xlfn.IFNA(IF(P$7="Fixed",1,IF(AND($D607="yes",P$7="Block"),INDEX($O757:$Q757,1,MATCH(P$5,$I42:$K42,0)),IF(OR(P$7="Anytime",P$7="Peak",P$7="Off-peak",P$7="Shoulder",P$7="Block"),INDEX('Stakeholder report data'!$G757:$M757,1,MATCH(IF(P$7="Block","Anytime",P$7),'Stakeholder report data'!$G$724:$M$724,0)),INDEX($W757:$AD757,1,MATCH(P$5,$W$724:$AD$724,0)))))
*P1207*P$8,0)</f>
        <v>0</v>
      </c>
      <c r="Q607" s="212">
        <f>_xlfn.IFNA(IF(Q$7="Fixed",1,IF(AND($D607="yes",Q$7="Block"),INDEX($O757:$Q757,1,MATCH(Q$5,$I42:$K42,0)),IF(OR(Q$7="Anytime",Q$7="Peak",Q$7="Off-peak",Q$7="Shoulder",Q$7="Block"),INDEX('Stakeholder report data'!$G757:$M757,1,MATCH(IF(Q$7="Block","Anytime",Q$7),'Stakeholder report data'!$G$724:$M$724,0)),INDEX($W757:$AD757,1,MATCH(Q$5,$W$724:$AD$724,0)))))
*Q1207*Q$8,0)</f>
        <v>0</v>
      </c>
      <c r="R607" s="212">
        <f>_xlfn.IFNA(IF(R$7="Fixed",1,IF(AND($D607="yes",R$7="Block"),INDEX($O757:$Q757,1,MATCH(R$5,$I42:$K42,0)),IF(OR(R$7="Anytime",R$7="Peak",R$7="Off-peak",R$7="Shoulder",R$7="Block"),INDEX('Stakeholder report data'!$G757:$M757,1,MATCH(IF(R$7="Block","Anytime",R$7),'Stakeholder report data'!$G$724:$M$724,0)),INDEX($W757:$AD757,1,MATCH(R$5,$W$724:$AD$724,0)))))
*R1207*R$8,0)</f>
        <v>0</v>
      </c>
      <c r="S607" s="212">
        <f>_xlfn.IFNA(IF(S$7="Fixed",1,IF(AND($D607="yes",S$7="Block"),INDEX($O757:$Q757,1,MATCH(S$5,$I42:$K42,0)),IF(OR(S$7="Anytime",S$7="Peak",S$7="Off-peak",S$7="Shoulder",S$7="Block"),INDEX('Stakeholder report data'!$G757:$M757,1,MATCH(IF(S$7="Block","Anytime",S$7),'Stakeholder report data'!$G$724:$M$724,0)),INDEX($W757:$AD757,1,MATCH(S$5,$W$724:$AD$724,0)))))
*S1207*S$8,0)</f>
        <v>0</v>
      </c>
      <c r="T607" s="212">
        <f>_xlfn.IFNA(IF(T$7="Fixed",1,IF(AND($D607="yes",T$7="Block"),INDEX($O757:$Q757,1,MATCH(T$5,$I42:$K42,0)),IF(OR(T$7="Anytime",T$7="Peak",T$7="Off-peak",T$7="Shoulder",T$7="Block"),INDEX('Stakeholder report data'!$G757:$M757,1,MATCH(IF(T$7="Block","Anytime",T$7),'Stakeholder report data'!$G$724:$M$724,0)),INDEX($W757:$AD757,1,MATCH(T$5,$W$724:$AD$724,0)))))
*T1207*T$8,0)</f>
        <v>0</v>
      </c>
      <c r="U607" s="212">
        <f>_xlfn.IFNA(IF(U$7="Fixed",1,IF(AND($D607="yes",U$7="Block"),INDEX($O757:$Q757,1,MATCH(U$5,$I42:$K42,0)),IF(OR(U$7="Anytime",U$7="Peak",U$7="Off-peak",U$7="Shoulder",U$7="Block"),INDEX('Stakeholder report data'!$G757:$M757,1,MATCH(IF(U$7="Block","Anytime",U$7),'Stakeholder report data'!$G$724:$M$724,0)),INDEX($W757:$AD757,1,MATCH(U$5,$W$724:$AD$724,0)))))
*U1207*U$8,0)</f>
        <v>0</v>
      </c>
      <c r="V607" s="212">
        <f>_xlfn.IFNA(IF(V$7="Fixed",1,IF(AND($D607="yes",V$7="Block"),INDEX($O757:$Q757,1,MATCH(V$5,$I42:$K42,0)),IF(OR(V$7="Anytime",V$7="Peak",V$7="Off-peak",V$7="Shoulder",V$7="Block"),INDEX('Stakeholder report data'!$G757:$M757,1,MATCH(IF(V$7="Block","Anytime",V$7),'Stakeholder report data'!$G$724:$M$724,0)),INDEX($W757:$AD757,1,MATCH(V$5,$W$724:$AD$724,0)))))
*V1207*V$8,0)</f>
        <v>0</v>
      </c>
      <c r="W607" s="212">
        <f>_xlfn.IFNA(IF(W$7="Fixed",1,IF(AND($D607="yes",W$7="Block"),INDEX($O757:$Q757,1,MATCH(W$5,$I42:$K42,0)),IF(OR(W$7="Anytime",W$7="Peak",W$7="Off-peak",W$7="Shoulder",W$7="Block"),INDEX('Stakeholder report data'!$G757:$M757,1,MATCH(IF(W$7="Block","Anytime",W$7),'Stakeholder report data'!$G$724:$M$724,0)),INDEX($W757:$AD757,1,MATCH(W$5,$W$724:$AD$724,0)))))
*W1207*W$8,0)</f>
        <v>0</v>
      </c>
      <c r="X607" s="212">
        <f>_xlfn.IFNA(IF(X$7="Fixed",1,IF(AND($D607="yes",X$7="Block"),INDEX($O757:$Q757,1,MATCH(X$5,$I42:$K42,0)),IF(OR(X$7="Anytime",X$7="Peak",X$7="Off-peak",X$7="Shoulder",X$7="Block"),INDEX('Stakeholder report data'!$G757:$M757,1,MATCH(IF(X$7="Block","Anytime",X$7),'Stakeholder report data'!$G$724:$M$724,0)),INDEX($W757:$AD757,1,MATCH(X$5,$W$724:$AD$724,0)))))
*X1207*X$8,0)</f>
        <v>0</v>
      </c>
      <c r="Y607" s="212">
        <f>_xlfn.IFNA(IF(Y$7="Fixed",1,IF(AND($D607="yes",Y$7="Block"),INDEX($O757:$Q757,1,MATCH(Y$5,$I42:$K42,0)),IF(OR(Y$7="Anytime",Y$7="Peak",Y$7="Off-peak",Y$7="Shoulder",Y$7="Block"),INDEX('Stakeholder report data'!$G757:$M757,1,MATCH(IF(Y$7="Block","Anytime",Y$7),'Stakeholder report data'!$G$724:$M$724,0)),INDEX($W757:$AD757,1,MATCH(Y$5,$W$724:$AD$724,0)))))
*Y1207*Y$8,0)</f>
        <v>0</v>
      </c>
      <c r="Z607" s="212">
        <f>_xlfn.IFNA(IF(Z$7="Fixed",1,IF(AND($D607="yes",Z$7="Block"),INDEX($O757:$Q757,1,MATCH(Z$5,$I42:$K42,0)),IF(OR(Z$7="Anytime",Z$7="Peak",Z$7="Off-peak",Z$7="Shoulder",Z$7="Block"),INDEX('Stakeholder report data'!$G757:$M757,1,MATCH(IF(Z$7="Block","Anytime",Z$7),'Stakeholder report data'!$G$724:$M$724,0)),INDEX($W757:$AD757,1,MATCH(Z$5,$W$724:$AD$724,0)))))
*Z1207*Z$8,0)</f>
        <v>0</v>
      </c>
      <c r="AA607" s="212">
        <f>_xlfn.IFNA(IF(AA$7="Fixed",1,IF(AND($D607="yes",AA$7="Block"),INDEX($O757:$Q757,1,MATCH(AA$5,$I42:$K42,0)),IF(OR(AA$7="Anytime",AA$7="Peak",AA$7="Off-peak",AA$7="Shoulder",AA$7="Block"),INDEX('Stakeholder report data'!$G757:$M757,1,MATCH(IF(AA$7="Block","Anytime",AA$7),'Stakeholder report data'!$G$724:$M$724,0)),INDEX($W757:$AD757,1,MATCH(AA$5,$W$724:$AD$724,0)))))
*AA1207*AA$8,0)</f>
        <v>0</v>
      </c>
      <c r="AB607" s="212">
        <f>_xlfn.IFNA(IF(AB$7="Fixed",1,IF(AND($D607="yes",AB$7="Block"),INDEX($O757:$Q757,1,MATCH(AB$5,$I42:$K42,0)),IF(OR(AB$7="Anytime",AB$7="Peak",AB$7="Off-peak",AB$7="Shoulder",AB$7="Block"),INDEX('Stakeholder report data'!$G757:$M757,1,MATCH(IF(AB$7="Block","Anytime",AB$7),'Stakeholder report data'!$G$724:$M$724,0)),INDEX($W757:$AD757,1,MATCH(AB$5,$W$724:$AD$724,0)))))
*AB1207*AB$8,0)</f>
        <v>0</v>
      </c>
      <c r="AC607" s="212">
        <f>_xlfn.IFNA(IF(AC$7="Fixed",1,IF(AND($D607="yes",AC$7="Block"),INDEX($O757:$Q757,1,MATCH(AC$5,$I42:$K42,0)),IF(OR(AC$7="Anytime",AC$7="Peak",AC$7="Off-peak",AC$7="Shoulder",AC$7="Block"),INDEX('Stakeholder report data'!$G757:$M757,1,MATCH(IF(AC$7="Block","Anytime",AC$7),'Stakeholder report data'!$G$724:$M$724,0)),INDEX($W757:$AD757,1,MATCH(AC$5,$W$724:$AD$724,0)))))
*AC1207*AC$8,0)</f>
        <v>0</v>
      </c>
      <c r="AD607" s="212">
        <f>_xlfn.IFNA(IF(AD$7="Fixed",1,IF(AND($D607="yes",AD$7="Block"),INDEX($O757:$Q757,1,MATCH(AD$5,$I42:$K42,0)),IF(OR(AD$7="Anytime",AD$7="Peak",AD$7="Off-peak",AD$7="Shoulder",AD$7="Block"),INDEX('Stakeholder report data'!$G757:$M757,1,MATCH(IF(AD$7="Block","Anytime",AD$7),'Stakeholder report data'!$G$724:$M$724,0)),INDEX($W757:$AD757,1,MATCH(AD$5,$W$724:$AD$724,0)))))
*AD1207*AD$8,0)</f>
        <v>0</v>
      </c>
      <c r="AE607" s="55"/>
      <c r="AF607" s="34"/>
      <c r="AG607" s="34"/>
      <c r="AH607" s="34"/>
    </row>
    <row r="608" spans="1:34" ht="11.25" outlineLevel="2" x14ac:dyDescent="0.2">
      <c r="A608" s="34"/>
      <c r="B608" s="258"/>
      <c r="C608" s="48">
        <v>0</v>
      </c>
      <c r="D608" s="49">
        <f t="shared" si="61"/>
        <v>0</v>
      </c>
      <c r="E608" s="49">
        <f t="shared" si="61"/>
        <v>0</v>
      </c>
      <c r="F608" s="56"/>
      <c r="G608" s="262">
        <f t="shared" si="60"/>
        <v>0</v>
      </c>
      <c r="H608" s="56"/>
      <c r="I608" s="212">
        <f>_xlfn.IFNA(IF(I$7="Fixed",1,IF(AND($D608="yes",I$7="Block"),INDEX($O758:$Q758,1,MATCH(I$5,$I43:$K43,0)),IF(OR(I$7="Anytime",I$7="Peak",I$7="Off-peak",I$7="Shoulder",I$7="Block"),INDEX('Stakeholder report data'!$G758:$M758,1,MATCH(IF(I$7="Block","Anytime",I$7),'Stakeholder report data'!$G$724:$M$724,0)),INDEX($W758:$AD758,1,MATCH(I$5,$W$724:$AD$724,0)))))
*I1208*I$8,0)</f>
        <v>0</v>
      </c>
      <c r="J608" s="212">
        <f>_xlfn.IFNA(IF(J$7="Fixed",1,IF(AND($D608="yes",J$7="Block"),INDEX($O758:$Q758,1,MATCH(J$5,$I43:$K43,0)),IF(OR(J$7="Anytime",J$7="Peak",J$7="Off-peak",J$7="Shoulder",J$7="Block"),INDEX('Stakeholder report data'!$G758:$M758,1,MATCH(IF(J$7="Block","Anytime",J$7),'Stakeholder report data'!$G$724:$M$724,0)),INDEX($W758:$AD758,1,MATCH(J$5,$W$724:$AD$724,0)))))
*J1208*J$8,0)</f>
        <v>0</v>
      </c>
      <c r="K608" s="212">
        <f>_xlfn.IFNA(IF(K$7="Fixed",1,IF(AND($D608="yes",K$7="Block"),INDEX($O758:$Q758,1,MATCH(K$5,$I43:$K43,0)),IF(OR(K$7="Anytime",K$7="Peak",K$7="Off-peak",K$7="Shoulder",K$7="Block"),INDEX('Stakeholder report data'!$G758:$M758,1,MATCH(IF(K$7="Block","Anytime",K$7),'Stakeholder report data'!$G$724:$M$724,0)),INDEX($W758:$AD758,1,MATCH(K$5,$W$724:$AD$724,0)))))
*K1208*K$8,0)</f>
        <v>0</v>
      </c>
      <c r="L608" s="212">
        <f>_xlfn.IFNA(IF(L$7="Fixed",1,IF(AND($D608="yes",L$7="Block"),INDEX($O758:$Q758,1,MATCH(L$5,$I43:$K43,0)),IF(OR(L$7="Anytime",L$7="Peak",L$7="Off-peak",L$7="Shoulder",L$7="Block"),INDEX('Stakeholder report data'!$G758:$M758,1,MATCH(IF(L$7="Block","Anytime",L$7),'Stakeholder report data'!$G$724:$M$724,0)),INDEX($W758:$AD758,1,MATCH(L$5,$W$724:$AD$724,0)))))
*L1208*L$8,0)</f>
        <v>0</v>
      </c>
      <c r="M608" s="212">
        <f>_xlfn.IFNA(IF(M$7="Fixed",1,IF(AND($D608="yes",M$7="Block"),INDEX($O758:$Q758,1,MATCH(M$5,$I43:$K43,0)),IF(OR(M$7="Anytime",M$7="Peak",M$7="Off-peak",M$7="Shoulder",M$7="Block"),INDEX('Stakeholder report data'!$G758:$M758,1,MATCH(IF(M$7="Block","Anytime",M$7),'Stakeholder report data'!$G$724:$M$724,0)),INDEX($W758:$AD758,1,MATCH(M$5,$W$724:$AD$724,0)))))
*M1208*M$8,0)</f>
        <v>0</v>
      </c>
      <c r="N608" s="212">
        <f>_xlfn.IFNA(IF(N$7="Fixed",1,IF(AND($D608="yes",N$7="Block"),INDEX($O758:$Q758,1,MATCH(N$5,$I43:$K43,0)),IF(OR(N$7="Anytime",N$7="Peak",N$7="Off-peak",N$7="Shoulder",N$7="Block"),INDEX('Stakeholder report data'!$G758:$M758,1,MATCH(IF(N$7="Block","Anytime",N$7),'Stakeholder report data'!$G$724:$M$724,0)),INDEX($W758:$AD758,1,MATCH(N$5,$W$724:$AD$724,0)))))
*N1208*N$8,0)</f>
        <v>0</v>
      </c>
      <c r="O608" s="212">
        <f>_xlfn.IFNA(IF(O$7="Fixed",1,IF(AND($D608="yes",O$7="Block"),INDEX($O758:$Q758,1,MATCH(O$5,$I43:$K43,0)),IF(OR(O$7="Anytime",O$7="Peak",O$7="Off-peak",O$7="Shoulder",O$7="Block"),INDEX('Stakeholder report data'!$G758:$M758,1,MATCH(IF(O$7="Block","Anytime",O$7),'Stakeholder report data'!$G$724:$M$724,0)),INDEX($W758:$AD758,1,MATCH(O$5,$W$724:$AD$724,0)))))
*O1208*O$8,0)</f>
        <v>0</v>
      </c>
      <c r="P608" s="212">
        <f>_xlfn.IFNA(IF(P$7="Fixed",1,IF(AND($D608="yes",P$7="Block"),INDEX($O758:$Q758,1,MATCH(P$5,$I43:$K43,0)),IF(OR(P$7="Anytime",P$7="Peak",P$7="Off-peak",P$7="Shoulder",P$7="Block"),INDEX('Stakeholder report data'!$G758:$M758,1,MATCH(IF(P$7="Block","Anytime",P$7),'Stakeholder report data'!$G$724:$M$724,0)),INDEX($W758:$AD758,1,MATCH(P$5,$W$724:$AD$724,0)))))
*P1208*P$8,0)</f>
        <v>0</v>
      </c>
      <c r="Q608" s="212">
        <f>_xlfn.IFNA(IF(Q$7="Fixed",1,IF(AND($D608="yes",Q$7="Block"),INDEX($O758:$Q758,1,MATCH(Q$5,$I43:$K43,0)),IF(OR(Q$7="Anytime",Q$7="Peak",Q$7="Off-peak",Q$7="Shoulder",Q$7="Block"),INDEX('Stakeholder report data'!$G758:$M758,1,MATCH(IF(Q$7="Block","Anytime",Q$7),'Stakeholder report data'!$G$724:$M$724,0)),INDEX($W758:$AD758,1,MATCH(Q$5,$W$724:$AD$724,0)))))
*Q1208*Q$8,0)</f>
        <v>0</v>
      </c>
      <c r="R608" s="212">
        <f>_xlfn.IFNA(IF(R$7="Fixed",1,IF(AND($D608="yes",R$7="Block"),INDEX($O758:$Q758,1,MATCH(R$5,$I43:$K43,0)),IF(OR(R$7="Anytime",R$7="Peak",R$7="Off-peak",R$7="Shoulder",R$7="Block"),INDEX('Stakeholder report data'!$G758:$M758,1,MATCH(IF(R$7="Block","Anytime",R$7),'Stakeholder report data'!$G$724:$M$724,0)),INDEX($W758:$AD758,1,MATCH(R$5,$W$724:$AD$724,0)))))
*R1208*R$8,0)</f>
        <v>0</v>
      </c>
      <c r="S608" s="212">
        <f>_xlfn.IFNA(IF(S$7="Fixed",1,IF(AND($D608="yes",S$7="Block"),INDEX($O758:$Q758,1,MATCH(S$5,$I43:$K43,0)),IF(OR(S$7="Anytime",S$7="Peak",S$7="Off-peak",S$7="Shoulder",S$7="Block"),INDEX('Stakeholder report data'!$G758:$M758,1,MATCH(IF(S$7="Block","Anytime",S$7),'Stakeholder report data'!$G$724:$M$724,0)),INDEX($W758:$AD758,1,MATCH(S$5,$W$724:$AD$724,0)))))
*S1208*S$8,0)</f>
        <v>0</v>
      </c>
      <c r="T608" s="212">
        <f>_xlfn.IFNA(IF(T$7="Fixed",1,IF(AND($D608="yes",T$7="Block"),INDEX($O758:$Q758,1,MATCH(T$5,$I43:$K43,0)),IF(OR(T$7="Anytime",T$7="Peak",T$7="Off-peak",T$7="Shoulder",T$7="Block"),INDEX('Stakeholder report data'!$G758:$M758,1,MATCH(IF(T$7="Block","Anytime",T$7),'Stakeholder report data'!$G$724:$M$724,0)),INDEX($W758:$AD758,1,MATCH(T$5,$W$724:$AD$724,0)))))
*T1208*T$8,0)</f>
        <v>0</v>
      </c>
      <c r="U608" s="212">
        <f>_xlfn.IFNA(IF(U$7="Fixed",1,IF(AND($D608="yes",U$7="Block"),INDEX($O758:$Q758,1,MATCH(U$5,$I43:$K43,0)),IF(OR(U$7="Anytime",U$7="Peak",U$7="Off-peak",U$7="Shoulder",U$7="Block"),INDEX('Stakeholder report data'!$G758:$M758,1,MATCH(IF(U$7="Block","Anytime",U$7),'Stakeholder report data'!$G$724:$M$724,0)),INDEX($W758:$AD758,1,MATCH(U$5,$W$724:$AD$724,0)))))
*U1208*U$8,0)</f>
        <v>0</v>
      </c>
      <c r="V608" s="212">
        <f>_xlfn.IFNA(IF(V$7="Fixed",1,IF(AND($D608="yes",V$7="Block"),INDEX($O758:$Q758,1,MATCH(V$5,$I43:$K43,0)),IF(OR(V$7="Anytime",V$7="Peak",V$7="Off-peak",V$7="Shoulder",V$7="Block"),INDEX('Stakeholder report data'!$G758:$M758,1,MATCH(IF(V$7="Block","Anytime",V$7),'Stakeholder report data'!$G$724:$M$724,0)),INDEX($W758:$AD758,1,MATCH(V$5,$W$724:$AD$724,0)))))
*V1208*V$8,0)</f>
        <v>0</v>
      </c>
      <c r="W608" s="212">
        <f>_xlfn.IFNA(IF(W$7="Fixed",1,IF(AND($D608="yes",W$7="Block"),INDEX($O758:$Q758,1,MATCH(W$5,$I43:$K43,0)),IF(OR(W$7="Anytime",W$7="Peak",W$7="Off-peak",W$7="Shoulder",W$7="Block"),INDEX('Stakeholder report data'!$G758:$M758,1,MATCH(IF(W$7="Block","Anytime",W$7),'Stakeholder report data'!$G$724:$M$724,0)),INDEX($W758:$AD758,1,MATCH(W$5,$W$724:$AD$724,0)))))
*W1208*W$8,0)</f>
        <v>0</v>
      </c>
      <c r="X608" s="212">
        <f>_xlfn.IFNA(IF(X$7="Fixed",1,IF(AND($D608="yes",X$7="Block"),INDEX($O758:$Q758,1,MATCH(X$5,$I43:$K43,0)),IF(OR(X$7="Anytime",X$7="Peak",X$7="Off-peak",X$7="Shoulder",X$7="Block"),INDEX('Stakeholder report data'!$G758:$M758,1,MATCH(IF(X$7="Block","Anytime",X$7),'Stakeholder report data'!$G$724:$M$724,0)),INDEX($W758:$AD758,1,MATCH(X$5,$W$724:$AD$724,0)))))
*X1208*X$8,0)</f>
        <v>0</v>
      </c>
      <c r="Y608" s="212">
        <f>_xlfn.IFNA(IF(Y$7="Fixed",1,IF(AND($D608="yes",Y$7="Block"),INDEX($O758:$Q758,1,MATCH(Y$5,$I43:$K43,0)),IF(OR(Y$7="Anytime",Y$7="Peak",Y$7="Off-peak",Y$7="Shoulder",Y$7="Block"),INDEX('Stakeholder report data'!$G758:$M758,1,MATCH(IF(Y$7="Block","Anytime",Y$7),'Stakeholder report data'!$G$724:$M$724,0)),INDEX($W758:$AD758,1,MATCH(Y$5,$W$724:$AD$724,0)))))
*Y1208*Y$8,0)</f>
        <v>0</v>
      </c>
      <c r="Z608" s="212">
        <f>_xlfn.IFNA(IF(Z$7="Fixed",1,IF(AND($D608="yes",Z$7="Block"),INDEX($O758:$Q758,1,MATCH(Z$5,$I43:$K43,0)),IF(OR(Z$7="Anytime",Z$7="Peak",Z$7="Off-peak",Z$7="Shoulder",Z$7="Block"),INDEX('Stakeholder report data'!$G758:$M758,1,MATCH(IF(Z$7="Block","Anytime",Z$7),'Stakeholder report data'!$G$724:$M$724,0)),INDEX($W758:$AD758,1,MATCH(Z$5,$W$724:$AD$724,0)))))
*Z1208*Z$8,0)</f>
        <v>0</v>
      </c>
      <c r="AA608" s="212">
        <f>_xlfn.IFNA(IF(AA$7="Fixed",1,IF(AND($D608="yes",AA$7="Block"),INDEX($O758:$Q758,1,MATCH(AA$5,$I43:$K43,0)),IF(OR(AA$7="Anytime",AA$7="Peak",AA$7="Off-peak",AA$7="Shoulder",AA$7="Block"),INDEX('Stakeholder report data'!$G758:$M758,1,MATCH(IF(AA$7="Block","Anytime",AA$7),'Stakeholder report data'!$G$724:$M$724,0)),INDEX($W758:$AD758,1,MATCH(AA$5,$W$724:$AD$724,0)))))
*AA1208*AA$8,0)</f>
        <v>0</v>
      </c>
      <c r="AB608" s="212">
        <f>_xlfn.IFNA(IF(AB$7="Fixed",1,IF(AND($D608="yes",AB$7="Block"),INDEX($O758:$Q758,1,MATCH(AB$5,$I43:$K43,0)),IF(OR(AB$7="Anytime",AB$7="Peak",AB$7="Off-peak",AB$7="Shoulder",AB$7="Block"),INDEX('Stakeholder report data'!$G758:$M758,1,MATCH(IF(AB$7="Block","Anytime",AB$7),'Stakeholder report data'!$G$724:$M$724,0)),INDEX($W758:$AD758,1,MATCH(AB$5,$W$724:$AD$724,0)))))
*AB1208*AB$8,0)</f>
        <v>0</v>
      </c>
      <c r="AC608" s="212">
        <f>_xlfn.IFNA(IF(AC$7="Fixed",1,IF(AND($D608="yes",AC$7="Block"),INDEX($O758:$Q758,1,MATCH(AC$5,$I43:$K43,0)),IF(OR(AC$7="Anytime",AC$7="Peak",AC$7="Off-peak",AC$7="Shoulder",AC$7="Block"),INDEX('Stakeholder report data'!$G758:$M758,1,MATCH(IF(AC$7="Block","Anytime",AC$7),'Stakeholder report data'!$G$724:$M$724,0)),INDEX($W758:$AD758,1,MATCH(AC$5,$W$724:$AD$724,0)))))
*AC1208*AC$8,0)</f>
        <v>0</v>
      </c>
      <c r="AD608" s="212">
        <f>_xlfn.IFNA(IF(AD$7="Fixed",1,IF(AND($D608="yes",AD$7="Block"),INDEX($O758:$Q758,1,MATCH(AD$5,$I43:$K43,0)),IF(OR(AD$7="Anytime",AD$7="Peak",AD$7="Off-peak",AD$7="Shoulder",AD$7="Block"),INDEX('Stakeholder report data'!$G758:$M758,1,MATCH(IF(AD$7="Block","Anytime",AD$7),'Stakeholder report data'!$G$724:$M$724,0)),INDEX($W758:$AD758,1,MATCH(AD$5,$W$724:$AD$724,0)))))
*AD1208*AD$8,0)</f>
        <v>0</v>
      </c>
      <c r="AE608" s="55"/>
      <c r="AF608" s="34"/>
      <c r="AG608" s="34"/>
      <c r="AH608" s="34"/>
    </row>
    <row r="609" spans="1:34" ht="11.25" outlineLevel="2" x14ac:dyDescent="0.2">
      <c r="A609" s="34"/>
      <c r="B609" s="258"/>
      <c r="C609" s="48">
        <v>0</v>
      </c>
      <c r="D609" s="49">
        <f t="shared" ref="D609:E609" si="62">D459</f>
        <v>0</v>
      </c>
      <c r="E609" s="49">
        <f t="shared" si="62"/>
        <v>0</v>
      </c>
      <c r="F609" s="56"/>
      <c r="G609" s="262">
        <f t="shared" si="60"/>
        <v>0</v>
      </c>
      <c r="H609" s="56"/>
      <c r="I609" s="212">
        <f>_xlfn.IFNA(IF(I$7="Fixed",1,IF(AND($D609="yes",I$7="Block"),INDEX($O759:$Q759,1,MATCH(I$5,$I44:$K44,0)),IF(OR(I$7="Anytime",I$7="Peak",I$7="Off-peak",I$7="Shoulder",I$7="Block"),INDEX('Stakeholder report data'!$G759:$M759,1,MATCH(IF(I$7="Block","Anytime",I$7),'Stakeholder report data'!$G$724:$M$724,0)),INDEX($W759:$AD759,1,MATCH(I$5,$W$724:$AD$724,0)))))
*I1209*I$8,0)</f>
        <v>0</v>
      </c>
      <c r="J609" s="212">
        <f>_xlfn.IFNA(IF(J$7="Fixed",1,IF(AND($D609="yes",J$7="Block"),INDEX($O759:$Q759,1,MATCH(J$5,$I44:$K44,0)),IF(OR(J$7="Anytime",J$7="Peak",J$7="Off-peak",J$7="Shoulder",J$7="Block"),INDEX('Stakeholder report data'!$G759:$M759,1,MATCH(IF(J$7="Block","Anytime",J$7),'Stakeholder report data'!$G$724:$M$724,0)),INDEX($W759:$AD759,1,MATCH(J$5,$W$724:$AD$724,0)))))
*J1209*J$8,0)</f>
        <v>0</v>
      </c>
      <c r="K609" s="212">
        <f>_xlfn.IFNA(IF(K$7="Fixed",1,IF(AND($D609="yes",K$7="Block"),INDEX($O759:$Q759,1,MATCH(K$5,$I44:$K44,0)),IF(OR(K$7="Anytime",K$7="Peak",K$7="Off-peak",K$7="Shoulder",K$7="Block"),INDEX('Stakeholder report data'!$G759:$M759,1,MATCH(IF(K$7="Block","Anytime",K$7),'Stakeholder report data'!$G$724:$M$724,0)),INDEX($W759:$AD759,1,MATCH(K$5,$W$724:$AD$724,0)))))
*K1209*K$8,0)</f>
        <v>0</v>
      </c>
      <c r="L609" s="212">
        <f>_xlfn.IFNA(IF(L$7="Fixed",1,IF(AND($D609="yes",L$7="Block"),INDEX($O759:$Q759,1,MATCH(L$5,$I44:$K44,0)),IF(OR(L$7="Anytime",L$7="Peak",L$7="Off-peak",L$7="Shoulder",L$7="Block"),INDEX('Stakeholder report data'!$G759:$M759,1,MATCH(IF(L$7="Block","Anytime",L$7),'Stakeholder report data'!$G$724:$M$724,0)),INDEX($W759:$AD759,1,MATCH(L$5,$W$724:$AD$724,0)))))
*L1209*L$8,0)</f>
        <v>0</v>
      </c>
      <c r="M609" s="212">
        <f>_xlfn.IFNA(IF(M$7="Fixed",1,IF(AND($D609="yes",M$7="Block"),INDEX($O759:$Q759,1,MATCH(M$5,$I44:$K44,0)),IF(OR(M$7="Anytime",M$7="Peak",M$7="Off-peak",M$7="Shoulder",M$7="Block"),INDEX('Stakeholder report data'!$G759:$M759,1,MATCH(IF(M$7="Block","Anytime",M$7),'Stakeholder report data'!$G$724:$M$724,0)),INDEX($W759:$AD759,1,MATCH(M$5,$W$724:$AD$724,0)))))
*M1209*M$8,0)</f>
        <v>0</v>
      </c>
      <c r="N609" s="212">
        <f>_xlfn.IFNA(IF(N$7="Fixed",1,IF(AND($D609="yes",N$7="Block"),INDEX($O759:$Q759,1,MATCH(N$5,$I44:$K44,0)),IF(OR(N$7="Anytime",N$7="Peak",N$7="Off-peak",N$7="Shoulder",N$7="Block"),INDEX('Stakeholder report data'!$G759:$M759,1,MATCH(IF(N$7="Block","Anytime",N$7),'Stakeholder report data'!$G$724:$M$724,0)),INDEX($W759:$AD759,1,MATCH(N$5,$W$724:$AD$724,0)))))
*N1209*N$8,0)</f>
        <v>0</v>
      </c>
      <c r="O609" s="212">
        <f>_xlfn.IFNA(IF(O$7="Fixed",1,IF(AND($D609="yes",O$7="Block"),INDEX($O759:$Q759,1,MATCH(O$5,$I44:$K44,0)),IF(OR(O$7="Anytime",O$7="Peak",O$7="Off-peak",O$7="Shoulder",O$7="Block"),INDEX('Stakeholder report data'!$G759:$M759,1,MATCH(IF(O$7="Block","Anytime",O$7),'Stakeholder report data'!$G$724:$M$724,0)),INDEX($W759:$AD759,1,MATCH(O$5,$W$724:$AD$724,0)))))
*O1209*O$8,0)</f>
        <v>0</v>
      </c>
      <c r="P609" s="212">
        <f>_xlfn.IFNA(IF(P$7="Fixed",1,IF(AND($D609="yes",P$7="Block"),INDEX($O759:$Q759,1,MATCH(P$5,$I44:$K44,0)),IF(OR(P$7="Anytime",P$7="Peak",P$7="Off-peak",P$7="Shoulder",P$7="Block"),INDEX('Stakeholder report data'!$G759:$M759,1,MATCH(IF(P$7="Block","Anytime",P$7),'Stakeholder report data'!$G$724:$M$724,0)),INDEX($W759:$AD759,1,MATCH(P$5,$W$724:$AD$724,0)))))
*P1209*P$8,0)</f>
        <v>0</v>
      </c>
      <c r="Q609" s="212">
        <f>_xlfn.IFNA(IF(Q$7="Fixed",1,IF(AND($D609="yes",Q$7="Block"),INDEX($O759:$Q759,1,MATCH(Q$5,$I44:$K44,0)),IF(OR(Q$7="Anytime",Q$7="Peak",Q$7="Off-peak",Q$7="Shoulder",Q$7="Block"),INDEX('Stakeholder report data'!$G759:$M759,1,MATCH(IF(Q$7="Block","Anytime",Q$7),'Stakeholder report data'!$G$724:$M$724,0)),INDEX($W759:$AD759,1,MATCH(Q$5,$W$724:$AD$724,0)))))
*Q1209*Q$8,0)</f>
        <v>0</v>
      </c>
      <c r="R609" s="212">
        <f>_xlfn.IFNA(IF(R$7="Fixed",1,IF(AND($D609="yes",R$7="Block"),INDEX($O759:$Q759,1,MATCH(R$5,$I44:$K44,0)),IF(OR(R$7="Anytime",R$7="Peak",R$7="Off-peak",R$7="Shoulder",R$7="Block"),INDEX('Stakeholder report data'!$G759:$M759,1,MATCH(IF(R$7="Block","Anytime",R$7),'Stakeholder report data'!$G$724:$M$724,0)),INDEX($W759:$AD759,1,MATCH(R$5,$W$724:$AD$724,0)))))
*R1209*R$8,0)</f>
        <v>0</v>
      </c>
      <c r="S609" s="212">
        <f>_xlfn.IFNA(IF(S$7="Fixed",1,IF(AND($D609="yes",S$7="Block"),INDEX($O759:$Q759,1,MATCH(S$5,$I44:$K44,0)),IF(OR(S$7="Anytime",S$7="Peak",S$7="Off-peak",S$7="Shoulder",S$7="Block"),INDEX('Stakeholder report data'!$G759:$M759,1,MATCH(IF(S$7="Block","Anytime",S$7),'Stakeholder report data'!$G$724:$M$724,0)),INDEX($W759:$AD759,1,MATCH(S$5,$W$724:$AD$724,0)))))
*S1209*S$8,0)</f>
        <v>0</v>
      </c>
      <c r="T609" s="212">
        <f>_xlfn.IFNA(IF(T$7="Fixed",1,IF(AND($D609="yes",T$7="Block"),INDEX($O759:$Q759,1,MATCH(T$5,$I44:$K44,0)),IF(OR(T$7="Anytime",T$7="Peak",T$7="Off-peak",T$7="Shoulder",T$7="Block"),INDEX('Stakeholder report data'!$G759:$M759,1,MATCH(IF(T$7="Block","Anytime",T$7),'Stakeholder report data'!$G$724:$M$724,0)),INDEX($W759:$AD759,1,MATCH(T$5,$W$724:$AD$724,0)))))
*T1209*T$8,0)</f>
        <v>0</v>
      </c>
      <c r="U609" s="212">
        <f>_xlfn.IFNA(IF(U$7="Fixed",1,IF(AND($D609="yes",U$7="Block"),INDEX($O759:$Q759,1,MATCH(U$5,$I44:$K44,0)),IF(OR(U$7="Anytime",U$7="Peak",U$7="Off-peak",U$7="Shoulder",U$7="Block"),INDEX('Stakeholder report data'!$G759:$M759,1,MATCH(IF(U$7="Block","Anytime",U$7),'Stakeholder report data'!$G$724:$M$724,0)),INDEX($W759:$AD759,1,MATCH(U$5,$W$724:$AD$724,0)))))
*U1209*U$8,0)</f>
        <v>0</v>
      </c>
      <c r="V609" s="212">
        <f>_xlfn.IFNA(IF(V$7="Fixed",1,IF(AND($D609="yes",V$7="Block"),INDEX($O759:$Q759,1,MATCH(V$5,$I44:$K44,0)),IF(OR(V$7="Anytime",V$7="Peak",V$7="Off-peak",V$7="Shoulder",V$7="Block"),INDEX('Stakeholder report data'!$G759:$M759,1,MATCH(IF(V$7="Block","Anytime",V$7),'Stakeholder report data'!$G$724:$M$724,0)),INDEX($W759:$AD759,1,MATCH(V$5,$W$724:$AD$724,0)))))
*V1209*V$8,0)</f>
        <v>0</v>
      </c>
      <c r="W609" s="212">
        <f>_xlfn.IFNA(IF(W$7="Fixed",1,IF(AND($D609="yes",W$7="Block"),INDEX($O759:$Q759,1,MATCH(W$5,$I44:$K44,0)),IF(OR(W$7="Anytime",W$7="Peak",W$7="Off-peak",W$7="Shoulder",W$7="Block"),INDEX('Stakeholder report data'!$G759:$M759,1,MATCH(IF(W$7="Block","Anytime",W$7),'Stakeholder report data'!$G$724:$M$724,0)),INDEX($W759:$AD759,1,MATCH(W$5,$W$724:$AD$724,0)))))
*W1209*W$8,0)</f>
        <v>0</v>
      </c>
      <c r="X609" s="212">
        <f>_xlfn.IFNA(IF(X$7="Fixed",1,IF(AND($D609="yes",X$7="Block"),INDEX($O759:$Q759,1,MATCH(X$5,$I44:$K44,0)),IF(OR(X$7="Anytime",X$7="Peak",X$7="Off-peak",X$7="Shoulder",X$7="Block"),INDEX('Stakeholder report data'!$G759:$M759,1,MATCH(IF(X$7="Block","Anytime",X$7),'Stakeholder report data'!$G$724:$M$724,0)),INDEX($W759:$AD759,1,MATCH(X$5,$W$724:$AD$724,0)))))
*X1209*X$8,0)</f>
        <v>0</v>
      </c>
      <c r="Y609" s="212">
        <f>_xlfn.IFNA(IF(Y$7="Fixed",1,IF(AND($D609="yes",Y$7="Block"),INDEX($O759:$Q759,1,MATCH(Y$5,$I44:$K44,0)),IF(OR(Y$7="Anytime",Y$7="Peak",Y$7="Off-peak",Y$7="Shoulder",Y$7="Block"),INDEX('Stakeholder report data'!$G759:$M759,1,MATCH(IF(Y$7="Block","Anytime",Y$7),'Stakeholder report data'!$G$724:$M$724,0)),INDEX($W759:$AD759,1,MATCH(Y$5,$W$724:$AD$724,0)))))
*Y1209*Y$8,0)</f>
        <v>0</v>
      </c>
      <c r="Z609" s="212">
        <f>_xlfn.IFNA(IF(Z$7="Fixed",1,IF(AND($D609="yes",Z$7="Block"),INDEX($O759:$Q759,1,MATCH(Z$5,$I44:$K44,0)),IF(OR(Z$7="Anytime",Z$7="Peak",Z$7="Off-peak",Z$7="Shoulder",Z$7="Block"),INDEX('Stakeholder report data'!$G759:$M759,1,MATCH(IF(Z$7="Block","Anytime",Z$7),'Stakeholder report data'!$G$724:$M$724,0)),INDEX($W759:$AD759,1,MATCH(Z$5,$W$724:$AD$724,0)))))
*Z1209*Z$8,0)</f>
        <v>0</v>
      </c>
      <c r="AA609" s="212">
        <f>_xlfn.IFNA(IF(AA$7="Fixed",1,IF(AND($D609="yes",AA$7="Block"),INDEX($O759:$Q759,1,MATCH(AA$5,$I44:$K44,0)),IF(OR(AA$7="Anytime",AA$7="Peak",AA$7="Off-peak",AA$7="Shoulder",AA$7="Block"),INDEX('Stakeholder report data'!$G759:$M759,1,MATCH(IF(AA$7="Block","Anytime",AA$7),'Stakeholder report data'!$G$724:$M$724,0)),INDEX($W759:$AD759,1,MATCH(AA$5,$W$724:$AD$724,0)))))
*AA1209*AA$8,0)</f>
        <v>0</v>
      </c>
      <c r="AB609" s="212">
        <f>_xlfn.IFNA(IF(AB$7="Fixed",1,IF(AND($D609="yes",AB$7="Block"),INDEX($O759:$Q759,1,MATCH(AB$5,$I44:$K44,0)),IF(OR(AB$7="Anytime",AB$7="Peak",AB$7="Off-peak",AB$7="Shoulder",AB$7="Block"),INDEX('Stakeholder report data'!$G759:$M759,1,MATCH(IF(AB$7="Block","Anytime",AB$7),'Stakeholder report data'!$G$724:$M$724,0)),INDEX($W759:$AD759,1,MATCH(AB$5,$W$724:$AD$724,0)))))
*AB1209*AB$8,0)</f>
        <v>0</v>
      </c>
      <c r="AC609" s="212">
        <f>_xlfn.IFNA(IF(AC$7="Fixed",1,IF(AND($D609="yes",AC$7="Block"),INDEX($O759:$Q759,1,MATCH(AC$5,$I44:$K44,0)),IF(OR(AC$7="Anytime",AC$7="Peak",AC$7="Off-peak",AC$7="Shoulder",AC$7="Block"),INDEX('Stakeholder report data'!$G759:$M759,1,MATCH(IF(AC$7="Block","Anytime",AC$7),'Stakeholder report data'!$G$724:$M$724,0)),INDEX($W759:$AD759,1,MATCH(AC$5,$W$724:$AD$724,0)))))
*AC1209*AC$8,0)</f>
        <v>0</v>
      </c>
      <c r="AD609" s="212">
        <f>_xlfn.IFNA(IF(AD$7="Fixed",1,IF(AND($D609="yes",AD$7="Block"),INDEX($O759:$Q759,1,MATCH(AD$5,$I44:$K44,0)),IF(OR(AD$7="Anytime",AD$7="Peak",AD$7="Off-peak",AD$7="Shoulder",AD$7="Block"),INDEX('Stakeholder report data'!$G759:$M759,1,MATCH(IF(AD$7="Block","Anytime",AD$7),'Stakeholder report data'!$G$724:$M$724,0)),INDEX($W759:$AD759,1,MATCH(AD$5,$W$724:$AD$724,0)))))
*AD1209*AD$8,0)</f>
        <v>0</v>
      </c>
      <c r="AE609" s="55"/>
      <c r="AF609" s="34"/>
      <c r="AG609" s="34"/>
      <c r="AH609" s="34"/>
    </row>
    <row r="610" spans="1:34" ht="11.25" outlineLevel="2" x14ac:dyDescent="0.2">
      <c r="A610" s="34"/>
      <c r="B610" s="34"/>
      <c r="C610" s="218"/>
      <c r="D610" s="219"/>
      <c r="E610" s="220"/>
      <c r="F610" s="56"/>
      <c r="G610" s="56"/>
      <c r="H610" s="56"/>
      <c r="I610" s="228"/>
      <c r="J610" s="228"/>
      <c r="K610" s="41"/>
      <c r="L610" s="41"/>
      <c r="M610" s="41"/>
      <c r="N610" s="224"/>
      <c r="O610" s="224"/>
      <c r="P610" s="224"/>
      <c r="Q610" s="224"/>
      <c r="R610" s="224"/>
      <c r="S610" s="41"/>
      <c r="T610" s="41"/>
      <c r="U610" s="41"/>
      <c r="V610" s="55"/>
      <c r="W610" s="55"/>
      <c r="X610" s="55"/>
      <c r="Y610" s="55"/>
      <c r="Z610" s="55"/>
      <c r="AA610" s="55"/>
      <c r="AB610" s="55"/>
      <c r="AC610" s="55"/>
      <c r="AD610" s="55"/>
      <c r="AE610" s="55"/>
      <c r="AF610" s="34"/>
      <c r="AG610" s="34"/>
      <c r="AH610" s="34"/>
    </row>
    <row r="611" spans="1:34" ht="11.25" outlineLevel="1" x14ac:dyDescent="0.2">
      <c r="A611" s="34"/>
      <c r="B611" s="34"/>
      <c r="C611" s="221"/>
      <c r="D611" s="221"/>
      <c r="E611" s="217"/>
      <c r="F611" s="56"/>
      <c r="G611" s="56"/>
      <c r="H611" s="56"/>
      <c r="I611" s="228"/>
      <c r="J611" s="228"/>
      <c r="K611" s="41"/>
      <c r="L611" s="41"/>
      <c r="M611" s="41"/>
      <c r="N611" s="224"/>
      <c r="O611" s="224"/>
      <c r="P611" s="224"/>
      <c r="Q611" s="224"/>
      <c r="R611" s="224"/>
      <c r="S611" s="41"/>
      <c r="T611" s="41"/>
      <c r="U611" s="41"/>
      <c r="V611" s="55"/>
      <c r="W611" s="55"/>
      <c r="X611" s="55"/>
      <c r="Y611" s="55"/>
      <c r="Z611" s="55"/>
      <c r="AA611" s="55"/>
      <c r="AB611" s="55"/>
      <c r="AC611" s="55"/>
      <c r="AD611" s="55"/>
      <c r="AE611" s="55"/>
      <c r="AF611" s="34"/>
      <c r="AG611" s="34"/>
      <c r="AH611" s="34"/>
    </row>
    <row r="612" spans="1:34" ht="11.25" outlineLevel="1" x14ac:dyDescent="0.2">
      <c r="A612" s="34"/>
      <c r="B612" s="34"/>
      <c r="C612" s="47" t="s">
        <v>125</v>
      </c>
      <c r="D612" s="47"/>
      <c r="E612" s="209"/>
      <c r="F612" s="35"/>
      <c r="G612" s="37"/>
      <c r="H612" s="37"/>
      <c r="I612" s="37"/>
      <c r="J612" s="37"/>
      <c r="K612" s="37"/>
      <c r="L612" s="37"/>
      <c r="M612" s="37"/>
      <c r="N612" s="37"/>
      <c r="O612" s="37"/>
      <c r="P612" s="37"/>
      <c r="Q612" s="37"/>
      <c r="R612" s="37"/>
      <c r="S612" s="37"/>
      <c r="T612" s="37"/>
      <c r="U612" s="37"/>
      <c r="V612" s="37"/>
      <c r="W612" s="37"/>
      <c r="X612" s="37"/>
      <c r="Y612" s="37"/>
      <c r="Z612" s="37"/>
      <c r="AA612" s="37"/>
      <c r="AB612" s="37"/>
      <c r="AC612" s="34"/>
      <c r="AD612" s="34"/>
      <c r="AE612" s="34"/>
      <c r="AF612" s="34"/>
      <c r="AG612" s="34"/>
      <c r="AH612" s="34"/>
    </row>
    <row r="613" spans="1:34" ht="11.25" outlineLevel="2" x14ac:dyDescent="0.2">
      <c r="A613" s="34"/>
      <c r="B613" s="251">
        <v>1</v>
      </c>
      <c r="C613" s="48" t="s">
        <v>51</v>
      </c>
      <c r="D613" s="49" t="str">
        <f t="shared" ref="C613:E628" si="63">D577</f>
        <v>no</v>
      </c>
      <c r="E613" s="49" t="str">
        <f t="shared" si="63"/>
        <v>no</v>
      </c>
      <c r="F613" s="35"/>
      <c r="G613" s="262">
        <f t="shared" ref="G613:G642" si="64">SUM(I613:AB613)</f>
        <v>50.404231027123878</v>
      </c>
      <c r="H613" s="37"/>
      <c r="I613" s="212">
        <f>_xlfn.IFNA(IF(I$7="Fixed",1,IF(AND($D613="yes",I$7="Block"),INDEX($O727:$Q727,1,MATCH(I$5,$I12:$K12,0)),IF(OR(I$7="Anytime",I$7="Peak",I$7="Off-peak",I$7="Shoulder",I$7="Block"),INDEX('Stakeholder report data'!$G727:$M727,1,MATCH(IF(I$7="Block","Anytime",I$7),'Stakeholder report data'!$G$724:$M$724,0)),INDEX($W727:$AD727,1,MATCH(I$5,$W$724:$AD$724,0)))))
*I1213*I$8,0)</f>
        <v>0</v>
      </c>
      <c r="J613" s="212">
        <f>_xlfn.IFNA(IF(J$7="Fixed",1,IF(AND($D613="yes",J$7="Block"),INDEX($O727:$Q727,1,MATCH(J$5,$I12:$K12,0)),IF(OR(J$7="Anytime",J$7="Peak",J$7="Off-peak",J$7="Shoulder",J$7="Block"),INDEX('Stakeholder report data'!$G727:$M727,1,MATCH(IF(J$7="Block","Anytime",J$7),'Stakeholder report data'!$G$724:$M$724,0)),INDEX($W727:$AD727,1,MATCH(J$5,$W$724:$AD$724,0)))))
*J1213*J$8,0)</f>
        <v>50.404231027123878</v>
      </c>
      <c r="K613" s="212">
        <f>_xlfn.IFNA(IF(K$7="Fixed",1,IF(AND($D613="yes",K$7="Block"),INDEX($O727:$Q727,1,MATCH(K$5,$I12:$K12,0)),IF(OR(K$7="Anytime",K$7="Peak",K$7="Off-peak",K$7="Shoulder",K$7="Block"),INDEX('Stakeholder report data'!$G727:$M727,1,MATCH(IF(K$7="Block","Anytime",K$7),'Stakeholder report data'!$G$724:$M$724,0)),INDEX($W727:$AD727,1,MATCH(K$5,$W$724:$AD$724,0)))))
*K1213*K$8,0)</f>
        <v>0</v>
      </c>
      <c r="L613" s="212">
        <f>_xlfn.IFNA(IF(L$7="Fixed",1,IF(AND($D613="yes",L$7="Block"),INDEX($O727:$Q727,1,MATCH(L$5,$I12:$K12,0)),IF(OR(L$7="Anytime",L$7="Peak",L$7="Off-peak",L$7="Shoulder",L$7="Block"),INDEX('Stakeholder report data'!$G727:$M727,1,MATCH(IF(L$7="Block","Anytime",L$7),'Stakeholder report data'!$G$724:$M$724,0)),INDEX($W727:$AD727,1,MATCH(L$5,$W$724:$AD$724,0)))))
*L1213*L$8,0)</f>
        <v>0</v>
      </c>
      <c r="M613" s="212">
        <f>_xlfn.IFNA(IF(M$7="Fixed",1,IF(AND($D613="yes",M$7="Block"),INDEX($O727:$Q727,1,MATCH(M$5,$I12:$K12,0)),IF(OR(M$7="Anytime",M$7="Peak",M$7="Off-peak",M$7="Shoulder",M$7="Block"),INDEX('Stakeholder report data'!$G727:$M727,1,MATCH(IF(M$7="Block","Anytime",M$7),'Stakeholder report data'!$G$724:$M$724,0)),INDEX($W727:$AD727,1,MATCH(M$5,$W$724:$AD$724,0)))))
*M1213*M$8,0)</f>
        <v>0</v>
      </c>
      <c r="N613" s="212">
        <f>_xlfn.IFNA(IF(N$7="Fixed",1,IF(AND($D613="yes",N$7="Block"),INDEX($O727:$Q727,1,MATCH(N$5,$I12:$K12,0)),IF(OR(N$7="Anytime",N$7="Peak",N$7="Off-peak",N$7="Shoulder",N$7="Block"),INDEX('Stakeholder report data'!$G727:$M727,1,MATCH(IF(N$7="Block","Anytime",N$7),'Stakeholder report data'!$G$724:$M$724,0)),INDEX($W727:$AD727,1,MATCH(N$5,$W$724:$AD$724,0)))))
*N1213*N$8,0)</f>
        <v>0</v>
      </c>
      <c r="O613" s="212">
        <f>_xlfn.IFNA(IF(O$7="Fixed",1,IF(AND($D613="yes",O$7="Block"),INDEX($O727:$Q727,1,MATCH(O$5,$I12:$K12,0)),IF(OR(O$7="Anytime",O$7="Peak",O$7="Off-peak",O$7="Shoulder",O$7="Block"),INDEX('Stakeholder report data'!$G727:$M727,1,MATCH(IF(O$7="Block","Anytime",O$7),'Stakeholder report data'!$G$724:$M$724,0)),INDEX($W727:$AD727,1,MATCH(O$5,$W$724:$AD$724,0)))))
*O1213*O$8,0)</f>
        <v>0</v>
      </c>
      <c r="P613" s="212">
        <f>_xlfn.IFNA(IF(P$7="Fixed",1,IF(AND($D613="yes",P$7="Block"),INDEX($O727:$Q727,1,MATCH(P$5,$I12:$K12,0)),IF(OR(P$7="Anytime",P$7="Peak",P$7="Off-peak",P$7="Shoulder",P$7="Block"),INDEX('Stakeholder report data'!$G727:$M727,1,MATCH(IF(P$7="Block","Anytime",P$7),'Stakeholder report data'!$G$724:$M$724,0)),INDEX($W727:$AD727,1,MATCH(P$5,$W$724:$AD$724,0)))))
*P1213*P$8,0)</f>
        <v>0</v>
      </c>
      <c r="Q613" s="212">
        <f>_xlfn.IFNA(IF(Q$7="Fixed",1,IF(AND($D613="yes",Q$7="Block"),INDEX($O727:$Q727,1,MATCH(Q$5,$I12:$K12,0)),IF(OR(Q$7="Anytime",Q$7="Peak",Q$7="Off-peak",Q$7="Shoulder",Q$7="Block"),INDEX('Stakeholder report data'!$G727:$M727,1,MATCH(IF(Q$7="Block","Anytime",Q$7),'Stakeholder report data'!$G$724:$M$724,0)),INDEX($W727:$AD727,1,MATCH(Q$5,$W$724:$AD$724,0)))))
*Q1213*Q$8,0)</f>
        <v>0</v>
      </c>
      <c r="R613" s="212">
        <f>_xlfn.IFNA(IF(R$7="Fixed",1,IF(AND($D613="yes",R$7="Block"),INDEX($O727:$Q727,1,MATCH(R$5,$I12:$K12,0)),IF(OR(R$7="Anytime",R$7="Peak",R$7="Off-peak",R$7="Shoulder",R$7="Block"),INDEX('Stakeholder report data'!$G727:$M727,1,MATCH(IF(R$7="Block","Anytime",R$7),'Stakeholder report data'!$G$724:$M$724,0)),INDEX($W727:$AD727,1,MATCH(R$5,$W$724:$AD$724,0)))))
*R1213*R$8,0)</f>
        <v>0</v>
      </c>
      <c r="S613" s="212">
        <f>_xlfn.IFNA(IF(S$7="Fixed",1,IF(AND($D613="yes",S$7="Block"),INDEX($O727:$Q727,1,MATCH(S$5,$I12:$K12,0)),IF(OR(S$7="Anytime",S$7="Peak",S$7="Off-peak",S$7="Shoulder",S$7="Block"),INDEX('Stakeholder report data'!$G727:$M727,1,MATCH(IF(S$7="Block","Anytime",S$7),'Stakeholder report data'!$G$724:$M$724,0)),INDEX($W727:$AD727,1,MATCH(S$5,$W$724:$AD$724,0)))))
*S1213*S$8,0)</f>
        <v>0</v>
      </c>
      <c r="T613" s="212">
        <f>_xlfn.IFNA(IF(T$7="Fixed",1,IF(AND($D613="yes",T$7="Block"),INDEX($O727:$Q727,1,MATCH(T$5,$I12:$K12,0)),IF(OR(T$7="Anytime",T$7="Peak",T$7="Off-peak",T$7="Shoulder",T$7="Block"),INDEX('Stakeholder report data'!$G727:$M727,1,MATCH(IF(T$7="Block","Anytime",T$7),'Stakeholder report data'!$G$724:$M$724,0)),INDEX($W727:$AD727,1,MATCH(T$5,$W$724:$AD$724,0)))))
*T1213*T$8,0)</f>
        <v>0</v>
      </c>
      <c r="U613" s="212">
        <f>_xlfn.IFNA(IF(U$7="Fixed",1,IF(AND($D613="yes",U$7="Block"),INDEX($O727:$Q727,1,MATCH(U$5,$I12:$K12,0)),IF(OR(U$7="Anytime",U$7="Peak",U$7="Off-peak",U$7="Shoulder",U$7="Block"),INDEX('Stakeholder report data'!$G727:$M727,1,MATCH(IF(U$7="Block","Anytime",U$7),'Stakeholder report data'!$G$724:$M$724,0)),INDEX($W727:$AD727,1,MATCH(U$5,$W$724:$AD$724,0)))))
*U1213*U$8,0)</f>
        <v>0</v>
      </c>
      <c r="V613" s="212">
        <f>_xlfn.IFNA(IF(V$7="Fixed",1,IF(AND($D613="yes",V$7="Block"),INDEX($O727:$Q727,1,MATCH(V$5,$I12:$K12,0)),IF(OR(V$7="Anytime",V$7="Peak",V$7="Off-peak",V$7="Shoulder",V$7="Block"),INDEX('Stakeholder report data'!$G727:$M727,1,MATCH(IF(V$7="Block","Anytime",V$7),'Stakeholder report data'!$G$724:$M$724,0)),INDEX($W727:$AD727,1,MATCH(V$5,$W$724:$AD$724,0)))))
*V1213*V$8,0)</f>
        <v>0</v>
      </c>
      <c r="W613" s="212">
        <f>_xlfn.IFNA(IF(W$7="Fixed",1,IF(AND($D613="yes",W$7="Block"),INDEX($O727:$Q727,1,MATCH(W$5,$I12:$K12,0)),IF(OR(W$7="Anytime",W$7="Peak",W$7="Off-peak",W$7="Shoulder",W$7="Block"),INDEX('Stakeholder report data'!$G727:$M727,1,MATCH(IF(W$7="Block","Anytime",W$7),'Stakeholder report data'!$G$724:$M$724,0)),INDEX($W727:$AD727,1,MATCH(W$5,$W$724:$AD$724,0)))))
*W1213*W$8,0)</f>
        <v>0</v>
      </c>
      <c r="X613" s="212">
        <f>_xlfn.IFNA(IF(X$7="Fixed",1,IF(AND($D613="yes",X$7="Block"),INDEX($O727:$Q727,1,MATCH(X$5,$I12:$K12,0)),IF(OR(X$7="Anytime",X$7="Peak",X$7="Off-peak",X$7="Shoulder",X$7="Block"),INDEX('Stakeholder report data'!$G727:$M727,1,MATCH(IF(X$7="Block","Anytime",X$7),'Stakeholder report data'!$G$724:$M$724,0)),INDEX($W727:$AD727,1,MATCH(X$5,$W$724:$AD$724,0)))))
*X1213*X$8,0)</f>
        <v>0</v>
      </c>
      <c r="Y613" s="212">
        <f>_xlfn.IFNA(IF(Y$7="Fixed",1,IF(AND($D613="yes",Y$7="Block"),INDEX($O727:$Q727,1,MATCH(Y$5,$I12:$K12,0)),IF(OR(Y$7="Anytime",Y$7="Peak",Y$7="Off-peak",Y$7="Shoulder",Y$7="Block"),INDEX('Stakeholder report data'!$G727:$M727,1,MATCH(IF(Y$7="Block","Anytime",Y$7),'Stakeholder report data'!$G$724:$M$724,0)),INDEX($W727:$AD727,1,MATCH(Y$5,$W$724:$AD$724,0)))))
*Y1213*Y$8,0)</f>
        <v>0</v>
      </c>
      <c r="Z613" s="212">
        <f>_xlfn.IFNA(IF(Z$7="Fixed",1,IF(AND($D613="yes",Z$7="Block"),INDEX($O727:$Q727,1,MATCH(Z$5,$I12:$K12,0)),IF(OR(Z$7="Anytime",Z$7="Peak",Z$7="Off-peak",Z$7="Shoulder",Z$7="Block"),INDEX('Stakeholder report data'!$G727:$M727,1,MATCH(IF(Z$7="Block","Anytime",Z$7),'Stakeholder report data'!$G$724:$M$724,0)),INDEX($W727:$AD727,1,MATCH(Z$5,$W$724:$AD$724,0)))))
*Z1213*Z$8,0)</f>
        <v>0</v>
      </c>
      <c r="AA613" s="212">
        <f>_xlfn.IFNA(IF(AA$7="Fixed",1,IF(AND($D613="yes",AA$7="Block"),INDEX($O727:$Q727,1,MATCH(AA$5,$I12:$K12,0)),IF(OR(AA$7="Anytime",AA$7="Peak",AA$7="Off-peak",AA$7="Shoulder",AA$7="Block"),INDEX('Stakeholder report data'!$G727:$M727,1,MATCH(IF(AA$7="Block","Anytime",AA$7),'Stakeholder report data'!$G$724:$M$724,0)),INDEX($W727:$AD727,1,MATCH(AA$5,$W$724:$AD$724,0)))))
*AA1213*AA$8,0)</f>
        <v>0</v>
      </c>
      <c r="AB613" s="212">
        <f>_xlfn.IFNA(IF(AB$7="Fixed",1,IF(AND($D613="yes",AB$7="Block"),INDEX($O727:$Q727,1,MATCH(AB$5,$I12:$K12,0)),IF(OR(AB$7="Anytime",AB$7="Peak",AB$7="Off-peak",AB$7="Shoulder",AB$7="Block"),INDEX('Stakeholder report data'!$G727:$M727,1,MATCH(IF(AB$7="Block","Anytime",AB$7),'Stakeholder report data'!$G$724:$M$724,0)),INDEX($W727:$AD727,1,MATCH(AB$5,$W$724:$AD$724,0)))))
*AB1213*AB$8,0)</f>
        <v>0</v>
      </c>
      <c r="AC613" s="212">
        <f>_xlfn.IFNA(IF(AC$7="Fixed",1,IF(AND($D613="yes",AC$7="Block"),INDEX($O727:$Q727,1,MATCH(AC$5,$I12:$K12,0)),IF(OR(AC$7="Anytime",AC$7="Peak",AC$7="Off-peak",AC$7="Shoulder",AC$7="Block"),INDEX('Stakeholder report data'!$G727:$M727,1,MATCH(IF(AC$7="Block","Anytime",AC$7),'Stakeholder report data'!$G$724:$M$724,0)),INDEX($W727:$AD727,1,MATCH(AC$5,$W$724:$AD$724,0)))))
*AC1213*AC$8,0)</f>
        <v>0</v>
      </c>
      <c r="AD613" s="212">
        <f>_xlfn.IFNA(IF(AD$7="Fixed",1,IF(AND($D613="yes",AD$7="Block"),INDEX($O727:$Q727,1,MATCH(AD$5,$I12:$K12,0)),IF(OR(AD$7="Anytime",AD$7="Peak",AD$7="Off-peak",AD$7="Shoulder",AD$7="Block"),INDEX('Stakeholder report data'!$G727:$M727,1,MATCH(IF(AD$7="Block","Anytime",AD$7),'Stakeholder report data'!$G$724:$M$724,0)),INDEX($W727:$AD727,1,MATCH(AD$5,$W$724:$AD$724,0)))))
*AD1213*AD$8,0)</f>
        <v>0</v>
      </c>
      <c r="AE613" s="55"/>
      <c r="AF613" s="34"/>
      <c r="AG613" s="34"/>
      <c r="AH613" s="34"/>
    </row>
    <row r="614" spans="1:34" s="57" customFormat="1" ht="11.25" outlineLevel="2" x14ac:dyDescent="0.2">
      <c r="A614" s="52"/>
      <c r="B614" s="258">
        <v>2</v>
      </c>
      <c r="C614" s="48" t="s">
        <v>52</v>
      </c>
      <c r="D614" s="49" t="str">
        <f t="shared" si="63"/>
        <v>no</v>
      </c>
      <c r="E614" s="49" t="str">
        <f t="shared" si="63"/>
        <v>yes</v>
      </c>
      <c r="F614" s="56"/>
      <c r="G614" s="262">
        <f t="shared" si="64"/>
        <v>58.540342483875222</v>
      </c>
      <c r="H614" s="56"/>
      <c r="I614" s="212">
        <f>_xlfn.IFNA(IF(I$7="Fixed",1,IF(AND($D614="yes",I$7="Block"),INDEX($O728:$Q728,1,MATCH(I$5,$I13:$K13,0)),IF(OR(I$7="Anytime",I$7="Peak",I$7="Off-peak",I$7="Shoulder",I$7="Block"),INDEX('Stakeholder report data'!$G728:$M728,1,MATCH(IF(I$7="Block","Anytime",I$7),'Stakeholder report data'!$G$724:$M$724,0)),INDEX($W728:$AD728,1,MATCH(I$5,$W$724:$AD$724,0)))))
*I1214*I$8,0)</f>
        <v>0</v>
      </c>
      <c r="J614" s="212">
        <f>_xlfn.IFNA(IF(J$7="Fixed",1,IF(AND($D614="yes",J$7="Block"),INDEX($O728:$Q728,1,MATCH(J$5,$I13:$K13,0)),IF(OR(J$7="Anytime",J$7="Peak",J$7="Off-peak",J$7="Shoulder",J$7="Block"),INDEX('Stakeholder report data'!$G728:$M728,1,MATCH(IF(J$7="Block","Anytime",J$7),'Stakeholder report data'!$G$724:$M$724,0)),INDEX($W728:$AD728,1,MATCH(J$5,$W$724:$AD$724,0)))))
*J1214*J$8,0)</f>
        <v>0</v>
      </c>
      <c r="K614" s="212">
        <f>_xlfn.IFNA(IF(K$7="Fixed",1,IF(AND($D614="yes",K$7="Block"),INDEX($O728:$Q728,1,MATCH(K$5,$I13:$K13,0)),IF(OR(K$7="Anytime",K$7="Peak",K$7="Off-peak",K$7="Shoulder",K$7="Block"),INDEX('Stakeholder report data'!$G728:$M728,1,MATCH(IF(K$7="Block","Anytime",K$7),'Stakeholder report data'!$G$724:$M$724,0)),INDEX($W728:$AD728,1,MATCH(K$5,$W$724:$AD$724,0)))))
*K1214*K$8,0)</f>
        <v>38.135182976871796</v>
      </c>
      <c r="L614" s="212">
        <f>_xlfn.IFNA(IF(L$7="Fixed",1,IF(AND($D614="yes",L$7="Block"),INDEX($O728:$Q728,1,MATCH(L$5,$I13:$K13,0)),IF(OR(L$7="Anytime",L$7="Peak",L$7="Off-peak",L$7="Shoulder",L$7="Block"),INDEX('Stakeholder report data'!$G728:$M728,1,MATCH(IF(L$7="Block","Anytime",L$7),'Stakeholder report data'!$G$724:$M$724,0)),INDEX($W728:$AD728,1,MATCH(L$5,$W$724:$AD$724,0)))))
*L1214*L$8,0)</f>
        <v>20.405159507003425</v>
      </c>
      <c r="M614" s="212">
        <f>_xlfn.IFNA(IF(M$7="Fixed",1,IF(AND($D614="yes",M$7="Block"),INDEX($O728:$Q728,1,MATCH(M$5,$I13:$K13,0)),IF(OR(M$7="Anytime",M$7="Peak",M$7="Off-peak",M$7="Shoulder",M$7="Block"),INDEX('Stakeholder report data'!$G728:$M728,1,MATCH(IF(M$7="Block","Anytime",M$7),'Stakeholder report data'!$G$724:$M$724,0)),INDEX($W728:$AD728,1,MATCH(M$5,$W$724:$AD$724,0)))))
*M1214*M$8,0)</f>
        <v>0</v>
      </c>
      <c r="N614" s="212">
        <f>_xlfn.IFNA(IF(N$7="Fixed",1,IF(AND($D614="yes",N$7="Block"),INDEX($O728:$Q728,1,MATCH(N$5,$I13:$K13,0)),IF(OR(N$7="Anytime",N$7="Peak",N$7="Off-peak",N$7="Shoulder",N$7="Block"),INDEX('Stakeholder report data'!$G728:$M728,1,MATCH(IF(N$7="Block","Anytime",N$7),'Stakeholder report data'!$G$724:$M$724,0)),INDEX($W728:$AD728,1,MATCH(N$5,$W$724:$AD$724,0)))))
*N1214*N$8,0)</f>
        <v>0</v>
      </c>
      <c r="O614" s="212">
        <f>_xlfn.IFNA(IF(O$7="Fixed",1,IF(AND($D614="yes",O$7="Block"),INDEX($O728:$Q728,1,MATCH(O$5,$I13:$K13,0)),IF(OR(O$7="Anytime",O$7="Peak",O$7="Off-peak",O$7="Shoulder",O$7="Block"),INDEX('Stakeholder report data'!$G728:$M728,1,MATCH(IF(O$7="Block","Anytime",O$7),'Stakeholder report data'!$G$724:$M$724,0)),INDEX($W728:$AD728,1,MATCH(O$5,$W$724:$AD$724,0)))))
*O1214*O$8,0)</f>
        <v>0</v>
      </c>
      <c r="P614" s="212">
        <f>_xlfn.IFNA(IF(P$7="Fixed",1,IF(AND($D614="yes",P$7="Block"),INDEX($O728:$Q728,1,MATCH(P$5,$I13:$K13,0)),IF(OR(P$7="Anytime",P$7="Peak",P$7="Off-peak",P$7="Shoulder",P$7="Block"),INDEX('Stakeholder report data'!$G728:$M728,1,MATCH(IF(P$7="Block","Anytime",P$7),'Stakeholder report data'!$G$724:$M$724,0)),INDEX($W728:$AD728,1,MATCH(P$5,$W$724:$AD$724,0)))))
*P1214*P$8,0)</f>
        <v>0</v>
      </c>
      <c r="Q614" s="212">
        <f>_xlfn.IFNA(IF(Q$7="Fixed",1,IF(AND($D614="yes",Q$7="Block"),INDEX($O728:$Q728,1,MATCH(Q$5,$I13:$K13,0)),IF(OR(Q$7="Anytime",Q$7="Peak",Q$7="Off-peak",Q$7="Shoulder",Q$7="Block"),INDEX('Stakeholder report data'!$G728:$M728,1,MATCH(IF(Q$7="Block","Anytime",Q$7),'Stakeholder report data'!$G$724:$M$724,0)),INDEX($W728:$AD728,1,MATCH(Q$5,$W$724:$AD$724,0)))))
*Q1214*Q$8,0)</f>
        <v>0</v>
      </c>
      <c r="R614" s="212">
        <f>_xlfn.IFNA(IF(R$7="Fixed",1,IF(AND($D614="yes",R$7="Block"),INDEX($O728:$Q728,1,MATCH(R$5,$I13:$K13,0)),IF(OR(R$7="Anytime",R$7="Peak",R$7="Off-peak",R$7="Shoulder",R$7="Block"),INDEX('Stakeholder report data'!$G728:$M728,1,MATCH(IF(R$7="Block","Anytime",R$7),'Stakeholder report data'!$G$724:$M$724,0)),INDEX($W728:$AD728,1,MATCH(R$5,$W$724:$AD$724,0)))))
*R1214*R$8,0)</f>
        <v>0</v>
      </c>
      <c r="S614" s="212">
        <f>_xlfn.IFNA(IF(S$7="Fixed",1,IF(AND($D614="yes",S$7="Block"),INDEX($O728:$Q728,1,MATCH(S$5,$I13:$K13,0)),IF(OR(S$7="Anytime",S$7="Peak",S$7="Off-peak",S$7="Shoulder",S$7="Block"),INDEX('Stakeholder report data'!$G728:$M728,1,MATCH(IF(S$7="Block","Anytime",S$7),'Stakeholder report data'!$G$724:$M$724,0)),INDEX($W728:$AD728,1,MATCH(S$5,$W$724:$AD$724,0)))))
*S1214*S$8,0)</f>
        <v>0</v>
      </c>
      <c r="T614" s="212">
        <f>_xlfn.IFNA(IF(T$7="Fixed",1,IF(AND($D614="yes",T$7="Block"),INDEX($O728:$Q728,1,MATCH(T$5,$I13:$K13,0)),IF(OR(T$7="Anytime",T$7="Peak",T$7="Off-peak",T$7="Shoulder",T$7="Block"),INDEX('Stakeholder report data'!$G728:$M728,1,MATCH(IF(T$7="Block","Anytime",T$7),'Stakeholder report data'!$G$724:$M$724,0)),INDEX($W728:$AD728,1,MATCH(T$5,$W$724:$AD$724,0)))))
*T1214*T$8,0)</f>
        <v>0</v>
      </c>
      <c r="U614" s="212">
        <f>_xlfn.IFNA(IF(U$7="Fixed",1,IF(AND($D614="yes",U$7="Block"),INDEX($O728:$Q728,1,MATCH(U$5,$I13:$K13,0)),IF(OR(U$7="Anytime",U$7="Peak",U$7="Off-peak",U$7="Shoulder",U$7="Block"),INDEX('Stakeholder report data'!$G728:$M728,1,MATCH(IF(U$7="Block","Anytime",U$7),'Stakeholder report data'!$G$724:$M$724,0)),INDEX($W728:$AD728,1,MATCH(U$5,$W$724:$AD$724,0)))))
*U1214*U$8,0)</f>
        <v>0</v>
      </c>
      <c r="V614" s="212">
        <f>_xlfn.IFNA(IF(V$7="Fixed",1,IF(AND($D614="yes",V$7="Block"),INDEX($O728:$Q728,1,MATCH(V$5,$I13:$K13,0)),IF(OR(V$7="Anytime",V$7="Peak",V$7="Off-peak",V$7="Shoulder",V$7="Block"),INDEX('Stakeholder report data'!$G728:$M728,1,MATCH(IF(V$7="Block","Anytime",V$7),'Stakeholder report data'!$G$724:$M$724,0)),INDEX($W728:$AD728,1,MATCH(V$5,$W$724:$AD$724,0)))))
*V1214*V$8,0)</f>
        <v>0</v>
      </c>
      <c r="W614" s="212">
        <f>_xlfn.IFNA(IF(W$7="Fixed",1,IF(AND($D614="yes",W$7="Block"),INDEX($O728:$Q728,1,MATCH(W$5,$I13:$K13,0)),IF(OR(W$7="Anytime",W$7="Peak",W$7="Off-peak",W$7="Shoulder",W$7="Block"),INDEX('Stakeholder report data'!$G728:$M728,1,MATCH(IF(W$7="Block","Anytime",W$7),'Stakeholder report data'!$G$724:$M$724,0)),INDEX($W728:$AD728,1,MATCH(W$5,$W$724:$AD$724,0)))))
*W1214*W$8,0)</f>
        <v>0</v>
      </c>
      <c r="X614" s="212">
        <f>_xlfn.IFNA(IF(X$7="Fixed",1,IF(AND($D614="yes",X$7="Block"),INDEX($O728:$Q728,1,MATCH(X$5,$I13:$K13,0)),IF(OR(X$7="Anytime",X$7="Peak",X$7="Off-peak",X$7="Shoulder",X$7="Block"),INDEX('Stakeholder report data'!$G728:$M728,1,MATCH(IF(X$7="Block","Anytime",X$7),'Stakeholder report data'!$G$724:$M$724,0)),INDEX($W728:$AD728,1,MATCH(X$5,$W$724:$AD$724,0)))))
*X1214*X$8,0)</f>
        <v>0</v>
      </c>
      <c r="Y614" s="212">
        <f>_xlfn.IFNA(IF(Y$7="Fixed",1,IF(AND($D614="yes",Y$7="Block"),INDEX($O728:$Q728,1,MATCH(Y$5,$I13:$K13,0)),IF(OR(Y$7="Anytime",Y$7="Peak",Y$7="Off-peak",Y$7="Shoulder",Y$7="Block"),INDEX('Stakeholder report data'!$G728:$M728,1,MATCH(IF(Y$7="Block","Anytime",Y$7),'Stakeholder report data'!$G$724:$M$724,0)),INDEX($W728:$AD728,1,MATCH(Y$5,$W$724:$AD$724,0)))))
*Y1214*Y$8,0)</f>
        <v>0</v>
      </c>
      <c r="Z614" s="212">
        <f>_xlfn.IFNA(IF(Z$7="Fixed",1,IF(AND($D614="yes",Z$7="Block"),INDEX($O728:$Q728,1,MATCH(Z$5,$I13:$K13,0)),IF(OR(Z$7="Anytime",Z$7="Peak",Z$7="Off-peak",Z$7="Shoulder",Z$7="Block"),INDEX('Stakeholder report data'!$G728:$M728,1,MATCH(IF(Z$7="Block","Anytime",Z$7),'Stakeholder report data'!$G$724:$M$724,0)),INDEX($W728:$AD728,1,MATCH(Z$5,$W$724:$AD$724,0)))))
*Z1214*Z$8,0)</f>
        <v>0</v>
      </c>
      <c r="AA614" s="212">
        <f>_xlfn.IFNA(IF(AA$7="Fixed",1,IF(AND($D614="yes",AA$7="Block"),INDEX($O728:$Q728,1,MATCH(AA$5,$I13:$K13,0)),IF(OR(AA$7="Anytime",AA$7="Peak",AA$7="Off-peak",AA$7="Shoulder",AA$7="Block"),INDEX('Stakeholder report data'!$G728:$M728,1,MATCH(IF(AA$7="Block","Anytime",AA$7),'Stakeholder report data'!$G$724:$M$724,0)),INDEX($W728:$AD728,1,MATCH(AA$5,$W$724:$AD$724,0)))))
*AA1214*AA$8,0)</f>
        <v>0</v>
      </c>
      <c r="AB614" s="212">
        <f>_xlfn.IFNA(IF(AB$7="Fixed",1,IF(AND($D614="yes",AB$7="Block"),INDEX($O728:$Q728,1,MATCH(AB$5,$I13:$K13,0)),IF(OR(AB$7="Anytime",AB$7="Peak",AB$7="Off-peak",AB$7="Shoulder",AB$7="Block"),INDEX('Stakeholder report data'!$G728:$M728,1,MATCH(IF(AB$7="Block","Anytime",AB$7),'Stakeholder report data'!$G$724:$M$724,0)),INDEX($W728:$AD728,1,MATCH(AB$5,$W$724:$AD$724,0)))))
*AB1214*AB$8,0)</f>
        <v>0</v>
      </c>
      <c r="AC614" s="212">
        <f>_xlfn.IFNA(IF(AC$7="Fixed",1,IF(AND($D614="yes",AC$7="Block"),INDEX($O728:$Q728,1,MATCH(AC$5,$I13:$K13,0)),IF(OR(AC$7="Anytime",AC$7="Peak",AC$7="Off-peak",AC$7="Shoulder",AC$7="Block"),INDEX('Stakeholder report data'!$G728:$M728,1,MATCH(IF(AC$7="Block","Anytime",AC$7),'Stakeholder report data'!$G$724:$M$724,0)),INDEX($W728:$AD728,1,MATCH(AC$5,$W$724:$AD$724,0)))))
*AC1214*AC$8,0)</f>
        <v>0</v>
      </c>
      <c r="AD614" s="212">
        <f>_xlfn.IFNA(IF(AD$7="Fixed",1,IF(AND($D614="yes",AD$7="Block"),INDEX($O728:$Q728,1,MATCH(AD$5,$I13:$K13,0)),IF(OR(AD$7="Anytime",AD$7="Peak",AD$7="Off-peak",AD$7="Shoulder",AD$7="Block"),INDEX('Stakeholder report data'!$G728:$M728,1,MATCH(IF(AD$7="Block","Anytime",AD$7),'Stakeholder report data'!$G$724:$M$724,0)),INDEX($W728:$AD728,1,MATCH(AD$5,$W$724:$AD$724,0)))))
*AD1214*AD$8,0)</f>
        <v>0</v>
      </c>
      <c r="AE614" s="55"/>
      <c r="AF614" s="52"/>
      <c r="AG614" s="52"/>
      <c r="AH614" s="52"/>
    </row>
    <row r="615" spans="1:34" ht="11.25" outlineLevel="2" x14ac:dyDescent="0.2">
      <c r="A615" s="34"/>
      <c r="B615" s="251">
        <v>3</v>
      </c>
      <c r="C615" s="48" t="s">
        <v>189</v>
      </c>
      <c r="D615" s="49" t="str">
        <f t="shared" si="63"/>
        <v>no</v>
      </c>
      <c r="E615" s="49" t="str">
        <f t="shared" si="63"/>
        <v>no</v>
      </c>
      <c r="F615" s="56"/>
      <c r="G615" s="262">
        <f t="shared" si="64"/>
        <v>53.384974919205945</v>
      </c>
      <c r="H615" s="56"/>
      <c r="I615" s="212">
        <f>_xlfn.IFNA(IF(I$7="Fixed",1,IF(AND($D615="yes",I$7="Block"),INDEX($O729:$Q729,1,MATCH(I$5,$I14:$K14,0)),IF(OR(I$7="Anytime",I$7="Peak",I$7="Off-peak",I$7="Shoulder",I$7="Block"),INDEX('Stakeholder report data'!$G729:$M729,1,MATCH(IF(I$7="Block","Anytime",I$7),'Stakeholder report data'!$G$724:$M$724,0)),INDEX($W729:$AD729,1,MATCH(I$5,$W$724:$AD$724,0)))))
*I1215*I$8,0)</f>
        <v>0</v>
      </c>
      <c r="J615" s="212">
        <f>_xlfn.IFNA(IF(J$7="Fixed",1,IF(AND($D615="yes",J$7="Block"),INDEX($O729:$Q729,1,MATCH(J$5,$I14:$K14,0)),IF(OR(J$7="Anytime",J$7="Peak",J$7="Off-peak",J$7="Shoulder",J$7="Block"),INDEX('Stakeholder report data'!$G729:$M729,1,MATCH(IF(J$7="Block","Anytime",J$7),'Stakeholder report data'!$G$724:$M$724,0)),INDEX($W729:$AD729,1,MATCH(J$5,$W$724:$AD$724,0)))))
*J1215*J$8,0)</f>
        <v>53.384974919205945</v>
      </c>
      <c r="K615" s="212">
        <f>_xlfn.IFNA(IF(K$7="Fixed",1,IF(AND($D615="yes",K$7="Block"),INDEX($O729:$Q729,1,MATCH(K$5,$I14:$K14,0)),IF(OR(K$7="Anytime",K$7="Peak",K$7="Off-peak",K$7="Shoulder",K$7="Block"),INDEX('Stakeholder report data'!$G729:$M729,1,MATCH(IF(K$7="Block","Anytime",K$7),'Stakeholder report data'!$G$724:$M$724,0)),INDEX($W729:$AD729,1,MATCH(K$5,$W$724:$AD$724,0)))))
*K1215*K$8,0)</f>
        <v>0</v>
      </c>
      <c r="L615" s="212">
        <f>_xlfn.IFNA(IF(L$7="Fixed",1,IF(AND($D615="yes",L$7="Block"),INDEX($O729:$Q729,1,MATCH(L$5,$I14:$K14,0)),IF(OR(L$7="Anytime",L$7="Peak",L$7="Off-peak",L$7="Shoulder",L$7="Block"),INDEX('Stakeholder report data'!$G729:$M729,1,MATCH(IF(L$7="Block","Anytime",L$7),'Stakeholder report data'!$G$724:$M$724,0)),INDEX($W729:$AD729,1,MATCH(L$5,$W$724:$AD$724,0)))))
*L1215*L$8,0)</f>
        <v>0</v>
      </c>
      <c r="M615" s="212">
        <f>_xlfn.IFNA(IF(M$7="Fixed",1,IF(AND($D615="yes",M$7="Block"),INDEX($O729:$Q729,1,MATCH(M$5,$I14:$K14,0)),IF(OR(M$7="Anytime",M$7="Peak",M$7="Off-peak",M$7="Shoulder",M$7="Block"),INDEX('Stakeholder report data'!$G729:$M729,1,MATCH(IF(M$7="Block","Anytime",M$7),'Stakeholder report data'!$G$724:$M$724,0)),INDEX($W729:$AD729,1,MATCH(M$5,$W$724:$AD$724,0)))))
*M1215*M$8,0)</f>
        <v>0</v>
      </c>
      <c r="N615" s="212">
        <f>_xlfn.IFNA(IF(N$7="Fixed",1,IF(AND($D615="yes",N$7="Block"),INDEX($O729:$Q729,1,MATCH(N$5,$I14:$K14,0)),IF(OR(N$7="Anytime",N$7="Peak",N$7="Off-peak",N$7="Shoulder",N$7="Block"),INDEX('Stakeholder report data'!$G729:$M729,1,MATCH(IF(N$7="Block","Anytime",N$7),'Stakeholder report data'!$G$724:$M$724,0)),INDEX($W729:$AD729,1,MATCH(N$5,$W$724:$AD$724,0)))))
*N1215*N$8,0)</f>
        <v>0</v>
      </c>
      <c r="O615" s="212">
        <f>_xlfn.IFNA(IF(O$7="Fixed",1,IF(AND($D615="yes",O$7="Block"),INDEX($O729:$Q729,1,MATCH(O$5,$I14:$K14,0)),IF(OR(O$7="Anytime",O$7="Peak",O$7="Off-peak",O$7="Shoulder",O$7="Block"),INDEX('Stakeholder report data'!$G729:$M729,1,MATCH(IF(O$7="Block","Anytime",O$7),'Stakeholder report data'!$G$724:$M$724,0)),INDEX($W729:$AD729,1,MATCH(O$5,$W$724:$AD$724,0)))))
*O1215*O$8,0)</f>
        <v>0</v>
      </c>
      <c r="P615" s="212">
        <f>_xlfn.IFNA(IF(P$7="Fixed",1,IF(AND($D615="yes",P$7="Block"),INDEX($O729:$Q729,1,MATCH(P$5,$I14:$K14,0)),IF(OR(P$7="Anytime",P$7="Peak",P$7="Off-peak",P$7="Shoulder",P$7="Block"),INDEX('Stakeholder report data'!$G729:$M729,1,MATCH(IF(P$7="Block","Anytime",P$7),'Stakeholder report data'!$G$724:$M$724,0)),INDEX($W729:$AD729,1,MATCH(P$5,$W$724:$AD$724,0)))))
*P1215*P$8,0)</f>
        <v>0</v>
      </c>
      <c r="Q615" s="212">
        <f>_xlfn.IFNA(IF(Q$7="Fixed",1,IF(AND($D615="yes",Q$7="Block"),INDEX($O729:$Q729,1,MATCH(Q$5,$I14:$K14,0)),IF(OR(Q$7="Anytime",Q$7="Peak",Q$7="Off-peak",Q$7="Shoulder",Q$7="Block"),INDEX('Stakeholder report data'!$G729:$M729,1,MATCH(IF(Q$7="Block","Anytime",Q$7),'Stakeholder report data'!$G$724:$M$724,0)),INDEX($W729:$AD729,1,MATCH(Q$5,$W$724:$AD$724,0)))))
*Q1215*Q$8,0)</f>
        <v>0</v>
      </c>
      <c r="R615" s="212">
        <f>_xlfn.IFNA(IF(R$7="Fixed",1,IF(AND($D615="yes",R$7="Block"),INDEX($O729:$Q729,1,MATCH(R$5,$I14:$K14,0)),IF(OR(R$7="Anytime",R$7="Peak",R$7="Off-peak",R$7="Shoulder",R$7="Block"),INDEX('Stakeholder report data'!$G729:$M729,1,MATCH(IF(R$7="Block","Anytime",R$7),'Stakeholder report data'!$G$724:$M$724,0)),INDEX($W729:$AD729,1,MATCH(R$5,$W$724:$AD$724,0)))))
*R1215*R$8,0)</f>
        <v>0</v>
      </c>
      <c r="S615" s="212">
        <f>_xlfn.IFNA(IF(S$7="Fixed",1,IF(AND($D615="yes",S$7="Block"),INDEX($O729:$Q729,1,MATCH(S$5,$I14:$K14,0)),IF(OR(S$7="Anytime",S$7="Peak",S$7="Off-peak",S$7="Shoulder",S$7="Block"),INDEX('Stakeholder report data'!$G729:$M729,1,MATCH(IF(S$7="Block","Anytime",S$7),'Stakeholder report data'!$G$724:$M$724,0)),INDEX($W729:$AD729,1,MATCH(S$5,$W$724:$AD$724,0)))))
*S1215*S$8,0)</f>
        <v>0</v>
      </c>
      <c r="T615" s="212">
        <f>_xlfn.IFNA(IF(T$7="Fixed",1,IF(AND($D615="yes",T$7="Block"),INDEX($O729:$Q729,1,MATCH(T$5,$I14:$K14,0)),IF(OR(T$7="Anytime",T$7="Peak",T$7="Off-peak",T$7="Shoulder",T$7="Block"),INDEX('Stakeholder report data'!$G729:$M729,1,MATCH(IF(T$7="Block","Anytime",T$7),'Stakeholder report data'!$G$724:$M$724,0)),INDEX($W729:$AD729,1,MATCH(T$5,$W$724:$AD$724,0)))))
*T1215*T$8,0)</f>
        <v>0</v>
      </c>
      <c r="U615" s="212">
        <f>_xlfn.IFNA(IF(U$7="Fixed",1,IF(AND($D615="yes",U$7="Block"),INDEX($O729:$Q729,1,MATCH(U$5,$I14:$K14,0)),IF(OR(U$7="Anytime",U$7="Peak",U$7="Off-peak",U$7="Shoulder",U$7="Block"),INDEX('Stakeholder report data'!$G729:$M729,1,MATCH(IF(U$7="Block","Anytime",U$7),'Stakeholder report data'!$G$724:$M$724,0)),INDEX($W729:$AD729,1,MATCH(U$5,$W$724:$AD$724,0)))))
*U1215*U$8,0)</f>
        <v>0</v>
      </c>
      <c r="V615" s="212">
        <f>_xlfn.IFNA(IF(V$7="Fixed",1,IF(AND($D615="yes",V$7="Block"),INDEX($O729:$Q729,1,MATCH(V$5,$I14:$K14,0)),IF(OR(V$7="Anytime",V$7="Peak",V$7="Off-peak",V$7="Shoulder",V$7="Block"),INDEX('Stakeholder report data'!$G729:$M729,1,MATCH(IF(V$7="Block","Anytime",V$7),'Stakeholder report data'!$G$724:$M$724,0)),INDEX($W729:$AD729,1,MATCH(V$5,$W$724:$AD$724,0)))))
*V1215*V$8,0)</f>
        <v>0</v>
      </c>
      <c r="W615" s="212">
        <f>_xlfn.IFNA(IF(W$7="Fixed",1,IF(AND($D615="yes",W$7="Block"),INDEX($O729:$Q729,1,MATCH(W$5,$I14:$K14,0)),IF(OR(W$7="Anytime",W$7="Peak",W$7="Off-peak",W$7="Shoulder",W$7="Block"),INDEX('Stakeholder report data'!$G729:$M729,1,MATCH(IF(W$7="Block","Anytime",W$7),'Stakeholder report data'!$G$724:$M$724,0)),INDEX($W729:$AD729,1,MATCH(W$5,$W$724:$AD$724,0)))))
*W1215*W$8,0)</f>
        <v>0</v>
      </c>
      <c r="X615" s="212">
        <f>_xlfn.IFNA(IF(X$7="Fixed",1,IF(AND($D615="yes",X$7="Block"),INDEX($O729:$Q729,1,MATCH(X$5,$I14:$K14,0)),IF(OR(X$7="Anytime",X$7="Peak",X$7="Off-peak",X$7="Shoulder",X$7="Block"),INDEX('Stakeholder report data'!$G729:$M729,1,MATCH(IF(X$7="Block","Anytime",X$7),'Stakeholder report data'!$G$724:$M$724,0)),INDEX($W729:$AD729,1,MATCH(X$5,$W$724:$AD$724,0)))))
*X1215*X$8,0)</f>
        <v>0</v>
      </c>
      <c r="Y615" s="212">
        <f>_xlfn.IFNA(IF(Y$7="Fixed",1,IF(AND($D615="yes",Y$7="Block"),INDEX($O729:$Q729,1,MATCH(Y$5,$I14:$K14,0)),IF(OR(Y$7="Anytime",Y$7="Peak",Y$7="Off-peak",Y$7="Shoulder",Y$7="Block"),INDEX('Stakeholder report data'!$G729:$M729,1,MATCH(IF(Y$7="Block","Anytime",Y$7),'Stakeholder report data'!$G$724:$M$724,0)),INDEX($W729:$AD729,1,MATCH(Y$5,$W$724:$AD$724,0)))))
*Y1215*Y$8,0)</f>
        <v>0</v>
      </c>
      <c r="Z615" s="212">
        <f>_xlfn.IFNA(IF(Z$7="Fixed",1,IF(AND($D615="yes",Z$7="Block"),INDEX($O729:$Q729,1,MATCH(Z$5,$I14:$K14,0)),IF(OR(Z$7="Anytime",Z$7="Peak",Z$7="Off-peak",Z$7="Shoulder",Z$7="Block"),INDEX('Stakeholder report data'!$G729:$M729,1,MATCH(IF(Z$7="Block","Anytime",Z$7),'Stakeholder report data'!$G$724:$M$724,0)),INDEX($W729:$AD729,1,MATCH(Z$5,$W$724:$AD$724,0)))))
*Z1215*Z$8,0)</f>
        <v>0</v>
      </c>
      <c r="AA615" s="212">
        <f>_xlfn.IFNA(IF(AA$7="Fixed",1,IF(AND($D615="yes",AA$7="Block"),INDEX($O729:$Q729,1,MATCH(AA$5,$I14:$K14,0)),IF(OR(AA$7="Anytime",AA$7="Peak",AA$7="Off-peak",AA$7="Shoulder",AA$7="Block"),INDEX('Stakeholder report data'!$G729:$M729,1,MATCH(IF(AA$7="Block","Anytime",AA$7),'Stakeholder report data'!$G$724:$M$724,0)),INDEX($W729:$AD729,1,MATCH(AA$5,$W$724:$AD$724,0)))))
*AA1215*AA$8,0)</f>
        <v>0</v>
      </c>
      <c r="AB615" s="212">
        <f>_xlfn.IFNA(IF(AB$7="Fixed",1,IF(AND($D615="yes",AB$7="Block"),INDEX($O729:$Q729,1,MATCH(AB$5,$I14:$K14,0)),IF(OR(AB$7="Anytime",AB$7="Peak",AB$7="Off-peak",AB$7="Shoulder",AB$7="Block"),INDEX('Stakeholder report data'!$G729:$M729,1,MATCH(IF(AB$7="Block","Anytime",AB$7),'Stakeholder report data'!$G$724:$M$724,0)),INDEX($W729:$AD729,1,MATCH(AB$5,$W$724:$AD$724,0)))))
*AB1215*AB$8,0)</f>
        <v>0</v>
      </c>
      <c r="AC615" s="212">
        <f>_xlfn.IFNA(IF(AC$7="Fixed",1,IF(AND($D615="yes",AC$7="Block"),INDEX($O729:$Q729,1,MATCH(AC$5,$I14:$K14,0)),IF(OR(AC$7="Anytime",AC$7="Peak",AC$7="Off-peak",AC$7="Shoulder",AC$7="Block"),INDEX('Stakeholder report data'!$G729:$M729,1,MATCH(IF(AC$7="Block","Anytime",AC$7),'Stakeholder report data'!$G$724:$M$724,0)),INDEX($W729:$AD729,1,MATCH(AC$5,$W$724:$AD$724,0)))))
*AC1215*AC$8,0)</f>
        <v>0</v>
      </c>
      <c r="AD615" s="212">
        <f>_xlfn.IFNA(IF(AD$7="Fixed",1,IF(AND($D615="yes",AD$7="Block"),INDEX($O729:$Q729,1,MATCH(AD$5,$I14:$K14,0)),IF(OR(AD$7="Anytime",AD$7="Peak",AD$7="Off-peak",AD$7="Shoulder",AD$7="Block"),INDEX('Stakeholder report data'!$G729:$M729,1,MATCH(IF(AD$7="Block","Anytime",AD$7),'Stakeholder report data'!$G$724:$M$724,0)),INDEX($W729:$AD729,1,MATCH(AD$5,$W$724:$AD$724,0)))))
*AD1215*AD$8,0)</f>
        <v>0</v>
      </c>
      <c r="AE615" s="55"/>
      <c r="AF615" s="34"/>
      <c r="AG615" s="34"/>
      <c r="AH615" s="34"/>
    </row>
    <row r="616" spans="1:34" ht="11.25" outlineLevel="2" x14ac:dyDescent="0.2">
      <c r="A616" s="34"/>
      <c r="B616" s="251">
        <v>4</v>
      </c>
      <c r="C616" s="48">
        <v>0</v>
      </c>
      <c r="D616" s="49">
        <f t="shared" si="63"/>
        <v>0</v>
      </c>
      <c r="E616" s="49">
        <f t="shared" si="63"/>
        <v>0</v>
      </c>
      <c r="F616" s="56"/>
      <c r="G616" s="262">
        <f t="shared" si="64"/>
        <v>0</v>
      </c>
      <c r="H616" s="56"/>
      <c r="I616" s="212">
        <f>_xlfn.IFNA(IF(I$7="Fixed",1,IF(AND($D616="yes",I$7="Block"),INDEX($O730:$Q730,1,MATCH(I$5,$I15:$K15,0)),IF(OR(I$7="Anytime",I$7="Peak",I$7="Off-peak",I$7="Shoulder",I$7="Block"),INDEX('Stakeholder report data'!$G730:$M730,1,MATCH(IF(I$7="Block","Anytime",I$7),'Stakeholder report data'!$G$724:$M$724,0)),INDEX($W730:$AD730,1,MATCH(I$5,$W$724:$AD$724,0)))))
*I1216*I$8,0)</f>
        <v>0</v>
      </c>
      <c r="J616" s="212">
        <f>_xlfn.IFNA(IF(J$7="Fixed",1,IF(AND($D616="yes",J$7="Block"),INDEX($O730:$Q730,1,MATCH(J$5,$I15:$K15,0)),IF(OR(J$7="Anytime",J$7="Peak",J$7="Off-peak",J$7="Shoulder",J$7="Block"),INDEX('Stakeholder report data'!$G730:$M730,1,MATCH(IF(J$7="Block","Anytime",J$7),'Stakeholder report data'!$G$724:$M$724,0)),INDEX($W730:$AD730,1,MATCH(J$5,$W$724:$AD$724,0)))))
*J1216*J$8,0)</f>
        <v>0</v>
      </c>
      <c r="K616" s="212">
        <f>_xlfn.IFNA(IF(K$7="Fixed",1,IF(AND($D616="yes",K$7="Block"),INDEX($O730:$Q730,1,MATCH(K$5,$I15:$K15,0)),IF(OR(K$7="Anytime",K$7="Peak",K$7="Off-peak",K$7="Shoulder",K$7="Block"),INDEX('Stakeholder report data'!$G730:$M730,1,MATCH(IF(K$7="Block","Anytime",K$7),'Stakeholder report data'!$G$724:$M$724,0)),INDEX($W730:$AD730,1,MATCH(K$5,$W$724:$AD$724,0)))))
*K1216*K$8,0)</f>
        <v>0</v>
      </c>
      <c r="L616" s="212">
        <f>_xlfn.IFNA(IF(L$7="Fixed",1,IF(AND($D616="yes",L$7="Block"),INDEX($O730:$Q730,1,MATCH(L$5,$I15:$K15,0)),IF(OR(L$7="Anytime",L$7="Peak",L$7="Off-peak",L$7="Shoulder",L$7="Block"),INDEX('Stakeholder report data'!$G730:$M730,1,MATCH(IF(L$7="Block","Anytime",L$7),'Stakeholder report data'!$G$724:$M$724,0)),INDEX($W730:$AD730,1,MATCH(L$5,$W$724:$AD$724,0)))))
*L1216*L$8,0)</f>
        <v>0</v>
      </c>
      <c r="M616" s="212">
        <f>_xlfn.IFNA(IF(M$7="Fixed",1,IF(AND($D616="yes",M$7="Block"),INDEX($O730:$Q730,1,MATCH(M$5,$I15:$K15,0)),IF(OR(M$7="Anytime",M$7="Peak",M$7="Off-peak",M$7="Shoulder",M$7="Block"),INDEX('Stakeholder report data'!$G730:$M730,1,MATCH(IF(M$7="Block","Anytime",M$7),'Stakeholder report data'!$G$724:$M$724,0)),INDEX($W730:$AD730,1,MATCH(M$5,$W$724:$AD$724,0)))))
*M1216*M$8,0)</f>
        <v>0</v>
      </c>
      <c r="N616" s="212">
        <f>_xlfn.IFNA(IF(N$7="Fixed",1,IF(AND($D616="yes",N$7="Block"),INDEX($O730:$Q730,1,MATCH(N$5,$I15:$K15,0)),IF(OR(N$7="Anytime",N$7="Peak",N$7="Off-peak",N$7="Shoulder",N$7="Block"),INDEX('Stakeholder report data'!$G730:$M730,1,MATCH(IF(N$7="Block","Anytime",N$7),'Stakeholder report data'!$G$724:$M$724,0)),INDEX($W730:$AD730,1,MATCH(N$5,$W$724:$AD$724,0)))))
*N1216*N$8,0)</f>
        <v>0</v>
      </c>
      <c r="O616" s="212">
        <f>_xlfn.IFNA(IF(O$7="Fixed",1,IF(AND($D616="yes",O$7="Block"),INDEX($O730:$Q730,1,MATCH(O$5,$I15:$K15,0)),IF(OR(O$7="Anytime",O$7="Peak",O$7="Off-peak",O$7="Shoulder",O$7="Block"),INDEX('Stakeholder report data'!$G730:$M730,1,MATCH(IF(O$7="Block","Anytime",O$7),'Stakeholder report data'!$G$724:$M$724,0)),INDEX($W730:$AD730,1,MATCH(O$5,$W$724:$AD$724,0)))))
*O1216*O$8,0)</f>
        <v>0</v>
      </c>
      <c r="P616" s="212">
        <f>_xlfn.IFNA(IF(P$7="Fixed",1,IF(AND($D616="yes",P$7="Block"),INDEX($O730:$Q730,1,MATCH(P$5,$I15:$K15,0)),IF(OR(P$7="Anytime",P$7="Peak",P$7="Off-peak",P$7="Shoulder",P$7="Block"),INDEX('Stakeholder report data'!$G730:$M730,1,MATCH(IF(P$7="Block","Anytime",P$7),'Stakeholder report data'!$G$724:$M$724,0)),INDEX($W730:$AD730,1,MATCH(P$5,$W$724:$AD$724,0)))))
*P1216*P$8,0)</f>
        <v>0</v>
      </c>
      <c r="Q616" s="212">
        <f>_xlfn.IFNA(IF(Q$7="Fixed",1,IF(AND($D616="yes",Q$7="Block"),INDEX($O730:$Q730,1,MATCH(Q$5,$I15:$K15,0)),IF(OR(Q$7="Anytime",Q$7="Peak",Q$7="Off-peak",Q$7="Shoulder",Q$7="Block"),INDEX('Stakeholder report data'!$G730:$M730,1,MATCH(IF(Q$7="Block","Anytime",Q$7),'Stakeholder report data'!$G$724:$M$724,0)),INDEX($W730:$AD730,1,MATCH(Q$5,$W$724:$AD$724,0)))))
*Q1216*Q$8,0)</f>
        <v>0</v>
      </c>
      <c r="R616" s="212">
        <f>_xlfn.IFNA(IF(R$7="Fixed",1,IF(AND($D616="yes",R$7="Block"),INDEX($O730:$Q730,1,MATCH(R$5,$I15:$K15,0)),IF(OR(R$7="Anytime",R$7="Peak",R$7="Off-peak",R$7="Shoulder",R$7="Block"),INDEX('Stakeholder report data'!$G730:$M730,1,MATCH(IF(R$7="Block","Anytime",R$7),'Stakeholder report data'!$G$724:$M$724,0)),INDEX($W730:$AD730,1,MATCH(R$5,$W$724:$AD$724,0)))))
*R1216*R$8,0)</f>
        <v>0</v>
      </c>
      <c r="S616" s="212">
        <f>_xlfn.IFNA(IF(S$7="Fixed",1,IF(AND($D616="yes",S$7="Block"),INDEX($O730:$Q730,1,MATCH(S$5,$I15:$K15,0)),IF(OR(S$7="Anytime",S$7="Peak",S$7="Off-peak",S$7="Shoulder",S$7="Block"),INDEX('Stakeholder report data'!$G730:$M730,1,MATCH(IF(S$7="Block","Anytime",S$7),'Stakeholder report data'!$G$724:$M$724,0)),INDEX($W730:$AD730,1,MATCH(S$5,$W$724:$AD$724,0)))))
*S1216*S$8,0)</f>
        <v>0</v>
      </c>
      <c r="T616" s="212">
        <f>_xlfn.IFNA(IF(T$7="Fixed",1,IF(AND($D616="yes",T$7="Block"),INDEX($O730:$Q730,1,MATCH(T$5,$I15:$K15,0)),IF(OR(T$7="Anytime",T$7="Peak",T$7="Off-peak",T$7="Shoulder",T$7="Block"),INDEX('Stakeholder report data'!$G730:$M730,1,MATCH(IF(T$7="Block","Anytime",T$7),'Stakeholder report data'!$G$724:$M$724,0)),INDEX($W730:$AD730,1,MATCH(T$5,$W$724:$AD$724,0)))))
*T1216*T$8,0)</f>
        <v>0</v>
      </c>
      <c r="U616" s="212">
        <f>_xlfn.IFNA(IF(U$7="Fixed",1,IF(AND($D616="yes",U$7="Block"),INDEX($O730:$Q730,1,MATCH(U$5,$I15:$K15,0)),IF(OR(U$7="Anytime",U$7="Peak",U$7="Off-peak",U$7="Shoulder",U$7="Block"),INDEX('Stakeholder report data'!$G730:$M730,1,MATCH(IF(U$7="Block","Anytime",U$7),'Stakeholder report data'!$G$724:$M$724,0)),INDEX($W730:$AD730,1,MATCH(U$5,$W$724:$AD$724,0)))))
*U1216*U$8,0)</f>
        <v>0</v>
      </c>
      <c r="V616" s="212">
        <f>_xlfn.IFNA(IF(V$7="Fixed",1,IF(AND($D616="yes",V$7="Block"),INDEX($O730:$Q730,1,MATCH(V$5,$I15:$K15,0)),IF(OR(V$7="Anytime",V$7="Peak",V$7="Off-peak",V$7="Shoulder",V$7="Block"),INDEX('Stakeholder report data'!$G730:$M730,1,MATCH(IF(V$7="Block","Anytime",V$7),'Stakeholder report data'!$G$724:$M$724,0)),INDEX($W730:$AD730,1,MATCH(V$5,$W$724:$AD$724,0)))))
*V1216*V$8,0)</f>
        <v>0</v>
      </c>
      <c r="W616" s="212">
        <f>_xlfn.IFNA(IF(W$7="Fixed",1,IF(AND($D616="yes",W$7="Block"),INDEX($O730:$Q730,1,MATCH(W$5,$I15:$K15,0)),IF(OR(W$7="Anytime",W$7="Peak",W$7="Off-peak",W$7="Shoulder",W$7="Block"),INDEX('Stakeholder report data'!$G730:$M730,1,MATCH(IF(W$7="Block","Anytime",W$7),'Stakeholder report data'!$G$724:$M$724,0)),INDEX($W730:$AD730,1,MATCH(W$5,$W$724:$AD$724,0)))))
*W1216*W$8,0)</f>
        <v>0</v>
      </c>
      <c r="X616" s="212">
        <f>_xlfn.IFNA(IF(X$7="Fixed",1,IF(AND($D616="yes",X$7="Block"),INDEX($O730:$Q730,1,MATCH(X$5,$I15:$K15,0)),IF(OR(X$7="Anytime",X$7="Peak",X$7="Off-peak",X$7="Shoulder",X$7="Block"),INDEX('Stakeholder report data'!$G730:$M730,1,MATCH(IF(X$7="Block","Anytime",X$7),'Stakeholder report data'!$G$724:$M$724,0)),INDEX($W730:$AD730,1,MATCH(X$5,$W$724:$AD$724,0)))))
*X1216*X$8,0)</f>
        <v>0</v>
      </c>
      <c r="Y616" s="212">
        <f>_xlfn.IFNA(IF(Y$7="Fixed",1,IF(AND($D616="yes",Y$7="Block"),INDEX($O730:$Q730,1,MATCH(Y$5,$I15:$K15,0)),IF(OR(Y$7="Anytime",Y$7="Peak",Y$7="Off-peak",Y$7="Shoulder",Y$7="Block"),INDEX('Stakeholder report data'!$G730:$M730,1,MATCH(IF(Y$7="Block","Anytime",Y$7),'Stakeholder report data'!$G$724:$M$724,0)),INDEX($W730:$AD730,1,MATCH(Y$5,$W$724:$AD$724,0)))))
*Y1216*Y$8,0)</f>
        <v>0</v>
      </c>
      <c r="Z616" s="212">
        <f>_xlfn.IFNA(IF(Z$7="Fixed",1,IF(AND($D616="yes",Z$7="Block"),INDEX($O730:$Q730,1,MATCH(Z$5,$I15:$K15,0)),IF(OR(Z$7="Anytime",Z$7="Peak",Z$7="Off-peak",Z$7="Shoulder",Z$7="Block"),INDEX('Stakeholder report data'!$G730:$M730,1,MATCH(IF(Z$7="Block","Anytime",Z$7),'Stakeholder report data'!$G$724:$M$724,0)),INDEX($W730:$AD730,1,MATCH(Z$5,$W$724:$AD$724,0)))))
*Z1216*Z$8,0)</f>
        <v>0</v>
      </c>
      <c r="AA616" s="212">
        <f>_xlfn.IFNA(IF(AA$7="Fixed",1,IF(AND($D616="yes",AA$7="Block"),INDEX($O730:$Q730,1,MATCH(AA$5,$I15:$K15,0)),IF(OR(AA$7="Anytime",AA$7="Peak",AA$7="Off-peak",AA$7="Shoulder",AA$7="Block"),INDEX('Stakeholder report data'!$G730:$M730,1,MATCH(IF(AA$7="Block","Anytime",AA$7),'Stakeholder report data'!$G$724:$M$724,0)),INDEX($W730:$AD730,1,MATCH(AA$5,$W$724:$AD$724,0)))))
*AA1216*AA$8,0)</f>
        <v>0</v>
      </c>
      <c r="AB616" s="212">
        <f>_xlfn.IFNA(IF(AB$7="Fixed",1,IF(AND($D616="yes",AB$7="Block"),INDEX($O730:$Q730,1,MATCH(AB$5,$I15:$K15,0)),IF(OR(AB$7="Anytime",AB$7="Peak",AB$7="Off-peak",AB$7="Shoulder",AB$7="Block"),INDEX('Stakeholder report data'!$G730:$M730,1,MATCH(IF(AB$7="Block","Anytime",AB$7),'Stakeholder report data'!$G$724:$M$724,0)),INDEX($W730:$AD730,1,MATCH(AB$5,$W$724:$AD$724,0)))))
*AB1216*AB$8,0)</f>
        <v>0</v>
      </c>
      <c r="AC616" s="212">
        <f>_xlfn.IFNA(IF(AC$7="Fixed",1,IF(AND($D616="yes",AC$7="Block"),INDEX($O730:$Q730,1,MATCH(AC$5,$I15:$K15,0)),IF(OR(AC$7="Anytime",AC$7="Peak",AC$7="Off-peak",AC$7="Shoulder",AC$7="Block"),INDEX('Stakeholder report data'!$G730:$M730,1,MATCH(IF(AC$7="Block","Anytime",AC$7),'Stakeholder report data'!$G$724:$M$724,0)),INDEX($W730:$AD730,1,MATCH(AC$5,$W$724:$AD$724,0)))))
*AC1216*AC$8,0)</f>
        <v>0</v>
      </c>
      <c r="AD616" s="212">
        <f>_xlfn.IFNA(IF(AD$7="Fixed",1,IF(AND($D616="yes",AD$7="Block"),INDEX($O730:$Q730,1,MATCH(AD$5,$I15:$K15,0)),IF(OR(AD$7="Anytime",AD$7="Peak",AD$7="Off-peak",AD$7="Shoulder",AD$7="Block"),INDEX('Stakeholder report data'!$G730:$M730,1,MATCH(IF(AD$7="Block","Anytime",AD$7),'Stakeholder report data'!$G$724:$M$724,0)),INDEX($W730:$AD730,1,MATCH(AD$5,$W$724:$AD$724,0)))))
*AD1216*AD$8,0)</f>
        <v>0</v>
      </c>
      <c r="AE616" s="55"/>
      <c r="AF616" s="34"/>
      <c r="AG616" s="34"/>
      <c r="AH616" s="34"/>
    </row>
    <row r="617" spans="1:34" ht="11.25" outlineLevel="2" x14ac:dyDescent="0.2">
      <c r="A617" s="34"/>
      <c r="B617" s="251">
        <v>5</v>
      </c>
      <c r="C617" s="48">
        <v>0</v>
      </c>
      <c r="D617" s="49">
        <f t="shared" si="63"/>
        <v>0</v>
      </c>
      <c r="E617" s="49">
        <f t="shared" si="63"/>
        <v>0</v>
      </c>
      <c r="F617" s="56"/>
      <c r="G617" s="262">
        <f t="shared" si="64"/>
        <v>0</v>
      </c>
      <c r="H617" s="56"/>
      <c r="I617" s="212">
        <f>_xlfn.IFNA(IF(I$7="Fixed",1,IF(AND($D617="yes",I$7="Block"),INDEX($O731:$Q731,1,MATCH(I$5,$I16:$K16,0)),IF(OR(I$7="Anytime",I$7="Peak",I$7="Off-peak",I$7="Shoulder",I$7="Block"),INDEX('Stakeholder report data'!$G731:$M731,1,MATCH(IF(I$7="Block","Anytime",I$7),'Stakeholder report data'!$G$724:$M$724,0)),INDEX($W731:$AD731,1,MATCH(I$5,$W$724:$AD$724,0)))))
*I1217*I$8,0)</f>
        <v>0</v>
      </c>
      <c r="J617" s="212">
        <f>_xlfn.IFNA(IF(J$7="Fixed",1,IF(AND($D617="yes",J$7="Block"),INDEX($O731:$Q731,1,MATCH(J$5,$I16:$K16,0)),IF(OR(J$7="Anytime",J$7="Peak",J$7="Off-peak",J$7="Shoulder",J$7="Block"),INDEX('Stakeholder report data'!$G731:$M731,1,MATCH(IF(J$7="Block","Anytime",J$7),'Stakeholder report data'!$G$724:$M$724,0)),INDEX($W731:$AD731,1,MATCH(J$5,$W$724:$AD$724,0)))))
*J1217*J$8,0)</f>
        <v>0</v>
      </c>
      <c r="K617" s="212">
        <f>_xlfn.IFNA(IF(K$7="Fixed",1,IF(AND($D617="yes",K$7="Block"),INDEX($O731:$Q731,1,MATCH(K$5,$I16:$K16,0)),IF(OR(K$7="Anytime",K$7="Peak",K$7="Off-peak",K$7="Shoulder",K$7="Block"),INDEX('Stakeholder report data'!$G731:$M731,1,MATCH(IF(K$7="Block","Anytime",K$7),'Stakeholder report data'!$G$724:$M$724,0)),INDEX($W731:$AD731,1,MATCH(K$5,$W$724:$AD$724,0)))))
*K1217*K$8,0)</f>
        <v>0</v>
      </c>
      <c r="L617" s="212">
        <f>_xlfn.IFNA(IF(L$7="Fixed",1,IF(AND($D617="yes",L$7="Block"),INDEX($O731:$Q731,1,MATCH(L$5,$I16:$K16,0)),IF(OR(L$7="Anytime",L$7="Peak",L$7="Off-peak",L$7="Shoulder",L$7="Block"),INDEX('Stakeholder report data'!$G731:$M731,1,MATCH(IF(L$7="Block","Anytime",L$7),'Stakeholder report data'!$G$724:$M$724,0)),INDEX($W731:$AD731,1,MATCH(L$5,$W$724:$AD$724,0)))))
*L1217*L$8,0)</f>
        <v>0</v>
      </c>
      <c r="M617" s="212">
        <f>_xlfn.IFNA(IF(M$7="Fixed",1,IF(AND($D617="yes",M$7="Block"),INDEX($O731:$Q731,1,MATCH(M$5,$I16:$K16,0)),IF(OR(M$7="Anytime",M$7="Peak",M$7="Off-peak",M$7="Shoulder",M$7="Block"),INDEX('Stakeholder report data'!$G731:$M731,1,MATCH(IF(M$7="Block","Anytime",M$7),'Stakeholder report data'!$G$724:$M$724,0)),INDEX($W731:$AD731,1,MATCH(M$5,$W$724:$AD$724,0)))))
*M1217*M$8,0)</f>
        <v>0</v>
      </c>
      <c r="N617" s="212">
        <f>_xlfn.IFNA(IF(N$7="Fixed",1,IF(AND($D617="yes",N$7="Block"),INDEX($O731:$Q731,1,MATCH(N$5,$I16:$K16,0)),IF(OR(N$7="Anytime",N$7="Peak",N$7="Off-peak",N$7="Shoulder",N$7="Block"),INDEX('Stakeholder report data'!$G731:$M731,1,MATCH(IF(N$7="Block","Anytime",N$7),'Stakeholder report data'!$G$724:$M$724,0)),INDEX($W731:$AD731,1,MATCH(N$5,$W$724:$AD$724,0)))))
*N1217*N$8,0)</f>
        <v>0</v>
      </c>
      <c r="O617" s="212">
        <f>_xlfn.IFNA(IF(O$7="Fixed",1,IF(AND($D617="yes",O$7="Block"),INDEX($O731:$Q731,1,MATCH(O$5,$I16:$K16,0)),IF(OR(O$7="Anytime",O$7="Peak",O$7="Off-peak",O$7="Shoulder",O$7="Block"),INDEX('Stakeholder report data'!$G731:$M731,1,MATCH(IF(O$7="Block","Anytime",O$7),'Stakeholder report data'!$G$724:$M$724,0)),INDEX($W731:$AD731,1,MATCH(O$5,$W$724:$AD$724,0)))))
*O1217*O$8,0)</f>
        <v>0</v>
      </c>
      <c r="P617" s="212">
        <f>_xlfn.IFNA(IF(P$7="Fixed",1,IF(AND($D617="yes",P$7="Block"),INDEX($O731:$Q731,1,MATCH(P$5,$I16:$K16,0)),IF(OR(P$7="Anytime",P$7="Peak",P$7="Off-peak",P$7="Shoulder",P$7="Block"),INDEX('Stakeholder report data'!$G731:$M731,1,MATCH(IF(P$7="Block","Anytime",P$7),'Stakeholder report data'!$G$724:$M$724,0)),INDEX($W731:$AD731,1,MATCH(P$5,$W$724:$AD$724,0)))))
*P1217*P$8,0)</f>
        <v>0</v>
      </c>
      <c r="Q617" s="212">
        <f>_xlfn.IFNA(IF(Q$7="Fixed",1,IF(AND($D617="yes",Q$7="Block"),INDEX($O731:$Q731,1,MATCH(Q$5,$I16:$K16,0)),IF(OR(Q$7="Anytime",Q$7="Peak",Q$7="Off-peak",Q$7="Shoulder",Q$7="Block"),INDEX('Stakeholder report data'!$G731:$M731,1,MATCH(IF(Q$7="Block","Anytime",Q$7),'Stakeholder report data'!$G$724:$M$724,0)),INDEX($W731:$AD731,1,MATCH(Q$5,$W$724:$AD$724,0)))))
*Q1217*Q$8,0)</f>
        <v>0</v>
      </c>
      <c r="R617" s="212">
        <f>_xlfn.IFNA(IF(R$7="Fixed",1,IF(AND($D617="yes",R$7="Block"),INDEX($O731:$Q731,1,MATCH(R$5,$I16:$K16,0)),IF(OR(R$7="Anytime",R$7="Peak",R$7="Off-peak",R$7="Shoulder",R$7="Block"),INDEX('Stakeholder report data'!$G731:$M731,1,MATCH(IF(R$7="Block","Anytime",R$7),'Stakeholder report data'!$G$724:$M$724,0)),INDEX($W731:$AD731,1,MATCH(R$5,$W$724:$AD$724,0)))))
*R1217*R$8,0)</f>
        <v>0</v>
      </c>
      <c r="S617" s="212">
        <f>_xlfn.IFNA(IF(S$7="Fixed",1,IF(AND($D617="yes",S$7="Block"),INDEX($O731:$Q731,1,MATCH(S$5,$I16:$K16,0)),IF(OR(S$7="Anytime",S$7="Peak",S$7="Off-peak",S$7="Shoulder",S$7="Block"),INDEX('Stakeholder report data'!$G731:$M731,1,MATCH(IF(S$7="Block","Anytime",S$7),'Stakeholder report data'!$G$724:$M$724,0)),INDEX($W731:$AD731,1,MATCH(S$5,$W$724:$AD$724,0)))))
*S1217*S$8,0)</f>
        <v>0</v>
      </c>
      <c r="T617" s="212">
        <f>_xlfn.IFNA(IF(T$7="Fixed",1,IF(AND($D617="yes",T$7="Block"),INDEX($O731:$Q731,1,MATCH(T$5,$I16:$K16,0)),IF(OR(T$7="Anytime",T$7="Peak",T$7="Off-peak",T$7="Shoulder",T$7="Block"),INDEX('Stakeholder report data'!$G731:$M731,1,MATCH(IF(T$7="Block","Anytime",T$7),'Stakeholder report data'!$G$724:$M$724,0)),INDEX($W731:$AD731,1,MATCH(T$5,$W$724:$AD$724,0)))))
*T1217*T$8,0)</f>
        <v>0</v>
      </c>
      <c r="U617" s="212">
        <f>_xlfn.IFNA(IF(U$7="Fixed",1,IF(AND($D617="yes",U$7="Block"),INDEX($O731:$Q731,1,MATCH(U$5,$I16:$K16,0)),IF(OR(U$7="Anytime",U$7="Peak",U$7="Off-peak",U$7="Shoulder",U$7="Block"),INDEX('Stakeholder report data'!$G731:$M731,1,MATCH(IF(U$7="Block","Anytime",U$7),'Stakeholder report data'!$G$724:$M$724,0)),INDEX($W731:$AD731,1,MATCH(U$5,$W$724:$AD$724,0)))))
*U1217*U$8,0)</f>
        <v>0</v>
      </c>
      <c r="V617" s="212">
        <f>_xlfn.IFNA(IF(V$7="Fixed",1,IF(AND($D617="yes",V$7="Block"),INDEX($O731:$Q731,1,MATCH(V$5,$I16:$K16,0)),IF(OR(V$7="Anytime",V$7="Peak",V$7="Off-peak",V$7="Shoulder",V$7="Block"),INDEX('Stakeholder report data'!$G731:$M731,1,MATCH(IF(V$7="Block","Anytime",V$7),'Stakeholder report data'!$G$724:$M$724,0)),INDEX($W731:$AD731,1,MATCH(V$5,$W$724:$AD$724,0)))))
*V1217*V$8,0)</f>
        <v>0</v>
      </c>
      <c r="W617" s="212">
        <f>_xlfn.IFNA(IF(W$7="Fixed",1,IF(AND($D617="yes",W$7="Block"),INDEX($O731:$Q731,1,MATCH(W$5,$I16:$K16,0)),IF(OR(W$7="Anytime",W$7="Peak",W$7="Off-peak",W$7="Shoulder",W$7="Block"),INDEX('Stakeholder report data'!$G731:$M731,1,MATCH(IF(W$7="Block","Anytime",W$7),'Stakeholder report data'!$G$724:$M$724,0)),INDEX($W731:$AD731,1,MATCH(W$5,$W$724:$AD$724,0)))))
*W1217*W$8,0)</f>
        <v>0</v>
      </c>
      <c r="X617" s="212">
        <f>_xlfn.IFNA(IF(X$7="Fixed",1,IF(AND($D617="yes",X$7="Block"),INDEX($O731:$Q731,1,MATCH(X$5,$I16:$K16,0)),IF(OR(X$7="Anytime",X$7="Peak",X$7="Off-peak",X$7="Shoulder",X$7="Block"),INDEX('Stakeholder report data'!$G731:$M731,1,MATCH(IF(X$7="Block","Anytime",X$7),'Stakeholder report data'!$G$724:$M$724,0)),INDEX($W731:$AD731,1,MATCH(X$5,$W$724:$AD$724,0)))))
*X1217*X$8,0)</f>
        <v>0</v>
      </c>
      <c r="Y617" s="212">
        <f>_xlfn.IFNA(IF(Y$7="Fixed",1,IF(AND($D617="yes",Y$7="Block"),INDEX($O731:$Q731,1,MATCH(Y$5,$I16:$K16,0)),IF(OR(Y$7="Anytime",Y$7="Peak",Y$7="Off-peak",Y$7="Shoulder",Y$7="Block"),INDEX('Stakeholder report data'!$G731:$M731,1,MATCH(IF(Y$7="Block","Anytime",Y$7),'Stakeholder report data'!$G$724:$M$724,0)),INDEX($W731:$AD731,1,MATCH(Y$5,$W$724:$AD$724,0)))))
*Y1217*Y$8,0)</f>
        <v>0</v>
      </c>
      <c r="Z617" s="212">
        <f>_xlfn.IFNA(IF(Z$7="Fixed",1,IF(AND($D617="yes",Z$7="Block"),INDEX($O731:$Q731,1,MATCH(Z$5,$I16:$K16,0)),IF(OR(Z$7="Anytime",Z$7="Peak",Z$7="Off-peak",Z$7="Shoulder",Z$7="Block"),INDEX('Stakeholder report data'!$G731:$M731,1,MATCH(IF(Z$7="Block","Anytime",Z$7),'Stakeholder report data'!$G$724:$M$724,0)),INDEX($W731:$AD731,1,MATCH(Z$5,$W$724:$AD$724,0)))))
*Z1217*Z$8,0)</f>
        <v>0</v>
      </c>
      <c r="AA617" s="212">
        <f>_xlfn.IFNA(IF(AA$7="Fixed",1,IF(AND($D617="yes",AA$7="Block"),INDEX($O731:$Q731,1,MATCH(AA$5,$I16:$K16,0)),IF(OR(AA$7="Anytime",AA$7="Peak",AA$7="Off-peak",AA$7="Shoulder",AA$7="Block"),INDEX('Stakeholder report data'!$G731:$M731,1,MATCH(IF(AA$7="Block","Anytime",AA$7),'Stakeholder report data'!$G$724:$M$724,0)),INDEX($W731:$AD731,1,MATCH(AA$5,$W$724:$AD$724,0)))))
*AA1217*AA$8,0)</f>
        <v>0</v>
      </c>
      <c r="AB617" s="212">
        <f>_xlfn.IFNA(IF(AB$7="Fixed",1,IF(AND($D617="yes",AB$7="Block"),INDEX($O731:$Q731,1,MATCH(AB$5,$I16:$K16,0)),IF(OR(AB$7="Anytime",AB$7="Peak",AB$7="Off-peak",AB$7="Shoulder",AB$7="Block"),INDEX('Stakeholder report data'!$G731:$M731,1,MATCH(IF(AB$7="Block","Anytime",AB$7),'Stakeholder report data'!$G$724:$M$724,0)),INDEX($W731:$AD731,1,MATCH(AB$5,$W$724:$AD$724,0)))))
*AB1217*AB$8,0)</f>
        <v>0</v>
      </c>
      <c r="AC617" s="212">
        <f>_xlfn.IFNA(IF(AC$7="Fixed",1,IF(AND($D617="yes",AC$7="Block"),INDEX($O731:$Q731,1,MATCH(AC$5,$I16:$K16,0)),IF(OR(AC$7="Anytime",AC$7="Peak",AC$7="Off-peak",AC$7="Shoulder",AC$7="Block"),INDEX('Stakeholder report data'!$G731:$M731,1,MATCH(IF(AC$7="Block","Anytime",AC$7),'Stakeholder report data'!$G$724:$M$724,0)),INDEX($W731:$AD731,1,MATCH(AC$5,$W$724:$AD$724,0)))))
*AC1217*AC$8,0)</f>
        <v>0</v>
      </c>
      <c r="AD617" s="212">
        <f>_xlfn.IFNA(IF(AD$7="Fixed",1,IF(AND($D617="yes",AD$7="Block"),INDEX($O731:$Q731,1,MATCH(AD$5,$I16:$K16,0)),IF(OR(AD$7="Anytime",AD$7="Peak",AD$7="Off-peak",AD$7="Shoulder",AD$7="Block"),INDEX('Stakeholder report data'!$G731:$M731,1,MATCH(IF(AD$7="Block","Anytime",AD$7),'Stakeholder report data'!$G$724:$M$724,0)),INDEX($W731:$AD731,1,MATCH(AD$5,$W$724:$AD$724,0)))))
*AD1217*AD$8,0)</f>
        <v>0</v>
      </c>
      <c r="AE617" s="55"/>
      <c r="AF617" s="34"/>
      <c r="AG617" s="34"/>
      <c r="AH617" s="34"/>
    </row>
    <row r="618" spans="1:34" ht="11.25" outlineLevel="2" x14ac:dyDescent="0.2">
      <c r="A618" s="34"/>
      <c r="B618" s="251">
        <v>6</v>
      </c>
      <c r="C618" s="48">
        <v>0</v>
      </c>
      <c r="D618" s="49">
        <f t="shared" si="63"/>
        <v>0</v>
      </c>
      <c r="E618" s="49">
        <f t="shared" si="63"/>
        <v>0</v>
      </c>
      <c r="F618" s="56"/>
      <c r="G618" s="262">
        <f t="shared" si="64"/>
        <v>0</v>
      </c>
      <c r="H618" s="56"/>
      <c r="I618" s="212">
        <f>_xlfn.IFNA(IF(I$7="Fixed",1,IF(AND($D618="yes",I$7="Block"),INDEX($O732:$Q732,1,MATCH(I$5,$I17:$K17,0)),IF(OR(I$7="Anytime",I$7="Peak",I$7="Off-peak",I$7="Shoulder",I$7="Block"),INDEX('Stakeholder report data'!$G732:$M732,1,MATCH(IF(I$7="Block","Anytime",I$7),'Stakeholder report data'!$G$724:$M$724,0)),INDEX($W732:$AD732,1,MATCH(I$5,$W$724:$AD$724,0)))))
*I1218*I$8,0)</f>
        <v>0</v>
      </c>
      <c r="J618" s="212">
        <f>_xlfn.IFNA(IF(J$7="Fixed",1,IF(AND($D618="yes",J$7="Block"),INDEX($O732:$Q732,1,MATCH(J$5,$I17:$K17,0)),IF(OR(J$7="Anytime",J$7="Peak",J$7="Off-peak",J$7="Shoulder",J$7="Block"),INDEX('Stakeholder report data'!$G732:$M732,1,MATCH(IF(J$7="Block","Anytime",J$7),'Stakeholder report data'!$G$724:$M$724,0)),INDEX($W732:$AD732,1,MATCH(J$5,$W$724:$AD$724,0)))))
*J1218*J$8,0)</f>
        <v>0</v>
      </c>
      <c r="K618" s="212">
        <f>_xlfn.IFNA(IF(K$7="Fixed",1,IF(AND($D618="yes",K$7="Block"),INDEX($O732:$Q732,1,MATCH(K$5,$I17:$K17,0)),IF(OR(K$7="Anytime",K$7="Peak",K$7="Off-peak",K$7="Shoulder",K$7="Block"),INDEX('Stakeholder report data'!$G732:$M732,1,MATCH(IF(K$7="Block","Anytime",K$7),'Stakeholder report data'!$G$724:$M$724,0)),INDEX($W732:$AD732,1,MATCH(K$5,$W$724:$AD$724,0)))))
*K1218*K$8,0)</f>
        <v>0</v>
      </c>
      <c r="L618" s="212">
        <f>_xlfn.IFNA(IF(L$7="Fixed",1,IF(AND($D618="yes",L$7="Block"),INDEX($O732:$Q732,1,MATCH(L$5,$I17:$K17,0)),IF(OR(L$7="Anytime",L$7="Peak",L$7="Off-peak",L$7="Shoulder",L$7="Block"),INDEX('Stakeholder report data'!$G732:$M732,1,MATCH(IF(L$7="Block","Anytime",L$7),'Stakeholder report data'!$G$724:$M$724,0)),INDEX($W732:$AD732,1,MATCH(L$5,$W$724:$AD$724,0)))))
*L1218*L$8,0)</f>
        <v>0</v>
      </c>
      <c r="M618" s="212">
        <f>_xlfn.IFNA(IF(M$7="Fixed",1,IF(AND($D618="yes",M$7="Block"),INDEX($O732:$Q732,1,MATCH(M$5,$I17:$K17,0)),IF(OR(M$7="Anytime",M$7="Peak",M$7="Off-peak",M$7="Shoulder",M$7="Block"),INDEX('Stakeholder report data'!$G732:$M732,1,MATCH(IF(M$7="Block","Anytime",M$7),'Stakeholder report data'!$G$724:$M$724,0)),INDEX($W732:$AD732,1,MATCH(M$5,$W$724:$AD$724,0)))))
*M1218*M$8,0)</f>
        <v>0</v>
      </c>
      <c r="N618" s="212">
        <f>_xlfn.IFNA(IF(N$7="Fixed",1,IF(AND($D618="yes",N$7="Block"),INDEX($O732:$Q732,1,MATCH(N$5,$I17:$K17,0)),IF(OR(N$7="Anytime",N$7="Peak",N$7="Off-peak",N$7="Shoulder",N$7="Block"),INDEX('Stakeholder report data'!$G732:$M732,1,MATCH(IF(N$7="Block","Anytime",N$7),'Stakeholder report data'!$G$724:$M$724,0)),INDEX($W732:$AD732,1,MATCH(N$5,$W$724:$AD$724,0)))))
*N1218*N$8,0)</f>
        <v>0</v>
      </c>
      <c r="O618" s="212">
        <f>_xlfn.IFNA(IF(O$7="Fixed",1,IF(AND($D618="yes",O$7="Block"),INDEX($O732:$Q732,1,MATCH(O$5,$I17:$K17,0)),IF(OR(O$7="Anytime",O$7="Peak",O$7="Off-peak",O$7="Shoulder",O$7="Block"),INDEX('Stakeholder report data'!$G732:$M732,1,MATCH(IF(O$7="Block","Anytime",O$7),'Stakeholder report data'!$G$724:$M$724,0)),INDEX($W732:$AD732,1,MATCH(O$5,$W$724:$AD$724,0)))))
*O1218*O$8,0)</f>
        <v>0</v>
      </c>
      <c r="P618" s="212">
        <f>_xlfn.IFNA(IF(P$7="Fixed",1,IF(AND($D618="yes",P$7="Block"),INDEX($O732:$Q732,1,MATCH(P$5,$I17:$K17,0)),IF(OR(P$7="Anytime",P$7="Peak",P$7="Off-peak",P$7="Shoulder",P$7="Block"),INDEX('Stakeholder report data'!$G732:$M732,1,MATCH(IF(P$7="Block","Anytime",P$7),'Stakeholder report data'!$G$724:$M$724,0)),INDEX($W732:$AD732,1,MATCH(P$5,$W$724:$AD$724,0)))))
*P1218*P$8,0)</f>
        <v>0</v>
      </c>
      <c r="Q618" s="212">
        <f>_xlfn.IFNA(IF(Q$7="Fixed",1,IF(AND($D618="yes",Q$7="Block"),INDEX($O732:$Q732,1,MATCH(Q$5,$I17:$K17,0)),IF(OR(Q$7="Anytime",Q$7="Peak",Q$7="Off-peak",Q$7="Shoulder",Q$7="Block"),INDEX('Stakeholder report data'!$G732:$M732,1,MATCH(IF(Q$7="Block","Anytime",Q$7),'Stakeholder report data'!$G$724:$M$724,0)),INDEX($W732:$AD732,1,MATCH(Q$5,$W$724:$AD$724,0)))))
*Q1218*Q$8,0)</f>
        <v>0</v>
      </c>
      <c r="R618" s="212">
        <f>_xlfn.IFNA(IF(R$7="Fixed",1,IF(AND($D618="yes",R$7="Block"),INDEX($O732:$Q732,1,MATCH(R$5,$I17:$K17,0)),IF(OR(R$7="Anytime",R$7="Peak",R$7="Off-peak",R$7="Shoulder",R$7="Block"),INDEX('Stakeholder report data'!$G732:$M732,1,MATCH(IF(R$7="Block","Anytime",R$7),'Stakeholder report data'!$G$724:$M$724,0)),INDEX($W732:$AD732,1,MATCH(R$5,$W$724:$AD$724,0)))))
*R1218*R$8,0)</f>
        <v>0</v>
      </c>
      <c r="S618" s="212">
        <f>_xlfn.IFNA(IF(S$7="Fixed",1,IF(AND($D618="yes",S$7="Block"),INDEX($O732:$Q732,1,MATCH(S$5,$I17:$K17,0)),IF(OR(S$7="Anytime",S$7="Peak",S$7="Off-peak",S$7="Shoulder",S$7="Block"),INDEX('Stakeholder report data'!$G732:$M732,1,MATCH(IF(S$7="Block","Anytime",S$7),'Stakeholder report data'!$G$724:$M$724,0)),INDEX($W732:$AD732,1,MATCH(S$5,$W$724:$AD$724,0)))))
*S1218*S$8,0)</f>
        <v>0</v>
      </c>
      <c r="T618" s="212">
        <f>_xlfn.IFNA(IF(T$7="Fixed",1,IF(AND($D618="yes",T$7="Block"),INDEX($O732:$Q732,1,MATCH(T$5,$I17:$K17,0)),IF(OR(T$7="Anytime",T$7="Peak",T$7="Off-peak",T$7="Shoulder",T$7="Block"),INDEX('Stakeholder report data'!$G732:$M732,1,MATCH(IF(T$7="Block","Anytime",T$7),'Stakeholder report data'!$G$724:$M$724,0)),INDEX($W732:$AD732,1,MATCH(T$5,$W$724:$AD$724,0)))))
*T1218*T$8,0)</f>
        <v>0</v>
      </c>
      <c r="U618" s="212">
        <f>_xlfn.IFNA(IF(U$7="Fixed",1,IF(AND($D618="yes",U$7="Block"),INDEX($O732:$Q732,1,MATCH(U$5,$I17:$K17,0)),IF(OR(U$7="Anytime",U$7="Peak",U$7="Off-peak",U$7="Shoulder",U$7="Block"),INDEX('Stakeholder report data'!$G732:$M732,1,MATCH(IF(U$7="Block","Anytime",U$7),'Stakeholder report data'!$G$724:$M$724,0)),INDEX($W732:$AD732,1,MATCH(U$5,$W$724:$AD$724,0)))))
*U1218*U$8,0)</f>
        <v>0</v>
      </c>
      <c r="V618" s="212">
        <f>_xlfn.IFNA(IF(V$7="Fixed",1,IF(AND($D618="yes",V$7="Block"),INDEX($O732:$Q732,1,MATCH(V$5,$I17:$K17,0)),IF(OR(V$7="Anytime",V$7="Peak",V$7="Off-peak",V$7="Shoulder",V$7="Block"),INDEX('Stakeholder report data'!$G732:$M732,1,MATCH(IF(V$7="Block","Anytime",V$7),'Stakeholder report data'!$G$724:$M$724,0)),INDEX($W732:$AD732,1,MATCH(V$5,$W$724:$AD$724,0)))))
*V1218*V$8,0)</f>
        <v>0</v>
      </c>
      <c r="W618" s="212">
        <f>_xlfn.IFNA(IF(W$7="Fixed",1,IF(AND($D618="yes",W$7="Block"),INDEX($O732:$Q732,1,MATCH(W$5,$I17:$K17,0)),IF(OR(W$7="Anytime",W$7="Peak",W$7="Off-peak",W$7="Shoulder",W$7="Block"),INDEX('Stakeholder report data'!$G732:$M732,1,MATCH(IF(W$7="Block","Anytime",W$7),'Stakeholder report data'!$G$724:$M$724,0)),INDEX($W732:$AD732,1,MATCH(W$5,$W$724:$AD$724,0)))))
*W1218*W$8,0)</f>
        <v>0</v>
      </c>
      <c r="X618" s="212">
        <f>_xlfn.IFNA(IF(X$7="Fixed",1,IF(AND($D618="yes",X$7="Block"),INDEX($O732:$Q732,1,MATCH(X$5,$I17:$K17,0)),IF(OR(X$7="Anytime",X$7="Peak",X$7="Off-peak",X$7="Shoulder",X$7="Block"),INDEX('Stakeholder report data'!$G732:$M732,1,MATCH(IF(X$7="Block","Anytime",X$7),'Stakeholder report data'!$G$724:$M$724,0)),INDEX($W732:$AD732,1,MATCH(X$5,$W$724:$AD$724,0)))))
*X1218*X$8,0)</f>
        <v>0</v>
      </c>
      <c r="Y618" s="212">
        <f>_xlfn.IFNA(IF(Y$7="Fixed",1,IF(AND($D618="yes",Y$7="Block"),INDEX($O732:$Q732,1,MATCH(Y$5,$I17:$K17,0)),IF(OR(Y$7="Anytime",Y$7="Peak",Y$7="Off-peak",Y$7="Shoulder",Y$7="Block"),INDEX('Stakeholder report data'!$G732:$M732,1,MATCH(IF(Y$7="Block","Anytime",Y$7),'Stakeholder report data'!$G$724:$M$724,0)),INDEX($W732:$AD732,1,MATCH(Y$5,$W$724:$AD$724,0)))))
*Y1218*Y$8,0)</f>
        <v>0</v>
      </c>
      <c r="Z618" s="212">
        <f>_xlfn.IFNA(IF(Z$7="Fixed",1,IF(AND($D618="yes",Z$7="Block"),INDEX($O732:$Q732,1,MATCH(Z$5,$I17:$K17,0)),IF(OR(Z$7="Anytime",Z$7="Peak",Z$7="Off-peak",Z$7="Shoulder",Z$7="Block"),INDEX('Stakeholder report data'!$G732:$M732,1,MATCH(IF(Z$7="Block","Anytime",Z$7),'Stakeholder report data'!$G$724:$M$724,0)),INDEX($W732:$AD732,1,MATCH(Z$5,$W$724:$AD$724,0)))))
*Z1218*Z$8,0)</f>
        <v>0</v>
      </c>
      <c r="AA618" s="212">
        <f>_xlfn.IFNA(IF(AA$7="Fixed",1,IF(AND($D618="yes",AA$7="Block"),INDEX($O732:$Q732,1,MATCH(AA$5,$I17:$K17,0)),IF(OR(AA$7="Anytime",AA$7="Peak",AA$7="Off-peak",AA$7="Shoulder",AA$7="Block"),INDEX('Stakeholder report data'!$G732:$M732,1,MATCH(IF(AA$7="Block","Anytime",AA$7),'Stakeholder report data'!$G$724:$M$724,0)),INDEX($W732:$AD732,1,MATCH(AA$5,$W$724:$AD$724,0)))))
*AA1218*AA$8,0)</f>
        <v>0</v>
      </c>
      <c r="AB618" s="212">
        <f>_xlfn.IFNA(IF(AB$7="Fixed",1,IF(AND($D618="yes",AB$7="Block"),INDEX($O732:$Q732,1,MATCH(AB$5,$I17:$K17,0)),IF(OR(AB$7="Anytime",AB$7="Peak",AB$7="Off-peak",AB$7="Shoulder",AB$7="Block"),INDEX('Stakeholder report data'!$G732:$M732,1,MATCH(IF(AB$7="Block","Anytime",AB$7),'Stakeholder report data'!$G$724:$M$724,0)),INDEX($W732:$AD732,1,MATCH(AB$5,$W$724:$AD$724,0)))))
*AB1218*AB$8,0)</f>
        <v>0</v>
      </c>
      <c r="AC618" s="212">
        <f>_xlfn.IFNA(IF(AC$7="Fixed",1,IF(AND($D618="yes",AC$7="Block"),INDEX($O732:$Q732,1,MATCH(AC$5,$I17:$K17,0)),IF(OR(AC$7="Anytime",AC$7="Peak",AC$7="Off-peak",AC$7="Shoulder",AC$7="Block"),INDEX('Stakeholder report data'!$G732:$M732,1,MATCH(IF(AC$7="Block","Anytime",AC$7),'Stakeholder report data'!$G$724:$M$724,0)),INDEX($W732:$AD732,1,MATCH(AC$5,$W$724:$AD$724,0)))))
*AC1218*AC$8,0)</f>
        <v>0</v>
      </c>
      <c r="AD618" s="212">
        <f>_xlfn.IFNA(IF(AD$7="Fixed",1,IF(AND($D618="yes",AD$7="Block"),INDEX($O732:$Q732,1,MATCH(AD$5,$I17:$K17,0)),IF(OR(AD$7="Anytime",AD$7="Peak",AD$7="Off-peak",AD$7="Shoulder",AD$7="Block"),INDEX('Stakeholder report data'!$G732:$M732,1,MATCH(IF(AD$7="Block","Anytime",AD$7),'Stakeholder report data'!$G$724:$M$724,0)),INDEX($W732:$AD732,1,MATCH(AD$5,$W$724:$AD$724,0)))))
*AD1218*AD$8,0)</f>
        <v>0</v>
      </c>
      <c r="AE618" s="55"/>
      <c r="AF618" s="34"/>
      <c r="AG618" s="34"/>
      <c r="AH618" s="34"/>
    </row>
    <row r="619" spans="1:34" ht="11.25" outlineLevel="2" x14ac:dyDescent="0.2">
      <c r="A619" s="34"/>
      <c r="B619" s="251">
        <v>7</v>
      </c>
      <c r="C619" s="48">
        <v>0</v>
      </c>
      <c r="D619" s="49">
        <f t="shared" si="63"/>
        <v>0</v>
      </c>
      <c r="E619" s="49">
        <f t="shared" si="63"/>
        <v>0</v>
      </c>
      <c r="F619" s="56"/>
      <c r="G619" s="262">
        <f t="shared" si="64"/>
        <v>0</v>
      </c>
      <c r="H619" s="56"/>
      <c r="I619" s="212">
        <f>_xlfn.IFNA(IF(I$7="Fixed",1,IF(AND($D619="yes",I$7="Block"),INDEX($O733:$Q733,1,MATCH(I$5,$I18:$K18,0)),IF(OR(I$7="Anytime",I$7="Peak",I$7="Off-peak",I$7="Shoulder",I$7="Block"),INDEX('Stakeholder report data'!$G733:$M733,1,MATCH(IF(I$7="Block","Anytime",I$7),'Stakeholder report data'!$G$724:$M$724,0)),INDEX($W733:$AD733,1,MATCH(I$5,$W$724:$AD$724,0)))))
*I1219*I$8,0)</f>
        <v>0</v>
      </c>
      <c r="J619" s="212">
        <f>_xlfn.IFNA(IF(J$7="Fixed",1,IF(AND($D619="yes",J$7="Block"),INDEX($O733:$Q733,1,MATCH(J$5,$I18:$K18,0)),IF(OR(J$7="Anytime",J$7="Peak",J$7="Off-peak",J$7="Shoulder",J$7="Block"),INDEX('Stakeholder report data'!$G733:$M733,1,MATCH(IF(J$7="Block","Anytime",J$7),'Stakeholder report data'!$G$724:$M$724,0)),INDEX($W733:$AD733,1,MATCH(J$5,$W$724:$AD$724,0)))))
*J1219*J$8,0)</f>
        <v>0</v>
      </c>
      <c r="K619" s="212">
        <f>_xlfn.IFNA(IF(K$7="Fixed",1,IF(AND($D619="yes",K$7="Block"),INDEX($O733:$Q733,1,MATCH(K$5,$I18:$K18,0)),IF(OR(K$7="Anytime",K$7="Peak",K$7="Off-peak",K$7="Shoulder",K$7="Block"),INDEX('Stakeholder report data'!$G733:$M733,1,MATCH(IF(K$7="Block","Anytime",K$7),'Stakeholder report data'!$G$724:$M$724,0)),INDEX($W733:$AD733,1,MATCH(K$5,$W$724:$AD$724,0)))))
*K1219*K$8,0)</f>
        <v>0</v>
      </c>
      <c r="L619" s="212">
        <f>_xlfn.IFNA(IF(L$7="Fixed",1,IF(AND($D619="yes",L$7="Block"),INDEX($O733:$Q733,1,MATCH(L$5,$I18:$K18,0)),IF(OR(L$7="Anytime",L$7="Peak",L$7="Off-peak",L$7="Shoulder",L$7="Block"),INDEX('Stakeholder report data'!$G733:$M733,1,MATCH(IF(L$7="Block","Anytime",L$7),'Stakeholder report data'!$G$724:$M$724,0)),INDEX($W733:$AD733,1,MATCH(L$5,$W$724:$AD$724,0)))))
*L1219*L$8,0)</f>
        <v>0</v>
      </c>
      <c r="M619" s="212">
        <f>_xlfn.IFNA(IF(M$7="Fixed",1,IF(AND($D619="yes",M$7="Block"),INDEX($O733:$Q733,1,MATCH(M$5,$I18:$K18,0)),IF(OR(M$7="Anytime",M$7="Peak",M$7="Off-peak",M$7="Shoulder",M$7="Block"),INDEX('Stakeholder report data'!$G733:$M733,1,MATCH(IF(M$7="Block","Anytime",M$7),'Stakeholder report data'!$G$724:$M$724,0)),INDEX($W733:$AD733,1,MATCH(M$5,$W$724:$AD$724,0)))))
*M1219*M$8,0)</f>
        <v>0</v>
      </c>
      <c r="N619" s="212">
        <f>_xlfn.IFNA(IF(N$7="Fixed",1,IF(AND($D619="yes",N$7="Block"),INDEX($O733:$Q733,1,MATCH(N$5,$I18:$K18,0)),IF(OR(N$7="Anytime",N$7="Peak",N$7="Off-peak",N$7="Shoulder",N$7="Block"),INDEX('Stakeholder report data'!$G733:$M733,1,MATCH(IF(N$7="Block","Anytime",N$7),'Stakeholder report data'!$G$724:$M$724,0)),INDEX($W733:$AD733,1,MATCH(N$5,$W$724:$AD$724,0)))))
*N1219*N$8,0)</f>
        <v>0</v>
      </c>
      <c r="O619" s="212">
        <f>_xlfn.IFNA(IF(O$7="Fixed",1,IF(AND($D619="yes",O$7="Block"),INDEX($O733:$Q733,1,MATCH(O$5,$I18:$K18,0)),IF(OR(O$7="Anytime",O$7="Peak",O$7="Off-peak",O$7="Shoulder",O$7="Block"),INDEX('Stakeholder report data'!$G733:$M733,1,MATCH(IF(O$7="Block","Anytime",O$7),'Stakeholder report data'!$G$724:$M$724,0)),INDEX($W733:$AD733,1,MATCH(O$5,$W$724:$AD$724,0)))))
*O1219*O$8,0)</f>
        <v>0</v>
      </c>
      <c r="P619" s="212">
        <f>_xlfn.IFNA(IF(P$7="Fixed",1,IF(AND($D619="yes",P$7="Block"),INDEX($O733:$Q733,1,MATCH(P$5,$I18:$K18,0)),IF(OR(P$7="Anytime",P$7="Peak",P$7="Off-peak",P$7="Shoulder",P$7="Block"),INDEX('Stakeholder report data'!$G733:$M733,1,MATCH(IF(P$7="Block","Anytime",P$7),'Stakeholder report data'!$G$724:$M$724,0)),INDEX($W733:$AD733,1,MATCH(P$5,$W$724:$AD$724,0)))))
*P1219*P$8,0)</f>
        <v>0</v>
      </c>
      <c r="Q619" s="212">
        <f>_xlfn.IFNA(IF(Q$7="Fixed",1,IF(AND($D619="yes",Q$7="Block"),INDEX($O733:$Q733,1,MATCH(Q$5,$I18:$K18,0)),IF(OR(Q$7="Anytime",Q$7="Peak",Q$7="Off-peak",Q$7="Shoulder",Q$7="Block"),INDEX('Stakeholder report data'!$G733:$M733,1,MATCH(IF(Q$7="Block","Anytime",Q$7),'Stakeholder report data'!$G$724:$M$724,0)),INDEX($W733:$AD733,1,MATCH(Q$5,$W$724:$AD$724,0)))))
*Q1219*Q$8,0)</f>
        <v>0</v>
      </c>
      <c r="R619" s="212">
        <f>_xlfn.IFNA(IF(R$7="Fixed",1,IF(AND($D619="yes",R$7="Block"),INDEX($O733:$Q733,1,MATCH(R$5,$I18:$K18,0)),IF(OR(R$7="Anytime",R$7="Peak",R$7="Off-peak",R$7="Shoulder",R$7="Block"),INDEX('Stakeholder report data'!$G733:$M733,1,MATCH(IF(R$7="Block","Anytime",R$7),'Stakeholder report data'!$G$724:$M$724,0)),INDEX($W733:$AD733,1,MATCH(R$5,$W$724:$AD$724,0)))))
*R1219*R$8,0)</f>
        <v>0</v>
      </c>
      <c r="S619" s="212">
        <f>_xlfn.IFNA(IF(S$7="Fixed",1,IF(AND($D619="yes",S$7="Block"),INDEX($O733:$Q733,1,MATCH(S$5,$I18:$K18,0)),IF(OR(S$7="Anytime",S$7="Peak",S$7="Off-peak",S$7="Shoulder",S$7="Block"),INDEX('Stakeholder report data'!$G733:$M733,1,MATCH(IF(S$7="Block","Anytime",S$7),'Stakeholder report data'!$G$724:$M$724,0)),INDEX($W733:$AD733,1,MATCH(S$5,$W$724:$AD$724,0)))))
*S1219*S$8,0)</f>
        <v>0</v>
      </c>
      <c r="T619" s="212">
        <f>_xlfn.IFNA(IF(T$7="Fixed",1,IF(AND($D619="yes",T$7="Block"),INDEX($O733:$Q733,1,MATCH(T$5,$I18:$K18,0)),IF(OR(T$7="Anytime",T$7="Peak",T$7="Off-peak",T$7="Shoulder",T$7="Block"),INDEX('Stakeholder report data'!$G733:$M733,1,MATCH(IF(T$7="Block","Anytime",T$7),'Stakeholder report data'!$G$724:$M$724,0)),INDEX($W733:$AD733,1,MATCH(T$5,$W$724:$AD$724,0)))))
*T1219*T$8,0)</f>
        <v>0</v>
      </c>
      <c r="U619" s="212">
        <f>_xlfn.IFNA(IF(U$7="Fixed",1,IF(AND($D619="yes",U$7="Block"),INDEX($O733:$Q733,1,MATCH(U$5,$I18:$K18,0)),IF(OR(U$7="Anytime",U$7="Peak",U$7="Off-peak",U$7="Shoulder",U$7="Block"),INDEX('Stakeholder report data'!$G733:$M733,1,MATCH(IF(U$7="Block","Anytime",U$7),'Stakeholder report data'!$G$724:$M$724,0)),INDEX($W733:$AD733,1,MATCH(U$5,$W$724:$AD$724,0)))))
*U1219*U$8,0)</f>
        <v>0</v>
      </c>
      <c r="V619" s="212">
        <f>_xlfn.IFNA(IF(V$7="Fixed",1,IF(AND($D619="yes",V$7="Block"),INDEX($O733:$Q733,1,MATCH(V$5,$I18:$K18,0)),IF(OR(V$7="Anytime",V$7="Peak",V$7="Off-peak",V$7="Shoulder",V$7="Block"),INDEX('Stakeholder report data'!$G733:$M733,1,MATCH(IF(V$7="Block","Anytime",V$7),'Stakeholder report data'!$G$724:$M$724,0)),INDEX($W733:$AD733,1,MATCH(V$5,$W$724:$AD$724,0)))))
*V1219*V$8,0)</f>
        <v>0</v>
      </c>
      <c r="W619" s="212">
        <f>_xlfn.IFNA(IF(W$7="Fixed",1,IF(AND($D619="yes",W$7="Block"),INDEX($O733:$Q733,1,MATCH(W$5,$I18:$K18,0)),IF(OR(W$7="Anytime",W$7="Peak",W$7="Off-peak",W$7="Shoulder",W$7="Block"),INDEX('Stakeholder report data'!$G733:$M733,1,MATCH(IF(W$7="Block","Anytime",W$7),'Stakeholder report data'!$G$724:$M$724,0)),INDEX($W733:$AD733,1,MATCH(W$5,$W$724:$AD$724,0)))))
*W1219*W$8,0)</f>
        <v>0</v>
      </c>
      <c r="X619" s="212">
        <f>_xlfn.IFNA(IF(X$7="Fixed",1,IF(AND($D619="yes",X$7="Block"),INDEX($O733:$Q733,1,MATCH(X$5,$I18:$K18,0)),IF(OR(X$7="Anytime",X$7="Peak",X$7="Off-peak",X$7="Shoulder",X$7="Block"),INDEX('Stakeholder report data'!$G733:$M733,1,MATCH(IF(X$7="Block","Anytime",X$7),'Stakeholder report data'!$G$724:$M$724,0)),INDEX($W733:$AD733,1,MATCH(X$5,$W$724:$AD$724,0)))))
*X1219*X$8,0)</f>
        <v>0</v>
      </c>
      <c r="Y619" s="212">
        <f>_xlfn.IFNA(IF(Y$7="Fixed",1,IF(AND($D619="yes",Y$7="Block"),INDEX($O733:$Q733,1,MATCH(Y$5,$I18:$K18,0)),IF(OR(Y$7="Anytime",Y$7="Peak",Y$7="Off-peak",Y$7="Shoulder",Y$7="Block"),INDEX('Stakeholder report data'!$G733:$M733,1,MATCH(IF(Y$7="Block","Anytime",Y$7),'Stakeholder report data'!$G$724:$M$724,0)),INDEX($W733:$AD733,1,MATCH(Y$5,$W$724:$AD$724,0)))))
*Y1219*Y$8,0)</f>
        <v>0</v>
      </c>
      <c r="Z619" s="212">
        <f>_xlfn.IFNA(IF(Z$7="Fixed",1,IF(AND($D619="yes",Z$7="Block"),INDEX($O733:$Q733,1,MATCH(Z$5,$I18:$K18,0)),IF(OR(Z$7="Anytime",Z$7="Peak",Z$7="Off-peak",Z$7="Shoulder",Z$7="Block"),INDEX('Stakeholder report data'!$G733:$M733,1,MATCH(IF(Z$7="Block","Anytime",Z$7),'Stakeholder report data'!$G$724:$M$724,0)),INDEX($W733:$AD733,1,MATCH(Z$5,$W$724:$AD$724,0)))))
*Z1219*Z$8,0)</f>
        <v>0</v>
      </c>
      <c r="AA619" s="212">
        <f>_xlfn.IFNA(IF(AA$7="Fixed",1,IF(AND($D619="yes",AA$7="Block"),INDEX($O733:$Q733,1,MATCH(AA$5,$I18:$K18,0)),IF(OR(AA$7="Anytime",AA$7="Peak",AA$7="Off-peak",AA$7="Shoulder",AA$7="Block"),INDEX('Stakeholder report data'!$G733:$M733,1,MATCH(IF(AA$7="Block","Anytime",AA$7),'Stakeholder report data'!$G$724:$M$724,0)),INDEX($W733:$AD733,1,MATCH(AA$5,$W$724:$AD$724,0)))))
*AA1219*AA$8,0)</f>
        <v>0</v>
      </c>
      <c r="AB619" s="212">
        <f>_xlfn.IFNA(IF(AB$7="Fixed",1,IF(AND($D619="yes",AB$7="Block"),INDEX($O733:$Q733,1,MATCH(AB$5,$I18:$K18,0)),IF(OR(AB$7="Anytime",AB$7="Peak",AB$7="Off-peak",AB$7="Shoulder",AB$7="Block"),INDEX('Stakeholder report data'!$G733:$M733,1,MATCH(IF(AB$7="Block","Anytime",AB$7),'Stakeholder report data'!$G$724:$M$724,0)),INDEX($W733:$AD733,1,MATCH(AB$5,$W$724:$AD$724,0)))))
*AB1219*AB$8,0)</f>
        <v>0</v>
      </c>
      <c r="AC619" s="212">
        <f>_xlfn.IFNA(IF(AC$7="Fixed",1,IF(AND($D619="yes",AC$7="Block"),INDEX($O733:$Q733,1,MATCH(AC$5,$I18:$K18,0)),IF(OR(AC$7="Anytime",AC$7="Peak",AC$7="Off-peak",AC$7="Shoulder",AC$7="Block"),INDEX('Stakeholder report data'!$G733:$M733,1,MATCH(IF(AC$7="Block","Anytime",AC$7),'Stakeholder report data'!$G$724:$M$724,0)),INDEX($W733:$AD733,1,MATCH(AC$5,$W$724:$AD$724,0)))))
*AC1219*AC$8,0)</f>
        <v>0</v>
      </c>
      <c r="AD619" s="212">
        <f>_xlfn.IFNA(IF(AD$7="Fixed",1,IF(AND($D619="yes",AD$7="Block"),INDEX($O733:$Q733,1,MATCH(AD$5,$I18:$K18,0)),IF(OR(AD$7="Anytime",AD$7="Peak",AD$7="Off-peak",AD$7="Shoulder",AD$7="Block"),INDEX('Stakeholder report data'!$G733:$M733,1,MATCH(IF(AD$7="Block","Anytime",AD$7),'Stakeholder report data'!$G$724:$M$724,0)),INDEX($W733:$AD733,1,MATCH(AD$5,$W$724:$AD$724,0)))))
*AD1219*AD$8,0)</f>
        <v>0</v>
      </c>
      <c r="AE619" s="55"/>
      <c r="AF619" s="34"/>
      <c r="AG619" s="34"/>
      <c r="AH619" s="34"/>
    </row>
    <row r="620" spans="1:34" ht="11.25" outlineLevel="2" x14ac:dyDescent="0.2">
      <c r="A620" s="34"/>
      <c r="B620" s="251">
        <v>8</v>
      </c>
      <c r="C620" s="48">
        <v>0</v>
      </c>
      <c r="D620" s="49">
        <f t="shared" si="63"/>
        <v>0</v>
      </c>
      <c r="E620" s="49">
        <f t="shared" si="63"/>
        <v>0</v>
      </c>
      <c r="F620" s="56"/>
      <c r="G620" s="262">
        <f t="shared" si="64"/>
        <v>0</v>
      </c>
      <c r="H620" s="56"/>
      <c r="I620" s="212">
        <f>_xlfn.IFNA(IF(I$7="Fixed",1,IF(AND($D620="yes",I$7="Block"),INDEX($O734:$Q734,1,MATCH(I$5,$I19:$K19,0)),IF(OR(I$7="Anytime",I$7="Peak",I$7="Off-peak",I$7="Shoulder",I$7="Block"),INDEX('Stakeholder report data'!$G734:$M734,1,MATCH(IF(I$7="Block","Anytime",I$7),'Stakeholder report data'!$G$724:$M$724,0)),INDEX($W734:$AD734,1,MATCH(I$5,$W$724:$AD$724,0)))))
*I1220*I$8,0)</f>
        <v>0</v>
      </c>
      <c r="J620" s="212">
        <f>_xlfn.IFNA(IF(J$7="Fixed",1,IF(AND($D620="yes",J$7="Block"),INDEX($O734:$Q734,1,MATCH(J$5,$I19:$K19,0)),IF(OR(J$7="Anytime",J$7="Peak",J$7="Off-peak",J$7="Shoulder",J$7="Block"),INDEX('Stakeholder report data'!$G734:$M734,1,MATCH(IF(J$7="Block","Anytime",J$7),'Stakeholder report data'!$G$724:$M$724,0)),INDEX($W734:$AD734,1,MATCH(J$5,$W$724:$AD$724,0)))))
*J1220*J$8,0)</f>
        <v>0</v>
      </c>
      <c r="K620" s="212">
        <f>_xlfn.IFNA(IF(K$7="Fixed",1,IF(AND($D620="yes",K$7="Block"),INDEX($O734:$Q734,1,MATCH(K$5,$I19:$K19,0)),IF(OR(K$7="Anytime",K$7="Peak",K$7="Off-peak",K$7="Shoulder",K$7="Block"),INDEX('Stakeholder report data'!$G734:$M734,1,MATCH(IF(K$7="Block","Anytime",K$7),'Stakeholder report data'!$G$724:$M$724,0)),INDEX($W734:$AD734,1,MATCH(K$5,$W$724:$AD$724,0)))))
*K1220*K$8,0)</f>
        <v>0</v>
      </c>
      <c r="L620" s="212">
        <f>_xlfn.IFNA(IF(L$7="Fixed",1,IF(AND($D620="yes",L$7="Block"),INDEX($O734:$Q734,1,MATCH(L$5,$I19:$K19,0)),IF(OR(L$7="Anytime",L$7="Peak",L$7="Off-peak",L$7="Shoulder",L$7="Block"),INDEX('Stakeholder report data'!$G734:$M734,1,MATCH(IF(L$7="Block","Anytime",L$7),'Stakeholder report data'!$G$724:$M$724,0)),INDEX($W734:$AD734,1,MATCH(L$5,$W$724:$AD$724,0)))))
*L1220*L$8,0)</f>
        <v>0</v>
      </c>
      <c r="M620" s="212">
        <f>_xlfn.IFNA(IF(M$7="Fixed",1,IF(AND($D620="yes",M$7="Block"),INDEX($O734:$Q734,1,MATCH(M$5,$I19:$K19,0)),IF(OR(M$7="Anytime",M$7="Peak",M$7="Off-peak",M$7="Shoulder",M$7="Block"),INDEX('Stakeholder report data'!$G734:$M734,1,MATCH(IF(M$7="Block","Anytime",M$7),'Stakeholder report data'!$G$724:$M$724,0)),INDEX($W734:$AD734,1,MATCH(M$5,$W$724:$AD$724,0)))))
*M1220*M$8,0)</f>
        <v>0</v>
      </c>
      <c r="N620" s="212">
        <f>_xlfn.IFNA(IF(N$7="Fixed",1,IF(AND($D620="yes",N$7="Block"),INDEX($O734:$Q734,1,MATCH(N$5,$I19:$K19,0)),IF(OR(N$7="Anytime",N$7="Peak",N$7="Off-peak",N$7="Shoulder",N$7="Block"),INDEX('Stakeholder report data'!$G734:$M734,1,MATCH(IF(N$7="Block","Anytime",N$7),'Stakeholder report data'!$G$724:$M$724,0)),INDEX($W734:$AD734,1,MATCH(N$5,$W$724:$AD$724,0)))))
*N1220*N$8,0)</f>
        <v>0</v>
      </c>
      <c r="O620" s="212">
        <f>_xlfn.IFNA(IF(O$7="Fixed",1,IF(AND($D620="yes",O$7="Block"),INDEX($O734:$Q734,1,MATCH(O$5,$I19:$K19,0)),IF(OR(O$7="Anytime",O$7="Peak",O$7="Off-peak",O$7="Shoulder",O$7="Block"),INDEX('Stakeholder report data'!$G734:$M734,1,MATCH(IF(O$7="Block","Anytime",O$7),'Stakeholder report data'!$G$724:$M$724,0)),INDEX($W734:$AD734,1,MATCH(O$5,$W$724:$AD$724,0)))))
*O1220*O$8,0)</f>
        <v>0</v>
      </c>
      <c r="P620" s="212">
        <f>_xlfn.IFNA(IF(P$7="Fixed",1,IF(AND($D620="yes",P$7="Block"),INDEX($O734:$Q734,1,MATCH(P$5,$I19:$K19,0)),IF(OR(P$7="Anytime",P$7="Peak",P$7="Off-peak",P$7="Shoulder",P$7="Block"),INDEX('Stakeholder report data'!$G734:$M734,1,MATCH(IF(P$7="Block","Anytime",P$7),'Stakeholder report data'!$G$724:$M$724,0)),INDEX($W734:$AD734,1,MATCH(P$5,$W$724:$AD$724,0)))))
*P1220*P$8,0)</f>
        <v>0</v>
      </c>
      <c r="Q620" s="212">
        <f>_xlfn.IFNA(IF(Q$7="Fixed",1,IF(AND($D620="yes",Q$7="Block"),INDEX($O734:$Q734,1,MATCH(Q$5,$I19:$K19,0)),IF(OR(Q$7="Anytime",Q$7="Peak",Q$7="Off-peak",Q$7="Shoulder",Q$7="Block"),INDEX('Stakeholder report data'!$G734:$M734,1,MATCH(IF(Q$7="Block","Anytime",Q$7),'Stakeholder report data'!$G$724:$M$724,0)),INDEX($W734:$AD734,1,MATCH(Q$5,$W$724:$AD$724,0)))))
*Q1220*Q$8,0)</f>
        <v>0</v>
      </c>
      <c r="R620" s="212">
        <f>_xlfn.IFNA(IF(R$7="Fixed",1,IF(AND($D620="yes",R$7="Block"),INDEX($O734:$Q734,1,MATCH(R$5,$I19:$K19,0)),IF(OR(R$7="Anytime",R$7="Peak",R$7="Off-peak",R$7="Shoulder",R$7="Block"),INDEX('Stakeholder report data'!$G734:$M734,1,MATCH(IF(R$7="Block","Anytime",R$7),'Stakeholder report data'!$G$724:$M$724,0)),INDEX($W734:$AD734,1,MATCH(R$5,$W$724:$AD$724,0)))))
*R1220*R$8,0)</f>
        <v>0</v>
      </c>
      <c r="S620" s="212">
        <f>_xlfn.IFNA(IF(S$7="Fixed",1,IF(AND($D620="yes",S$7="Block"),INDEX($O734:$Q734,1,MATCH(S$5,$I19:$K19,0)),IF(OR(S$7="Anytime",S$7="Peak",S$7="Off-peak",S$7="Shoulder",S$7="Block"),INDEX('Stakeholder report data'!$G734:$M734,1,MATCH(IF(S$7="Block","Anytime",S$7),'Stakeholder report data'!$G$724:$M$724,0)),INDEX($W734:$AD734,1,MATCH(S$5,$W$724:$AD$724,0)))))
*S1220*S$8,0)</f>
        <v>0</v>
      </c>
      <c r="T620" s="212">
        <f>_xlfn.IFNA(IF(T$7="Fixed",1,IF(AND($D620="yes",T$7="Block"),INDEX($O734:$Q734,1,MATCH(T$5,$I19:$K19,0)),IF(OR(T$7="Anytime",T$7="Peak",T$7="Off-peak",T$7="Shoulder",T$7="Block"),INDEX('Stakeholder report data'!$G734:$M734,1,MATCH(IF(T$7="Block","Anytime",T$7),'Stakeholder report data'!$G$724:$M$724,0)),INDEX($W734:$AD734,1,MATCH(T$5,$W$724:$AD$724,0)))))
*T1220*T$8,0)</f>
        <v>0</v>
      </c>
      <c r="U620" s="212">
        <f>_xlfn.IFNA(IF(U$7="Fixed",1,IF(AND($D620="yes",U$7="Block"),INDEX($O734:$Q734,1,MATCH(U$5,$I19:$K19,0)),IF(OR(U$7="Anytime",U$7="Peak",U$7="Off-peak",U$7="Shoulder",U$7="Block"),INDEX('Stakeholder report data'!$G734:$M734,1,MATCH(IF(U$7="Block","Anytime",U$7),'Stakeholder report data'!$G$724:$M$724,0)),INDEX($W734:$AD734,1,MATCH(U$5,$W$724:$AD$724,0)))))
*U1220*U$8,0)</f>
        <v>0</v>
      </c>
      <c r="V620" s="212">
        <f>_xlfn.IFNA(IF(V$7="Fixed",1,IF(AND($D620="yes",V$7="Block"),INDEX($O734:$Q734,1,MATCH(V$5,$I19:$K19,0)),IF(OR(V$7="Anytime",V$7="Peak",V$7="Off-peak",V$7="Shoulder",V$7="Block"),INDEX('Stakeholder report data'!$G734:$M734,1,MATCH(IF(V$7="Block","Anytime",V$7),'Stakeholder report data'!$G$724:$M$724,0)),INDEX($W734:$AD734,1,MATCH(V$5,$W$724:$AD$724,0)))))
*V1220*V$8,0)</f>
        <v>0</v>
      </c>
      <c r="W620" s="212">
        <f>_xlfn.IFNA(IF(W$7="Fixed",1,IF(AND($D620="yes",W$7="Block"),INDEX($O734:$Q734,1,MATCH(W$5,$I19:$K19,0)),IF(OR(W$7="Anytime",W$7="Peak",W$7="Off-peak",W$7="Shoulder",W$7="Block"),INDEX('Stakeholder report data'!$G734:$M734,1,MATCH(IF(W$7="Block","Anytime",W$7),'Stakeholder report data'!$G$724:$M$724,0)),INDEX($W734:$AD734,1,MATCH(W$5,$W$724:$AD$724,0)))))
*W1220*W$8,0)</f>
        <v>0</v>
      </c>
      <c r="X620" s="212">
        <f>_xlfn.IFNA(IF(X$7="Fixed",1,IF(AND($D620="yes",X$7="Block"),INDEX($O734:$Q734,1,MATCH(X$5,$I19:$K19,0)),IF(OR(X$7="Anytime",X$7="Peak",X$7="Off-peak",X$7="Shoulder",X$7="Block"),INDEX('Stakeholder report data'!$G734:$M734,1,MATCH(IF(X$7="Block","Anytime",X$7),'Stakeholder report data'!$G$724:$M$724,0)),INDEX($W734:$AD734,1,MATCH(X$5,$W$724:$AD$724,0)))))
*X1220*X$8,0)</f>
        <v>0</v>
      </c>
      <c r="Y620" s="212">
        <f>_xlfn.IFNA(IF(Y$7="Fixed",1,IF(AND($D620="yes",Y$7="Block"),INDEX($O734:$Q734,1,MATCH(Y$5,$I19:$K19,0)),IF(OR(Y$7="Anytime",Y$7="Peak",Y$7="Off-peak",Y$7="Shoulder",Y$7="Block"),INDEX('Stakeholder report data'!$G734:$M734,1,MATCH(IF(Y$7="Block","Anytime",Y$7),'Stakeholder report data'!$G$724:$M$724,0)),INDEX($W734:$AD734,1,MATCH(Y$5,$W$724:$AD$724,0)))))
*Y1220*Y$8,0)</f>
        <v>0</v>
      </c>
      <c r="Z620" s="212">
        <f>_xlfn.IFNA(IF(Z$7="Fixed",1,IF(AND($D620="yes",Z$7="Block"),INDEX($O734:$Q734,1,MATCH(Z$5,$I19:$K19,0)),IF(OR(Z$7="Anytime",Z$7="Peak",Z$7="Off-peak",Z$7="Shoulder",Z$7="Block"),INDEX('Stakeholder report data'!$G734:$M734,1,MATCH(IF(Z$7="Block","Anytime",Z$7),'Stakeholder report data'!$G$724:$M$724,0)),INDEX($W734:$AD734,1,MATCH(Z$5,$W$724:$AD$724,0)))))
*Z1220*Z$8,0)</f>
        <v>0</v>
      </c>
      <c r="AA620" s="212">
        <f>_xlfn.IFNA(IF(AA$7="Fixed",1,IF(AND($D620="yes",AA$7="Block"),INDEX($O734:$Q734,1,MATCH(AA$5,$I19:$K19,0)),IF(OR(AA$7="Anytime",AA$7="Peak",AA$7="Off-peak",AA$7="Shoulder",AA$7="Block"),INDEX('Stakeholder report data'!$G734:$M734,1,MATCH(IF(AA$7="Block","Anytime",AA$7),'Stakeholder report data'!$G$724:$M$724,0)),INDEX($W734:$AD734,1,MATCH(AA$5,$W$724:$AD$724,0)))))
*AA1220*AA$8,0)</f>
        <v>0</v>
      </c>
      <c r="AB620" s="212">
        <f>_xlfn.IFNA(IF(AB$7="Fixed",1,IF(AND($D620="yes",AB$7="Block"),INDEX($O734:$Q734,1,MATCH(AB$5,$I19:$K19,0)),IF(OR(AB$7="Anytime",AB$7="Peak",AB$7="Off-peak",AB$7="Shoulder",AB$7="Block"),INDEX('Stakeholder report data'!$G734:$M734,1,MATCH(IF(AB$7="Block","Anytime",AB$7),'Stakeholder report data'!$G$724:$M$724,0)),INDEX($W734:$AD734,1,MATCH(AB$5,$W$724:$AD$724,0)))))
*AB1220*AB$8,0)</f>
        <v>0</v>
      </c>
      <c r="AC620" s="212">
        <f>_xlfn.IFNA(IF(AC$7="Fixed",1,IF(AND($D620="yes",AC$7="Block"),INDEX($O734:$Q734,1,MATCH(AC$5,$I19:$K19,0)),IF(OR(AC$7="Anytime",AC$7="Peak",AC$7="Off-peak",AC$7="Shoulder",AC$7="Block"),INDEX('Stakeholder report data'!$G734:$M734,1,MATCH(IF(AC$7="Block","Anytime",AC$7),'Stakeholder report data'!$G$724:$M$724,0)),INDEX($W734:$AD734,1,MATCH(AC$5,$W$724:$AD$724,0)))))
*AC1220*AC$8,0)</f>
        <v>0</v>
      </c>
      <c r="AD620" s="212">
        <f>_xlfn.IFNA(IF(AD$7="Fixed",1,IF(AND($D620="yes",AD$7="Block"),INDEX($O734:$Q734,1,MATCH(AD$5,$I19:$K19,0)),IF(OR(AD$7="Anytime",AD$7="Peak",AD$7="Off-peak",AD$7="Shoulder",AD$7="Block"),INDEX('Stakeholder report data'!$G734:$M734,1,MATCH(IF(AD$7="Block","Anytime",AD$7),'Stakeholder report data'!$G$724:$M$724,0)),INDEX($W734:$AD734,1,MATCH(AD$5,$W$724:$AD$724,0)))))
*AD1220*AD$8,0)</f>
        <v>0</v>
      </c>
      <c r="AE620" s="55"/>
      <c r="AF620" s="34"/>
      <c r="AG620" s="34"/>
      <c r="AH620" s="34"/>
    </row>
    <row r="621" spans="1:34" ht="11.25" outlineLevel="2" x14ac:dyDescent="0.2">
      <c r="A621" s="34"/>
      <c r="B621" s="258">
        <v>9</v>
      </c>
      <c r="C621" s="48">
        <v>0</v>
      </c>
      <c r="D621" s="49">
        <f t="shared" si="63"/>
        <v>0</v>
      </c>
      <c r="E621" s="49">
        <f t="shared" si="63"/>
        <v>0</v>
      </c>
      <c r="F621" s="56"/>
      <c r="G621" s="262">
        <f t="shared" si="64"/>
        <v>0</v>
      </c>
      <c r="H621" s="56"/>
      <c r="I621" s="212">
        <f>_xlfn.IFNA(IF(I$7="Fixed",1,IF(AND($D621="yes",I$7="Block"),INDEX($O735:$Q735,1,MATCH(I$5,$I20:$K20,0)),IF(OR(I$7="Anytime",I$7="Peak",I$7="Off-peak",I$7="Shoulder",I$7="Block"),INDEX('Stakeholder report data'!$G735:$M735,1,MATCH(IF(I$7="Block","Anytime",I$7),'Stakeholder report data'!$G$724:$M$724,0)),INDEX($W735:$AD735,1,MATCH(I$5,$W$724:$AD$724,0)))))
*I1221*I$8,0)</f>
        <v>0</v>
      </c>
      <c r="J621" s="212">
        <f>_xlfn.IFNA(IF(J$7="Fixed",1,IF(AND($D621="yes",J$7="Block"),INDEX($O735:$Q735,1,MATCH(J$5,$I20:$K20,0)),IF(OR(J$7="Anytime",J$7="Peak",J$7="Off-peak",J$7="Shoulder",J$7="Block"),INDEX('Stakeholder report data'!$G735:$M735,1,MATCH(IF(J$7="Block","Anytime",J$7),'Stakeholder report data'!$G$724:$M$724,0)),INDEX($W735:$AD735,1,MATCH(J$5,$W$724:$AD$724,0)))))
*J1221*J$8,0)</f>
        <v>0</v>
      </c>
      <c r="K621" s="212">
        <f>_xlfn.IFNA(IF(K$7="Fixed",1,IF(AND($D621="yes",K$7="Block"),INDEX($O735:$Q735,1,MATCH(K$5,$I20:$K20,0)),IF(OR(K$7="Anytime",K$7="Peak",K$7="Off-peak",K$7="Shoulder",K$7="Block"),INDEX('Stakeholder report data'!$G735:$M735,1,MATCH(IF(K$7="Block","Anytime",K$7),'Stakeholder report data'!$G$724:$M$724,0)),INDEX($W735:$AD735,1,MATCH(K$5,$W$724:$AD$724,0)))))
*K1221*K$8,0)</f>
        <v>0</v>
      </c>
      <c r="L621" s="212">
        <f>_xlfn.IFNA(IF(L$7="Fixed",1,IF(AND($D621="yes",L$7="Block"),INDEX($O735:$Q735,1,MATCH(L$5,$I20:$K20,0)),IF(OR(L$7="Anytime",L$7="Peak",L$7="Off-peak",L$7="Shoulder",L$7="Block"),INDEX('Stakeholder report data'!$G735:$M735,1,MATCH(IF(L$7="Block","Anytime",L$7),'Stakeholder report data'!$G$724:$M$724,0)),INDEX($W735:$AD735,1,MATCH(L$5,$W$724:$AD$724,0)))))
*L1221*L$8,0)</f>
        <v>0</v>
      </c>
      <c r="M621" s="212">
        <f>_xlfn.IFNA(IF(M$7="Fixed",1,IF(AND($D621="yes",M$7="Block"),INDEX($O735:$Q735,1,MATCH(M$5,$I20:$K20,0)),IF(OR(M$7="Anytime",M$7="Peak",M$7="Off-peak",M$7="Shoulder",M$7="Block"),INDEX('Stakeholder report data'!$G735:$M735,1,MATCH(IF(M$7="Block","Anytime",M$7),'Stakeholder report data'!$G$724:$M$724,0)),INDEX($W735:$AD735,1,MATCH(M$5,$W$724:$AD$724,0)))))
*M1221*M$8,0)</f>
        <v>0</v>
      </c>
      <c r="N621" s="212">
        <f>_xlfn.IFNA(IF(N$7="Fixed",1,IF(AND($D621="yes",N$7="Block"),INDEX($O735:$Q735,1,MATCH(N$5,$I20:$K20,0)),IF(OR(N$7="Anytime",N$7="Peak",N$7="Off-peak",N$7="Shoulder",N$7="Block"),INDEX('Stakeholder report data'!$G735:$M735,1,MATCH(IF(N$7="Block","Anytime",N$7),'Stakeholder report data'!$G$724:$M$724,0)),INDEX($W735:$AD735,1,MATCH(N$5,$W$724:$AD$724,0)))))
*N1221*N$8,0)</f>
        <v>0</v>
      </c>
      <c r="O621" s="212">
        <f>_xlfn.IFNA(IF(O$7="Fixed",1,IF(AND($D621="yes",O$7="Block"),INDEX($O735:$Q735,1,MATCH(O$5,$I20:$K20,0)),IF(OR(O$7="Anytime",O$7="Peak",O$7="Off-peak",O$7="Shoulder",O$7="Block"),INDEX('Stakeholder report data'!$G735:$M735,1,MATCH(IF(O$7="Block","Anytime",O$7),'Stakeholder report data'!$G$724:$M$724,0)),INDEX($W735:$AD735,1,MATCH(O$5,$W$724:$AD$724,0)))))
*O1221*O$8,0)</f>
        <v>0</v>
      </c>
      <c r="P621" s="212">
        <f>_xlfn.IFNA(IF(P$7="Fixed",1,IF(AND($D621="yes",P$7="Block"),INDEX($O735:$Q735,1,MATCH(P$5,$I20:$K20,0)),IF(OR(P$7="Anytime",P$7="Peak",P$7="Off-peak",P$7="Shoulder",P$7="Block"),INDEX('Stakeholder report data'!$G735:$M735,1,MATCH(IF(P$7="Block","Anytime",P$7),'Stakeholder report data'!$G$724:$M$724,0)),INDEX($W735:$AD735,1,MATCH(P$5,$W$724:$AD$724,0)))))
*P1221*P$8,0)</f>
        <v>0</v>
      </c>
      <c r="Q621" s="212">
        <f>_xlfn.IFNA(IF(Q$7="Fixed",1,IF(AND($D621="yes",Q$7="Block"),INDEX($O735:$Q735,1,MATCH(Q$5,$I20:$K20,0)),IF(OR(Q$7="Anytime",Q$7="Peak",Q$7="Off-peak",Q$7="Shoulder",Q$7="Block"),INDEX('Stakeholder report data'!$G735:$M735,1,MATCH(IF(Q$7="Block","Anytime",Q$7),'Stakeholder report data'!$G$724:$M$724,0)),INDEX($W735:$AD735,1,MATCH(Q$5,$W$724:$AD$724,0)))))
*Q1221*Q$8,0)</f>
        <v>0</v>
      </c>
      <c r="R621" s="212">
        <f>_xlfn.IFNA(IF(R$7="Fixed",1,IF(AND($D621="yes",R$7="Block"),INDEX($O735:$Q735,1,MATCH(R$5,$I20:$K20,0)),IF(OR(R$7="Anytime",R$7="Peak",R$7="Off-peak",R$7="Shoulder",R$7="Block"),INDEX('Stakeholder report data'!$G735:$M735,1,MATCH(IF(R$7="Block","Anytime",R$7),'Stakeholder report data'!$G$724:$M$724,0)),INDEX($W735:$AD735,1,MATCH(R$5,$W$724:$AD$724,0)))))
*R1221*R$8,0)</f>
        <v>0</v>
      </c>
      <c r="S621" s="212">
        <f>_xlfn.IFNA(IF(S$7="Fixed",1,IF(AND($D621="yes",S$7="Block"),INDEX($O735:$Q735,1,MATCH(S$5,$I20:$K20,0)),IF(OR(S$7="Anytime",S$7="Peak",S$7="Off-peak",S$7="Shoulder",S$7="Block"),INDEX('Stakeholder report data'!$G735:$M735,1,MATCH(IF(S$7="Block","Anytime",S$7),'Stakeholder report data'!$G$724:$M$724,0)),INDEX($W735:$AD735,1,MATCH(S$5,$W$724:$AD$724,0)))))
*S1221*S$8,0)</f>
        <v>0</v>
      </c>
      <c r="T621" s="212">
        <f>_xlfn.IFNA(IF(T$7="Fixed",1,IF(AND($D621="yes",T$7="Block"),INDEX($O735:$Q735,1,MATCH(T$5,$I20:$K20,0)),IF(OR(T$7="Anytime",T$7="Peak",T$7="Off-peak",T$7="Shoulder",T$7="Block"),INDEX('Stakeholder report data'!$G735:$M735,1,MATCH(IF(T$7="Block","Anytime",T$7),'Stakeholder report data'!$G$724:$M$724,0)),INDEX($W735:$AD735,1,MATCH(T$5,$W$724:$AD$724,0)))))
*T1221*T$8,0)</f>
        <v>0</v>
      </c>
      <c r="U621" s="212">
        <f>_xlfn.IFNA(IF(U$7="Fixed",1,IF(AND($D621="yes",U$7="Block"),INDEX($O735:$Q735,1,MATCH(U$5,$I20:$K20,0)),IF(OR(U$7="Anytime",U$7="Peak",U$7="Off-peak",U$7="Shoulder",U$7="Block"),INDEX('Stakeholder report data'!$G735:$M735,1,MATCH(IF(U$7="Block","Anytime",U$7),'Stakeholder report data'!$G$724:$M$724,0)),INDEX($W735:$AD735,1,MATCH(U$5,$W$724:$AD$724,0)))))
*U1221*U$8,0)</f>
        <v>0</v>
      </c>
      <c r="V621" s="212">
        <f>_xlfn.IFNA(IF(V$7="Fixed",1,IF(AND($D621="yes",V$7="Block"),INDEX($O735:$Q735,1,MATCH(V$5,$I20:$K20,0)),IF(OR(V$7="Anytime",V$7="Peak",V$7="Off-peak",V$7="Shoulder",V$7="Block"),INDEX('Stakeholder report data'!$G735:$M735,1,MATCH(IF(V$7="Block","Anytime",V$7),'Stakeholder report data'!$G$724:$M$724,0)),INDEX($W735:$AD735,1,MATCH(V$5,$W$724:$AD$724,0)))))
*V1221*V$8,0)</f>
        <v>0</v>
      </c>
      <c r="W621" s="212">
        <f>_xlfn.IFNA(IF(W$7="Fixed",1,IF(AND($D621="yes",W$7="Block"),INDEX($O735:$Q735,1,MATCH(W$5,$I20:$K20,0)),IF(OR(W$7="Anytime",W$7="Peak",W$7="Off-peak",W$7="Shoulder",W$7="Block"),INDEX('Stakeholder report data'!$G735:$M735,1,MATCH(IF(W$7="Block","Anytime",W$7),'Stakeholder report data'!$G$724:$M$724,0)),INDEX($W735:$AD735,1,MATCH(W$5,$W$724:$AD$724,0)))))
*W1221*W$8,0)</f>
        <v>0</v>
      </c>
      <c r="X621" s="212">
        <f>_xlfn.IFNA(IF(X$7="Fixed",1,IF(AND($D621="yes",X$7="Block"),INDEX($O735:$Q735,1,MATCH(X$5,$I20:$K20,0)),IF(OR(X$7="Anytime",X$7="Peak",X$7="Off-peak",X$7="Shoulder",X$7="Block"),INDEX('Stakeholder report data'!$G735:$M735,1,MATCH(IF(X$7="Block","Anytime",X$7),'Stakeholder report data'!$G$724:$M$724,0)),INDEX($W735:$AD735,1,MATCH(X$5,$W$724:$AD$724,0)))))
*X1221*X$8,0)</f>
        <v>0</v>
      </c>
      <c r="Y621" s="212">
        <f>_xlfn.IFNA(IF(Y$7="Fixed",1,IF(AND($D621="yes",Y$7="Block"),INDEX($O735:$Q735,1,MATCH(Y$5,$I20:$K20,0)),IF(OR(Y$7="Anytime",Y$7="Peak",Y$7="Off-peak",Y$7="Shoulder",Y$7="Block"),INDEX('Stakeholder report data'!$G735:$M735,1,MATCH(IF(Y$7="Block","Anytime",Y$7),'Stakeholder report data'!$G$724:$M$724,0)),INDEX($W735:$AD735,1,MATCH(Y$5,$W$724:$AD$724,0)))))
*Y1221*Y$8,0)</f>
        <v>0</v>
      </c>
      <c r="Z621" s="212">
        <f>_xlfn.IFNA(IF(Z$7="Fixed",1,IF(AND($D621="yes",Z$7="Block"),INDEX($O735:$Q735,1,MATCH(Z$5,$I20:$K20,0)),IF(OR(Z$7="Anytime",Z$7="Peak",Z$7="Off-peak",Z$7="Shoulder",Z$7="Block"),INDEX('Stakeholder report data'!$G735:$M735,1,MATCH(IF(Z$7="Block","Anytime",Z$7),'Stakeholder report data'!$G$724:$M$724,0)),INDEX($W735:$AD735,1,MATCH(Z$5,$W$724:$AD$724,0)))))
*Z1221*Z$8,0)</f>
        <v>0</v>
      </c>
      <c r="AA621" s="212">
        <f>_xlfn.IFNA(IF(AA$7="Fixed",1,IF(AND($D621="yes",AA$7="Block"),INDEX($O735:$Q735,1,MATCH(AA$5,$I20:$K20,0)),IF(OR(AA$7="Anytime",AA$7="Peak",AA$7="Off-peak",AA$7="Shoulder",AA$7="Block"),INDEX('Stakeholder report data'!$G735:$M735,1,MATCH(IF(AA$7="Block","Anytime",AA$7),'Stakeholder report data'!$G$724:$M$724,0)),INDEX($W735:$AD735,1,MATCH(AA$5,$W$724:$AD$724,0)))))
*AA1221*AA$8,0)</f>
        <v>0</v>
      </c>
      <c r="AB621" s="212">
        <f>_xlfn.IFNA(IF(AB$7="Fixed",1,IF(AND($D621="yes",AB$7="Block"),INDEX($O735:$Q735,1,MATCH(AB$5,$I20:$K20,0)),IF(OR(AB$7="Anytime",AB$7="Peak",AB$7="Off-peak",AB$7="Shoulder",AB$7="Block"),INDEX('Stakeholder report data'!$G735:$M735,1,MATCH(IF(AB$7="Block","Anytime",AB$7),'Stakeholder report data'!$G$724:$M$724,0)),INDEX($W735:$AD735,1,MATCH(AB$5,$W$724:$AD$724,0)))))
*AB1221*AB$8,0)</f>
        <v>0</v>
      </c>
      <c r="AC621" s="212">
        <f>_xlfn.IFNA(IF(AC$7="Fixed",1,IF(AND($D621="yes",AC$7="Block"),INDEX($O735:$Q735,1,MATCH(AC$5,$I20:$K20,0)),IF(OR(AC$7="Anytime",AC$7="Peak",AC$7="Off-peak",AC$7="Shoulder",AC$7="Block"),INDEX('Stakeholder report data'!$G735:$M735,1,MATCH(IF(AC$7="Block","Anytime",AC$7),'Stakeholder report data'!$G$724:$M$724,0)),INDEX($W735:$AD735,1,MATCH(AC$5,$W$724:$AD$724,0)))))
*AC1221*AC$8,0)</f>
        <v>0</v>
      </c>
      <c r="AD621" s="212">
        <f>_xlfn.IFNA(IF(AD$7="Fixed",1,IF(AND($D621="yes",AD$7="Block"),INDEX($O735:$Q735,1,MATCH(AD$5,$I20:$K20,0)),IF(OR(AD$7="Anytime",AD$7="Peak",AD$7="Off-peak",AD$7="Shoulder",AD$7="Block"),INDEX('Stakeholder report data'!$G735:$M735,1,MATCH(IF(AD$7="Block","Anytime",AD$7),'Stakeholder report data'!$G$724:$M$724,0)),INDEX($W735:$AD735,1,MATCH(AD$5,$W$724:$AD$724,0)))))
*AD1221*AD$8,0)</f>
        <v>0</v>
      </c>
      <c r="AE621" s="55"/>
      <c r="AF621" s="34"/>
      <c r="AG621" s="34"/>
      <c r="AH621" s="34"/>
    </row>
    <row r="622" spans="1:34" ht="11.25" outlineLevel="2" x14ac:dyDescent="0.2">
      <c r="A622" s="34"/>
      <c r="B622" s="251">
        <v>10</v>
      </c>
      <c r="C622" s="48">
        <v>0</v>
      </c>
      <c r="D622" s="49">
        <f t="shared" si="63"/>
        <v>0</v>
      </c>
      <c r="E622" s="49">
        <f t="shared" si="63"/>
        <v>0</v>
      </c>
      <c r="F622" s="56"/>
      <c r="G622" s="262">
        <f t="shared" si="64"/>
        <v>0</v>
      </c>
      <c r="H622" s="56"/>
      <c r="I622" s="212">
        <f>_xlfn.IFNA(IF(I$7="Fixed",1,IF(AND($D622="yes",I$7="Block"),INDEX($O736:$Q736,1,MATCH(I$5,$I21:$K21,0)),IF(OR(I$7="Anytime",I$7="Peak",I$7="Off-peak",I$7="Shoulder",I$7="Block"),INDEX('Stakeholder report data'!$G736:$M736,1,MATCH(IF(I$7="Block","Anytime",I$7),'Stakeholder report data'!$G$724:$M$724,0)),INDEX($W736:$AD736,1,MATCH(I$5,$W$724:$AD$724,0)))))
*I1222*I$8,0)</f>
        <v>0</v>
      </c>
      <c r="J622" s="212">
        <f>_xlfn.IFNA(IF(J$7="Fixed",1,IF(AND($D622="yes",J$7="Block"),INDEX($O736:$Q736,1,MATCH(J$5,$I21:$K21,0)),IF(OR(J$7="Anytime",J$7="Peak",J$7="Off-peak",J$7="Shoulder",J$7="Block"),INDEX('Stakeholder report data'!$G736:$M736,1,MATCH(IF(J$7="Block","Anytime",J$7),'Stakeholder report data'!$G$724:$M$724,0)),INDEX($W736:$AD736,1,MATCH(J$5,$W$724:$AD$724,0)))))
*J1222*J$8,0)</f>
        <v>0</v>
      </c>
      <c r="K622" s="212">
        <f>_xlfn.IFNA(IF(K$7="Fixed",1,IF(AND($D622="yes",K$7="Block"),INDEX($O736:$Q736,1,MATCH(K$5,$I21:$K21,0)),IF(OR(K$7="Anytime",K$7="Peak",K$7="Off-peak",K$7="Shoulder",K$7="Block"),INDEX('Stakeholder report data'!$G736:$M736,1,MATCH(IF(K$7="Block","Anytime",K$7),'Stakeholder report data'!$G$724:$M$724,0)),INDEX($W736:$AD736,1,MATCH(K$5,$W$724:$AD$724,0)))))
*K1222*K$8,0)</f>
        <v>0</v>
      </c>
      <c r="L622" s="212">
        <f>_xlfn.IFNA(IF(L$7="Fixed",1,IF(AND($D622="yes",L$7="Block"),INDEX($O736:$Q736,1,MATCH(L$5,$I21:$K21,0)),IF(OR(L$7="Anytime",L$7="Peak",L$7="Off-peak",L$7="Shoulder",L$7="Block"),INDEX('Stakeholder report data'!$G736:$M736,1,MATCH(IF(L$7="Block","Anytime",L$7),'Stakeholder report data'!$G$724:$M$724,0)),INDEX($W736:$AD736,1,MATCH(L$5,$W$724:$AD$724,0)))))
*L1222*L$8,0)</f>
        <v>0</v>
      </c>
      <c r="M622" s="212">
        <f>_xlfn.IFNA(IF(M$7="Fixed",1,IF(AND($D622="yes",M$7="Block"),INDEX($O736:$Q736,1,MATCH(M$5,$I21:$K21,0)),IF(OR(M$7="Anytime",M$7="Peak",M$7="Off-peak",M$7="Shoulder",M$7="Block"),INDEX('Stakeholder report data'!$G736:$M736,1,MATCH(IF(M$7="Block","Anytime",M$7),'Stakeholder report data'!$G$724:$M$724,0)),INDEX($W736:$AD736,1,MATCH(M$5,$W$724:$AD$724,0)))))
*M1222*M$8,0)</f>
        <v>0</v>
      </c>
      <c r="N622" s="212">
        <f>_xlfn.IFNA(IF(N$7="Fixed",1,IF(AND($D622="yes",N$7="Block"),INDEX($O736:$Q736,1,MATCH(N$5,$I21:$K21,0)),IF(OR(N$7="Anytime",N$7="Peak",N$7="Off-peak",N$7="Shoulder",N$7="Block"),INDEX('Stakeholder report data'!$G736:$M736,1,MATCH(IF(N$7="Block","Anytime",N$7),'Stakeholder report data'!$G$724:$M$724,0)),INDEX($W736:$AD736,1,MATCH(N$5,$W$724:$AD$724,0)))))
*N1222*N$8,0)</f>
        <v>0</v>
      </c>
      <c r="O622" s="212">
        <f>_xlfn.IFNA(IF(O$7="Fixed",1,IF(AND($D622="yes",O$7="Block"),INDEX($O736:$Q736,1,MATCH(O$5,$I21:$K21,0)),IF(OR(O$7="Anytime",O$7="Peak",O$7="Off-peak",O$7="Shoulder",O$7="Block"),INDEX('Stakeholder report data'!$G736:$M736,1,MATCH(IF(O$7="Block","Anytime",O$7),'Stakeholder report data'!$G$724:$M$724,0)),INDEX($W736:$AD736,1,MATCH(O$5,$W$724:$AD$724,0)))))
*O1222*O$8,0)</f>
        <v>0</v>
      </c>
      <c r="P622" s="212">
        <f>_xlfn.IFNA(IF(P$7="Fixed",1,IF(AND($D622="yes",P$7="Block"),INDEX($O736:$Q736,1,MATCH(P$5,$I21:$K21,0)),IF(OR(P$7="Anytime",P$7="Peak",P$7="Off-peak",P$7="Shoulder",P$7="Block"),INDEX('Stakeholder report data'!$G736:$M736,1,MATCH(IF(P$7="Block","Anytime",P$7),'Stakeholder report data'!$G$724:$M$724,0)),INDEX($W736:$AD736,1,MATCH(P$5,$W$724:$AD$724,0)))))
*P1222*P$8,0)</f>
        <v>0</v>
      </c>
      <c r="Q622" s="212">
        <f>_xlfn.IFNA(IF(Q$7="Fixed",1,IF(AND($D622="yes",Q$7="Block"),INDEX($O736:$Q736,1,MATCH(Q$5,$I21:$K21,0)),IF(OR(Q$7="Anytime",Q$7="Peak",Q$7="Off-peak",Q$7="Shoulder",Q$7="Block"),INDEX('Stakeholder report data'!$G736:$M736,1,MATCH(IF(Q$7="Block","Anytime",Q$7),'Stakeholder report data'!$G$724:$M$724,0)),INDEX($W736:$AD736,1,MATCH(Q$5,$W$724:$AD$724,0)))))
*Q1222*Q$8,0)</f>
        <v>0</v>
      </c>
      <c r="R622" s="212">
        <f>_xlfn.IFNA(IF(R$7="Fixed",1,IF(AND($D622="yes",R$7="Block"),INDEX($O736:$Q736,1,MATCH(R$5,$I21:$K21,0)),IF(OR(R$7="Anytime",R$7="Peak",R$7="Off-peak",R$7="Shoulder",R$7="Block"),INDEX('Stakeholder report data'!$G736:$M736,1,MATCH(IF(R$7="Block","Anytime",R$7),'Stakeholder report data'!$G$724:$M$724,0)),INDEX($W736:$AD736,1,MATCH(R$5,$W$724:$AD$724,0)))))
*R1222*R$8,0)</f>
        <v>0</v>
      </c>
      <c r="S622" s="212">
        <f>_xlfn.IFNA(IF(S$7="Fixed",1,IF(AND($D622="yes",S$7="Block"),INDEX($O736:$Q736,1,MATCH(S$5,$I21:$K21,0)),IF(OR(S$7="Anytime",S$7="Peak",S$7="Off-peak",S$7="Shoulder",S$7="Block"),INDEX('Stakeholder report data'!$G736:$M736,1,MATCH(IF(S$7="Block","Anytime",S$7),'Stakeholder report data'!$G$724:$M$724,0)),INDEX($W736:$AD736,1,MATCH(S$5,$W$724:$AD$724,0)))))
*S1222*S$8,0)</f>
        <v>0</v>
      </c>
      <c r="T622" s="212">
        <f>_xlfn.IFNA(IF(T$7="Fixed",1,IF(AND($D622="yes",T$7="Block"),INDEX($O736:$Q736,1,MATCH(T$5,$I21:$K21,0)),IF(OR(T$7="Anytime",T$7="Peak",T$7="Off-peak",T$7="Shoulder",T$7="Block"),INDEX('Stakeholder report data'!$G736:$M736,1,MATCH(IF(T$7="Block","Anytime",T$7),'Stakeholder report data'!$G$724:$M$724,0)),INDEX($W736:$AD736,1,MATCH(T$5,$W$724:$AD$724,0)))))
*T1222*T$8,0)</f>
        <v>0</v>
      </c>
      <c r="U622" s="212">
        <f>_xlfn.IFNA(IF(U$7="Fixed",1,IF(AND($D622="yes",U$7="Block"),INDEX($O736:$Q736,1,MATCH(U$5,$I21:$K21,0)),IF(OR(U$7="Anytime",U$7="Peak",U$7="Off-peak",U$7="Shoulder",U$7="Block"),INDEX('Stakeholder report data'!$G736:$M736,1,MATCH(IF(U$7="Block","Anytime",U$7),'Stakeholder report data'!$G$724:$M$724,0)),INDEX($W736:$AD736,1,MATCH(U$5,$W$724:$AD$724,0)))))
*U1222*U$8,0)</f>
        <v>0</v>
      </c>
      <c r="V622" s="212">
        <f>_xlfn.IFNA(IF(V$7="Fixed",1,IF(AND($D622="yes",V$7="Block"),INDEX($O736:$Q736,1,MATCH(V$5,$I21:$K21,0)),IF(OR(V$7="Anytime",V$7="Peak",V$7="Off-peak",V$7="Shoulder",V$7="Block"),INDEX('Stakeholder report data'!$G736:$M736,1,MATCH(IF(V$7="Block","Anytime",V$7),'Stakeholder report data'!$G$724:$M$724,0)),INDEX($W736:$AD736,1,MATCH(V$5,$W$724:$AD$724,0)))))
*V1222*V$8,0)</f>
        <v>0</v>
      </c>
      <c r="W622" s="212">
        <f>_xlfn.IFNA(IF(W$7="Fixed",1,IF(AND($D622="yes",W$7="Block"),INDEX($O736:$Q736,1,MATCH(W$5,$I21:$K21,0)),IF(OR(W$7="Anytime",W$7="Peak",W$7="Off-peak",W$7="Shoulder",W$7="Block"),INDEX('Stakeholder report data'!$G736:$M736,1,MATCH(IF(W$7="Block","Anytime",W$7),'Stakeholder report data'!$G$724:$M$724,0)),INDEX($W736:$AD736,1,MATCH(W$5,$W$724:$AD$724,0)))))
*W1222*W$8,0)</f>
        <v>0</v>
      </c>
      <c r="X622" s="212">
        <f>_xlfn.IFNA(IF(X$7="Fixed",1,IF(AND($D622="yes",X$7="Block"),INDEX($O736:$Q736,1,MATCH(X$5,$I21:$K21,0)),IF(OR(X$7="Anytime",X$7="Peak",X$7="Off-peak",X$7="Shoulder",X$7="Block"),INDEX('Stakeholder report data'!$G736:$M736,1,MATCH(IF(X$7="Block","Anytime",X$7),'Stakeholder report data'!$G$724:$M$724,0)),INDEX($W736:$AD736,1,MATCH(X$5,$W$724:$AD$724,0)))))
*X1222*X$8,0)</f>
        <v>0</v>
      </c>
      <c r="Y622" s="212">
        <f>_xlfn.IFNA(IF(Y$7="Fixed",1,IF(AND($D622="yes",Y$7="Block"),INDEX($O736:$Q736,1,MATCH(Y$5,$I21:$K21,0)),IF(OR(Y$7="Anytime",Y$7="Peak",Y$7="Off-peak",Y$7="Shoulder",Y$7="Block"),INDEX('Stakeholder report data'!$G736:$M736,1,MATCH(IF(Y$7="Block","Anytime",Y$7),'Stakeholder report data'!$G$724:$M$724,0)),INDEX($W736:$AD736,1,MATCH(Y$5,$W$724:$AD$724,0)))))
*Y1222*Y$8,0)</f>
        <v>0</v>
      </c>
      <c r="Z622" s="212">
        <f>_xlfn.IFNA(IF(Z$7="Fixed",1,IF(AND($D622="yes",Z$7="Block"),INDEX($O736:$Q736,1,MATCH(Z$5,$I21:$K21,0)),IF(OR(Z$7="Anytime",Z$7="Peak",Z$7="Off-peak",Z$7="Shoulder",Z$7="Block"),INDEX('Stakeholder report data'!$G736:$M736,1,MATCH(IF(Z$7="Block","Anytime",Z$7),'Stakeholder report data'!$G$724:$M$724,0)),INDEX($W736:$AD736,1,MATCH(Z$5,$W$724:$AD$724,0)))))
*Z1222*Z$8,0)</f>
        <v>0</v>
      </c>
      <c r="AA622" s="212">
        <f>_xlfn.IFNA(IF(AA$7="Fixed",1,IF(AND($D622="yes",AA$7="Block"),INDEX($O736:$Q736,1,MATCH(AA$5,$I21:$K21,0)),IF(OR(AA$7="Anytime",AA$7="Peak",AA$7="Off-peak",AA$7="Shoulder",AA$7="Block"),INDEX('Stakeholder report data'!$G736:$M736,1,MATCH(IF(AA$7="Block","Anytime",AA$7),'Stakeholder report data'!$G$724:$M$724,0)),INDEX($W736:$AD736,1,MATCH(AA$5,$W$724:$AD$724,0)))))
*AA1222*AA$8,0)</f>
        <v>0</v>
      </c>
      <c r="AB622" s="212">
        <f>_xlfn.IFNA(IF(AB$7="Fixed",1,IF(AND($D622="yes",AB$7="Block"),INDEX($O736:$Q736,1,MATCH(AB$5,$I21:$K21,0)),IF(OR(AB$7="Anytime",AB$7="Peak",AB$7="Off-peak",AB$7="Shoulder",AB$7="Block"),INDEX('Stakeholder report data'!$G736:$M736,1,MATCH(IF(AB$7="Block","Anytime",AB$7),'Stakeholder report data'!$G$724:$M$724,0)),INDEX($W736:$AD736,1,MATCH(AB$5,$W$724:$AD$724,0)))))
*AB1222*AB$8,0)</f>
        <v>0</v>
      </c>
      <c r="AC622" s="212">
        <f>_xlfn.IFNA(IF(AC$7="Fixed",1,IF(AND($D622="yes",AC$7="Block"),INDEX($O736:$Q736,1,MATCH(AC$5,$I21:$K21,0)),IF(OR(AC$7="Anytime",AC$7="Peak",AC$7="Off-peak",AC$7="Shoulder",AC$7="Block"),INDEX('Stakeholder report data'!$G736:$M736,1,MATCH(IF(AC$7="Block","Anytime",AC$7),'Stakeholder report data'!$G$724:$M$724,0)),INDEX($W736:$AD736,1,MATCH(AC$5,$W$724:$AD$724,0)))))
*AC1222*AC$8,0)</f>
        <v>0</v>
      </c>
      <c r="AD622" s="212">
        <f>_xlfn.IFNA(IF(AD$7="Fixed",1,IF(AND($D622="yes",AD$7="Block"),INDEX($O736:$Q736,1,MATCH(AD$5,$I21:$K21,0)),IF(OR(AD$7="Anytime",AD$7="Peak",AD$7="Off-peak",AD$7="Shoulder",AD$7="Block"),INDEX('Stakeholder report data'!$G736:$M736,1,MATCH(IF(AD$7="Block","Anytime",AD$7),'Stakeholder report data'!$G$724:$M$724,0)),INDEX($W736:$AD736,1,MATCH(AD$5,$W$724:$AD$724,0)))))
*AD1222*AD$8,0)</f>
        <v>0</v>
      </c>
      <c r="AE622" s="55"/>
      <c r="AF622" s="34"/>
      <c r="AG622" s="34"/>
      <c r="AH622" s="34"/>
    </row>
    <row r="623" spans="1:34" ht="11.25" outlineLevel="2" x14ac:dyDescent="0.2">
      <c r="A623" s="34"/>
      <c r="B623" s="251">
        <v>11</v>
      </c>
      <c r="C623" s="48">
        <v>0</v>
      </c>
      <c r="D623" s="49">
        <f t="shared" si="63"/>
        <v>0</v>
      </c>
      <c r="E623" s="49">
        <f t="shared" si="63"/>
        <v>0</v>
      </c>
      <c r="F623" s="56"/>
      <c r="G623" s="262">
        <f t="shared" si="64"/>
        <v>0</v>
      </c>
      <c r="H623" s="56"/>
      <c r="I623" s="212">
        <f>_xlfn.IFNA(IF(I$7="Fixed",1,IF(AND($D623="yes",I$7="Block"),INDEX($O737:$Q737,1,MATCH(I$5,$I22:$K22,0)),IF(OR(I$7="Anytime",I$7="Peak",I$7="Off-peak",I$7="Shoulder",I$7="Block"),INDEX('Stakeholder report data'!$G737:$M737,1,MATCH(IF(I$7="Block","Anytime",I$7),'Stakeholder report data'!$G$724:$M$724,0)),INDEX($W737:$AD737,1,MATCH(I$5,$W$724:$AD$724,0)))))
*I1223*I$8,0)</f>
        <v>0</v>
      </c>
      <c r="J623" s="212">
        <f>_xlfn.IFNA(IF(J$7="Fixed",1,IF(AND($D623="yes",J$7="Block"),INDEX($O737:$Q737,1,MATCH(J$5,$I22:$K22,0)),IF(OR(J$7="Anytime",J$7="Peak",J$7="Off-peak",J$7="Shoulder",J$7="Block"),INDEX('Stakeholder report data'!$G737:$M737,1,MATCH(IF(J$7="Block","Anytime",J$7),'Stakeholder report data'!$G$724:$M$724,0)),INDEX($W737:$AD737,1,MATCH(J$5,$W$724:$AD$724,0)))))
*J1223*J$8,0)</f>
        <v>0</v>
      </c>
      <c r="K623" s="212">
        <f>_xlfn.IFNA(IF(K$7="Fixed",1,IF(AND($D623="yes",K$7="Block"),INDEX($O737:$Q737,1,MATCH(K$5,$I22:$K22,0)),IF(OR(K$7="Anytime",K$7="Peak",K$7="Off-peak",K$7="Shoulder",K$7="Block"),INDEX('Stakeholder report data'!$G737:$M737,1,MATCH(IF(K$7="Block","Anytime",K$7),'Stakeholder report data'!$G$724:$M$724,0)),INDEX($W737:$AD737,1,MATCH(K$5,$W$724:$AD$724,0)))))
*K1223*K$8,0)</f>
        <v>0</v>
      </c>
      <c r="L623" s="212">
        <f>_xlfn.IFNA(IF(L$7="Fixed",1,IF(AND($D623="yes",L$7="Block"),INDEX($O737:$Q737,1,MATCH(L$5,$I22:$K22,0)),IF(OR(L$7="Anytime",L$7="Peak",L$7="Off-peak",L$7="Shoulder",L$7="Block"),INDEX('Stakeholder report data'!$G737:$M737,1,MATCH(IF(L$7="Block","Anytime",L$7),'Stakeholder report data'!$G$724:$M$724,0)),INDEX($W737:$AD737,1,MATCH(L$5,$W$724:$AD$724,0)))))
*L1223*L$8,0)</f>
        <v>0</v>
      </c>
      <c r="M623" s="212">
        <f>_xlfn.IFNA(IF(M$7="Fixed",1,IF(AND($D623="yes",M$7="Block"),INDEX($O737:$Q737,1,MATCH(M$5,$I22:$K22,0)),IF(OR(M$7="Anytime",M$7="Peak",M$7="Off-peak",M$7="Shoulder",M$7="Block"),INDEX('Stakeholder report data'!$G737:$M737,1,MATCH(IF(M$7="Block","Anytime",M$7),'Stakeholder report data'!$G$724:$M$724,0)),INDEX($W737:$AD737,1,MATCH(M$5,$W$724:$AD$724,0)))))
*M1223*M$8,0)</f>
        <v>0</v>
      </c>
      <c r="N623" s="212">
        <f>_xlfn.IFNA(IF(N$7="Fixed",1,IF(AND($D623="yes",N$7="Block"),INDEX($O737:$Q737,1,MATCH(N$5,$I22:$K22,0)),IF(OR(N$7="Anytime",N$7="Peak",N$7="Off-peak",N$7="Shoulder",N$7="Block"),INDEX('Stakeholder report data'!$G737:$M737,1,MATCH(IF(N$7="Block","Anytime",N$7),'Stakeholder report data'!$G$724:$M$724,0)),INDEX($W737:$AD737,1,MATCH(N$5,$W$724:$AD$724,0)))))
*N1223*N$8,0)</f>
        <v>0</v>
      </c>
      <c r="O623" s="212">
        <f>_xlfn.IFNA(IF(O$7="Fixed",1,IF(AND($D623="yes",O$7="Block"),INDEX($O737:$Q737,1,MATCH(O$5,$I22:$K22,0)),IF(OR(O$7="Anytime",O$7="Peak",O$7="Off-peak",O$7="Shoulder",O$7="Block"),INDEX('Stakeholder report data'!$G737:$M737,1,MATCH(IF(O$7="Block","Anytime",O$7),'Stakeholder report data'!$G$724:$M$724,0)),INDEX($W737:$AD737,1,MATCH(O$5,$W$724:$AD$724,0)))))
*O1223*O$8,0)</f>
        <v>0</v>
      </c>
      <c r="P623" s="212">
        <f>_xlfn.IFNA(IF(P$7="Fixed",1,IF(AND($D623="yes",P$7="Block"),INDEX($O737:$Q737,1,MATCH(P$5,$I22:$K22,0)),IF(OR(P$7="Anytime",P$7="Peak",P$7="Off-peak",P$7="Shoulder",P$7="Block"),INDEX('Stakeholder report data'!$G737:$M737,1,MATCH(IF(P$7="Block","Anytime",P$7),'Stakeholder report data'!$G$724:$M$724,0)),INDEX($W737:$AD737,1,MATCH(P$5,$W$724:$AD$724,0)))))
*P1223*P$8,0)</f>
        <v>0</v>
      </c>
      <c r="Q623" s="212">
        <f>_xlfn.IFNA(IF(Q$7="Fixed",1,IF(AND($D623="yes",Q$7="Block"),INDEX($O737:$Q737,1,MATCH(Q$5,$I22:$K22,0)),IF(OR(Q$7="Anytime",Q$7="Peak",Q$7="Off-peak",Q$7="Shoulder",Q$7="Block"),INDEX('Stakeholder report data'!$G737:$M737,1,MATCH(IF(Q$7="Block","Anytime",Q$7),'Stakeholder report data'!$G$724:$M$724,0)),INDEX($W737:$AD737,1,MATCH(Q$5,$W$724:$AD$724,0)))))
*Q1223*Q$8,0)</f>
        <v>0</v>
      </c>
      <c r="R623" s="212">
        <f>_xlfn.IFNA(IF(R$7="Fixed",1,IF(AND($D623="yes",R$7="Block"),INDEX($O737:$Q737,1,MATCH(R$5,$I22:$K22,0)),IF(OR(R$7="Anytime",R$7="Peak",R$7="Off-peak",R$7="Shoulder",R$7="Block"),INDEX('Stakeholder report data'!$G737:$M737,1,MATCH(IF(R$7="Block","Anytime",R$7),'Stakeholder report data'!$G$724:$M$724,0)),INDEX($W737:$AD737,1,MATCH(R$5,$W$724:$AD$724,0)))))
*R1223*R$8,0)</f>
        <v>0</v>
      </c>
      <c r="S623" s="212">
        <f>_xlfn.IFNA(IF(S$7="Fixed",1,IF(AND($D623="yes",S$7="Block"),INDEX($O737:$Q737,1,MATCH(S$5,$I22:$K22,0)),IF(OR(S$7="Anytime",S$7="Peak",S$7="Off-peak",S$7="Shoulder",S$7="Block"),INDEX('Stakeholder report data'!$G737:$M737,1,MATCH(IF(S$7="Block","Anytime",S$7),'Stakeholder report data'!$G$724:$M$724,0)),INDEX($W737:$AD737,1,MATCH(S$5,$W$724:$AD$724,0)))))
*S1223*S$8,0)</f>
        <v>0</v>
      </c>
      <c r="T623" s="212">
        <f>_xlfn.IFNA(IF(T$7="Fixed",1,IF(AND($D623="yes",T$7="Block"),INDEX($O737:$Q737,1,MATCH(T$5,$I22:$K22,0)),IF(OR(T$7="Anytime",T$7="Peak",T$7="Off-peak",T$7="Shoulder",T$7="Block"),INDEX('Stakeholder report data'!$G737:$M737,1,MATCH(IF(T$7="Block","Anytime",T$7),'Stakeholder report data'!$G$724:$M$724,0)),INDEX($W737:$AD737,1,MATCH(T$5,$W$724:$AD$724,0)))))
*T1223*T$8,0)</f>
        <v>0</v>
      </c>
      <c r="U623" s="212">
        <f>_xlfn.IFNA(IF(U$7="Fixed",1,IF(AND($D623="yes",U$7="Block"),INDEX($O737:$Q737,1,MATCH(U$5,$I22:$K22,0)),IF(OR(U$7="Anytime",U$7="Peak",U$7="Off-peak",U$7="Shoulder",U$7="Block"),INDEX('Stakeholder report data'!$G737:$M737,1,MATCH(IF(U$7="Block","Anytime",U$7),'Stakeholder report data'!$G$724:$M$724,0)),INDEX($W737:$AD737,1,MATCH(U$5,$W$724:$AD$724,0)))))
*U1223*U$8,0)</f>
        <v>0</v>
      </c>
      <c r="V623" s="212">
        <f>_xlfn.IFNA(IF(V$7="Fixed",1,IF(AND($D623="yes",V$7="Block"),INDEX($O737:$Q737,1,MATCH(V$5,$I22:$K22,0)),IF(OR(V$7="Anytime",V$7="Peak",V$7="Off-peak",V$7="Shoulder",V$7="Block"),INDEX('Stakeholder report data'!$G737:$M737,1,MATCH(IF(V$7="Block","Anytime",V$7),'Stakeholder report data'!$G$724:$M$724,0)),INDEX($W737:$AD737,1,MATCH(V$5,$W$724:$AD$724,0)))))
*V1223*V$8,0)</f>
        <v>0</v>
      </c>
      <c r="W623" s="212">
        <f>_xlfn.IFNA(IF(W$7="Fixed",1,IF(AND($D623="yes",W$7="Block"),INDEX($O737:$Q737,1,MATCH(W$5,$I22:$K22,0)),IF(OR(W$7="Anytime",W$7="Peak",W$7="Off-peak",W$7="Shoulder",W$7="Block"),INDEX('Stakeholder report data'!$G737:$M737,1,MATCH(IF(W$7="Block","Anytime",W$7),'Stakeholder report data'!$G$724:$M$724,0)),INDEX($W737:$AD737,1,MATCH(W$5,$W$724:$AD$724,0)))))
*W1223*W$8,0)</f>
        <v>0</v>
      </c>
      <c r="X623" s="212">
        <f>_xlfn.IFNA(IF(X$7="Fixed",1,IF(AND($D623="yes",X$7="Block"),INDEX($O737:$Q737,1,MATCH(X$5,$I22:$K22,0)),IF(OR(X$7="Anytime",X$7="Peak",X$7="Off-peak",X$7="Shoulder",X$7="Block"),INDEX('Stakeholder report data'!$G737:$M737,1,MATCH(IF(X$7="Block","Anytime",X$7),'Stakeholder report data'!$G$724:$M$724,0)),INDEX($W737:$AD737,1,MATCH(X$5,$W$724:$AD$724,0)))))
*X1223*X$8,0)</f>
        <v>0</v>
      </c>
      <c r="Y623" s="212">
        <f>_xlfn.IFNA(IF(Y$7="Fixed",1,IF(AND($D623="yes",Y$7="Block"),INDEX($O737:$Q737,1,MATCH(Y$5,$I22:$K22,0)),IF(OR(Y$7="Anytime",Y$7="Peak",Y$7="Off-peak",Y$7="Shoulder",Y$7="Block"),INDEX('Stakeholder report data'!$G737:$M737,1,MATCH(IF(Y$7="Block","Anytime",Y$7),'Stakeholder report data'!$G$724:$M$724,0)),INDEX($W737:$AD737,1,MATCH(Y$5,$W$724:$AD$724,0)))))
*Y1223*Y$8,0)</f>
        <v>0</v>
      </c>
      <c r="Z623" s="212">
        <f>_xlfn.IFNA(IF(Z$7="Fixed",1,IF(AND($D623="yes",Z$7="Block"),INDEX($O737:$Q737,1,MATCH(Z$5,$I22:$K22,0)),IF(OR(Z$7="Anytime",Z$7="Peak",Z$7="Off-peak",Z$7="Shoulder",Z$7="Block"),INDEX('Stakeholder report data'!$G737:$M737,1,MATCH(IF(Z$7="Block","Anytime",Z$7),'Stakeholder report data'!$G$724:$M$724,0)),INDEX($W737:$AD737,1,MATCH(Z$5,$W$724:$AD$724,0)))))
*Z1223*Z$8,0)</f>
        <v>0</v>
      </c>
      <c r="AA623" s="212">
        <f>_xlfn.IFNA(IF(AA$7="Fixed",1,IF(AND($D623="yes",AA$7="Block"),INDEX($O737:$Q737,1,MATCH(AA$5,$I22:$K22,0)),IF(OR(AA$7="Anytime",AA$7="Peak",AA$7="Off-peak",AA$7="Shoulder",AA$7="Block"),INDEX('Stakeholder report data'!$G737:$M737,1,MATCH(IF(AA$7="Block","Anytime",AA$7),'Stakeholder report data'!$G$724:$M$724,0)),INDEX($W737:$AD737,1,MATCH(AA$5,$W$724:$AD$724,0)))))
*AA1223*AA$8,0)</f>
        <v>0</v>
      </c>
      <c r="AB623" s="212">
        <f>_xlfn.IFNA(IF(AB$7="Fixed",1,IF(AND($D623="yes",AB$7="Block"),INDEX($O737:$Q737,1,MATCH(AB$5,$I22:$K22,0)),IF(OR(AB$7="Anytime",AB$7="Peak",AB$7="Off-peak",AB$7="Shoulder",AB$7="Block"),INDEX('Stakeholder report data'!$G737:$M737,1,MATCH(IF(AB$7="Block","Anytime",AB$7),'Stakeholder report data'!$G$724:$M$724,0)),INDEX($W737:$AD737,1,MATCH(AB$5,$W$724:$AD$724,0)))))
*AB1223*AB$8,0)</f>
        <v>0</v>
      </c>
      <c r="AC623" s="212">
        <f>_xlfn.IFNA(IF(AC$7="Fixed",1,IF(AND($D623="yes",AC$7="Block"),INDEX($O737:$Q737,1,MATCH(AC$5,$I22:$K22,0)),IF(OR(AC$7="Anytime",AC$7="Peak",AC$7="Off-peak",AC$7="Shoulder",AC$7="Block"),INDEX('Stakeholder report data'!$G737:$M737,1,MATCH(IF(AC$7="Block","Anytime",AC$7),'Stakeholder report data'!$G$724:$M$724,0)),INDEX($W737:$AD737,1,MATCH(AC$5,$W$724:$AD$724,0)))))
*AC1223*AC$8,0)</f>
        <v>0</v>
      </c>
      <c r="AD623" s="212">
        <f>_xlfn.IFNA(IF(AD$7="Fixed",1,IF(AND($D623="yes",AD$7="Block"),INDEX($O737:$Q737,1,MATCH(AD$5,$I22:$K22,0)),IF(OR(AD$7="Anytime",AD$7="Peak",AD$7="Off-peak",AD$7="Shoulder",AD$7="Block"),INDEX('Stakeholder report data'!$G737:$M737,1,MATCH(IF(AD$7="Block","Anytime",AD$7),'Stakeholder report data'!$G$724:$M$724,0)),INDEX($W737:$AD737,1,MATCH(AD$5,$W$724:$AD$724,0)))))
*AD1223*AD$8,0)</f>
        <v>0</v>
      </c>
      <c r="AE623" s="55"/>
      <c r="AF623" s="34"/>
      <c r="AG623" s="34"/>
      <c r="AH623" s="34"/>
    </row>
    <row r="624" spans="1:34" ht="11.25" outlineLevel="2" x14ac:dyDescent="0.2">
      <c r="A624" s="34"/>
      <c r="B624" s="251">
        <v>12</v>
      </c>
      <c r="C624" s="48">
        <v>0</v>
      </c>
      <c r="D624" s="49">
        <f t="shared" si="63"/>
        <v>0</v>
      </c>
      <c r="E624" s="49">
        <f t="shared" si="63"/>
        <v>0</v>
      </c>
      <c r="F624" s="56"/>
      <c r="G624" s="262">
        <f t="shared" si="64"/>
        <v>0</v>
      </c>
      <c r="H624" s="56"/>
      <c r="I624" s="212">
        <f>_xlfn.IFNA(IF(I$7="Fixed",1,IF(AND($D624="yes",I$7="Block"),INDEX($O738:$Q738,1,MATCH(I$5,$I23:$K23,0)),IF(OR(I$7="Anytime",I$7="Peak",I$7="Off-peak",I$7="Shoulder",I$7="Block"),INDEX('Stakeholder report data'!$G738:$M738,1,MATCH(IF(I$7="Block","Anytime",I$7),'Stakeholder report data'!$G$724:$M$724,0)),INDEX($W738:$AD738,1,MATCH(I$5,$W$724:$AD$724,0)))))
*I1224*I$8,0)</f>
        <v>0</v>
      </c>
      <c r="J624" s="212">
        <f>_xlfn.IFNA(IF(J$7="Fixed",1,IF(AND($D624="yes",J$7="Block"),INDEX($O738:$Q738,1,MATCH(J$5,$I23:$K23,0)),IF(OR(J$7="Anytime",J$7="Peak",J$7="Off-peak",J$7="Shoulder",J$7="Block"),INDEX('Stakeholder report data'!$G738:$M738,1,MATCH(IF(J$7="Block","Anytime",J$7),'Stakeholder report data'!$G$724:$M$724,0)),INDEX($W738:$AD738,1,MATCH(J$5,$W$724:$AD$724,0)))))
*J1224*J$8,0)</f>
        <v>0</v>
      </c>
      <c r="K624" s="212">
        <f>_xlfn.IFNA(IF(K$7="Fixed",1,IF(AND($D624="yes",K$7="Block"),INDEX($O738:$Q738,1,MATCH(K$5,$I23:$K23,0)),IF(OR(K$7="Anytime",K$7="Peak",K$7="Off-peak",K$7="Shoulder",K$7="Block"),INDEX('Stakeholder report data'!$G738:$M738,1,MATCH(IF(K$7="Block","Anytime",K$7),'Stakeholder report data'!$G$724:$M$724,0)),INDEX($W738:$AD738,1,MATCH(K$5,$W$724:$AD$724,0)))))
*K1224*K$8,0)</f>
        <v>0</v>
      </c>
      <c r="L624" s="212">
        <f>_xlfn.IFNA(IF(L$7="Fixed",1,IF(AND($D624="yes",L$7="Block"),INDEX($O738:$Q738,1,MATCH(L$5,$I23:$K23,0)),IF(OR(L$7="Anytime",L$7="Peak",L$7="Off-peak",L$7="Shoulder",L$7="Block"),INDEX('Stakeholder report data'!$G738:$M738,1,MATCH(IF(L$7="Block","Anytime",L$7),'Stakeholder report data'!$G$724:$M$724,0)),INDEX($W738:$AD738,1,MATCH(L$5,$W$724:$AD$724,0)))))
*L1224*L$8,0)</f>
        <v>0</v>
      </c>
      <c r="M624" s="212">
        <f>_xlfn.IFNA(IF(M$7="Fixed",1,IF(AND($D624="yes",M$7="Block"),INDEX($O738:$Q738,1,MATCH(M$5,$I23:$K23,0)),IF(OR(M$7="Anytime",M$7="Peak",M$7="Off-peak",M$7="Shoulder",M$7="Block"),INDEX('Stakeholder report data'!$G738:$M738,1,MATCH(IF(M$7="Block","Anytime",M$7),'Stakeholder report data'!$G$724:$M$724,0)),INDEX($W738:$AD738,1,MATCH(M$5,$W$724:$AD$724,0)))))
*M1224*M$8,0)</f>
        <v>0</v>
      </c>
      <c r="N624" s="212">
        <f>_xlfn.IFNA(IF(N$7="Fixed",1,IF(AND($D624="yes",N$7="Block"),INDEX($O738:$Q738,1,MATCH(N$5,$I23:$K23,0)),IF(OR(N$7="Anytime",N$7="Peak",N$7="Off-peak",N$7="Shoulder",N$7="Block"),INDEX('Stakeholder report data'!$G738:$M738,1,MATCH(IF(N$7="Block","Anytime",N$7),'Stakeholder report data'!$G$724:$M$724,0)),INDEX($W738:$AD738,1,MATCH(N$5,$W$724:$AD$724,0)))))
*N1224*N$8,0)</f>
        <v>0</v>
      </c>
      <c r="O624" s="212">
        <f>_xlfn.IFNA(IF(O$7="Fixed",1,IF(AND($D624="yes",O$7="Block"),INDEX($O738:$Q738,1,MATCH(O$5,$I23:$K23,0)),IF(OR(O$7="Anytime",O$7="Peak",O$7="Off-peak",O$7="Shoulder",O$7="Block"),INDEX('Stakeholder report data'!$G738:$M738,1,MATCH(IF(O$7="Block","Anytime",O$7),'Stakeholder report data'!$G$724:$M$724,0)),INDEX($W738:$AD738,1,MATCH(O$5,$W$724:$AD$724,0)))))
*O1224*O$8,0)</f>
        <v>0</v>
      </c>
      <c r="P624" s="212">
        <f>_xlfn.IFNA(IF(P$7="Fixed",1,IF(AND($D624="yes",P$7="Block"),INDEX($O738:$Q738,1,MATCH(P$5,$I23:$K23,0)),IF(OR(P$7="Anytime",P$7="Peak",P$7="Off-peak",P$7="Shoulder",P$7="Block"),INDEX('Stakeholder report data'!$G738:$M738,1,MATCH(IF(P$7="Block","Anytime",P$7),'Stakeholder report data'!$G$724:$M$724,0)),INDEX($W738:$AD738,1,MATCH(P$5,$W$724:$AD$724,0)))))
*P1224*P$8,0)</f>
        <v>0</v>
      </c>
      <c r="Q624" s="212">
        <f>_xlfn.IFNA(IF(Q$7="Fixed",1,IF(AND($D624="yes",Q$7="Block"),INDEX($O738:$Q738,1,MATCH(Q$5,$I23:$K23,0)),IF(OR(Q$7="Anytime",Q$7="Peak",Q$7="Off-peak",Q$7="Shoulder",Q$7="Block"),INDEX('Stakeholder report data'!$G738:$M738,1,MATCH(IF(Q$7="Block","Anytime",Q$7),'Stakeholder report data'!$G$724:$M$724,0)),INDEX($W738:$AD738,1,MATCH(Q$5,$W$724:$AD$724,0)))))
*Q1224*Q$8,0)</f>
        <v>0</v>
      </c>
      <c r="R624" s="212">
        <f>_xlfn.IFNA(IF(R$7="Fixed",1,IF(AND($D624="yes",R$7="Block"),INDEX($O738:$Q738,1,MATCH(R$5,$I23:$K23,0)),IF(OR(R$7="Anytime",R$7="Peak",R$7="Off-peak",R$7="Shoulder",R$7="Block"),INDEX('Stakeholder report data'!$G738:$M738,1,MATCH(IF(R$7="Block","Anytime",R$7),'Stakeholder report data'!$G$724:$M$724,0)),INDEX($W738:$AD738,1,MATCH(R$5,$W$724:$AD$724,0)))))
*R1224*R$8,0)</f>
        <v>0</v>
      </c>
      <c r="S624" s="212">
        <f>_xlfn.IFNA(IF(S$7="Fixed",1,IF(AND($D624="yes",S$7="Block"),INDEX($O738:$Q738,1,MATCH(S$5,$I23:$K23,0)),IF(OR(S$7="Anytime",S$7="Peak",S$7="Off-peak",S$7="Shoulder",S$7="Block"),INDEX('Stakeholder report data'!$G738:$M738,1,MATCH(IF(S$7="Block","Anytime",S$7),'Stakeholder report data'!$G$724:$M$724,0)),INDEX($W738:$AD738,1,MATCH(S$5,$W$724:$AD$724,0)))))
*S1224*S$8,0)</f>
        <v>0</v>
      </c>
      <c r="T624" s="212">
        <f>_xlfn.IFNA(IF(T$7="Fixed",1,IF(AND($D624="yes",T$7="Block"),INDEX($O738:$Q738,1,MATCH(T$5,$I23:$K23,0)),IF(OR(T$7="Anytime",T$7="Peak",T$7="Off-peak",T$7="Shoulder",T$7="Block"),INDEX('Stakeholder report data'!$G738:$M738,1,MATCH(IF(T$7="Block","Anytime",T$7),'Stakeholder report data'!$G$724:$M$724,0)),INDEX($W738:$AD738,1,MATCH(T$5,$W$724:$AD$724,0)))))
*T1224*T$8,0)</f>
        <v>0</v>
      </c>
      <c r="U624" s="212">
        <f>_xlfn.IFNA(IF(U$7="Fixed",1,IF(AND($D624="yes",U$7="Block"),INDEX($O738:$Q738,1,MATCH(U$5,$I23:$K23,0)),IF(OR(U$7="Anytime",U$7="Peak",U$7="Off-peak",U$7="Shoulder",U$7="Block"),INDEX('Stakeholder report data'!$G738:$M738,1,MATCH(IF(U$7="Block","Anytime",U$7),'Stakeholder report data'!$G$724:$M$724,0)),INDEX($W738:$AD738,1,MATCH(U$5,$W$724:$AD$724,0)))))
*U1224*U$8,0)</f>
        <v>0</v>
      </c>
      <c r="V624" s="212">
        <f>_xlfn.IFNA(IF(V$7="Fixed",1,IF(AND($D624="yes",V$7="Block"),INDEX($O738:$Q738,1,MATCH(V$5,$I23:$K23,0)),IF(OR(V$7="Anytime",V$7="Peak",V$7="Off-peak",V$7="Shoulder",V$7="Block"),INDEX('Stakeholder report data'!$G738:$M738,1,MATCH(IF(V$7="Block","Anytime",V$7),'Stakeholder report data'!$G$724:$M$724,0)),INDEX($W738:$AD738,1,MATCH(V$5,$W$724:$AD$724,0)))))
*V1224*V$8,0)</f>
        <v>0</v>
      </c>
      <c r="W624" s="212">
        <f>_xlfn.IFNA(IF(W$7="Fixed",1,IF(AND($D624="yes",W$7="Block"),INDEX($O738:$Q738,1,MATCH(W$5,$I23:$K23,0)),IF(OR(W$7="Anytime",W$7="Peak",W$7="Off-peak",W$7="Shoulder",W$7="Block"),INDEX('Stakeholder report data'!$G738:$M738,1,MATCH(IF(W$7="Block","Anytime",W$7),'Stakeholder report data'!$G$724:$M$724,0)),INDEX($W738:$AD738,1,MATCH(W$5,$W$724:$AD$724,0)))))
*W1224*W$8,0)</f>
        <v>0</v>
      </c>
      <c r="X624" s="212">
        <f>_xlfn.IFNA(IF(X$7="Fixed",1,IF(AND($D624="yes",X$7="Block"),INDEX($O738:$Q738,1,MATCH(X$5,$I23:$K23,0)),IF(OR(X$7="Anytime",X$7="Peak",X$7="Off-peak",X$7="Shoulder",X$7="Block"),INDEX('Stakeholder report data'!$G738:$M738,1,MATCH(IF(X$7="Block","Anytime",X$7),'Stakeholder report data'!$G$724:$M$724,0)),INDEX($W738:$AD738,1,MATCH(X$5,$W$724:$AD$724,0)))))
*X1224*X$8,0)</f>
        <v>0</v>
      </c>
      <c r="Y624" s="212">
        <f>_xlfn.IFNA(IF(Y$7="Fixed",1,IF(AND($D624="yes",Y$7="Block"),INDEX($O738:$Q738,1,MATCH(Y$5,$I23:$K23,0)),IF(OR(Y$7="Anytime",Y$7="Peak",Y$7="Off-peak",Y$7="Shoulder",Y$7="Block"),INDEX('Stakeholder report data'!$G738:$M738,1,MATCH(IF(Y$7="Block","Anytime",Y$7),'Stakeholder report data'!$G$724:$M$724,0)),INDEX($W738:$AD738,1,MATCH(Y$5,$W$724:$AD$724,0)))))
*Y1224*Y$8,0)</f>
        <v>0</v>
      </c>
      <c r="Z624" s="212">
        <f>_xlfn.IFNA(IF(Z$7="Fixed",1,IF(AND($D624="yes",Z$7="Block"),INDEX($O738:$Q738,1,MATCH(Z$5,$I23:$K23,0)),IF(OR(Z$7="Anytime",Z$7="Peak",Z$7="Off-peak",Z$7="Shoulder",Z$7="Block"),INDEX('Stakeholder report data'!$G738:$M738,1,MATCH(IF(Z$7="Block","Anytime",Z$7),'Stakeholder report data'!$G$724:$M$724,0)),INDEX($W738:$AD738,1,MATCH(Z$5,$W$724:$AD$724,0)))))
*Z1224*Z$8,0)</f>
        <v>0</v>
      </c>
      <c r="AA624" s="212">
        <f>_xlfn.IFNA(IF(AA$7="Fixed",1,IF(AND($D624="yes",AA$7="Block"),INDEX($O738:$Q738,1,MATCH(AA$5,$I23:$K23,0)),IF(OR(AA$7="Anytime",AA$7="Peak",AA$7="Off-peak",AA$7="Shoulder",AA$7="Block"),INDEX('Stakeholder report data'!$G738:$M738,1,MATCH(IF(AA$7="Block","Anytime",AA$7),'Stakeholder report data'!$G$724:$M$724,0)),INDEX($W738:$AD738,1,MATCH(AA$5,$W$724:$AD$724,0)))))
*AA1224*AA$8,0)</f>
        <v>0</v>
      </c>
      <c r="AB624" s="212">
        <f>_xlfn.IFNA(IF(AB$7="Fixed",1,IF(AND($D624="yes",AB$7="Block"),INDEX($O738:$Q738,1,MATCH(AB$5,$I23:$K23,0)),IF(OR(AB$7="Anytime",AB$7="Peak",AB$7="Off-peak",AB$7="Shoulder",AB$7="Block"),INDEX('Stakeholder report data'!$G738:$M738,1,MATCH(IF(AB$7="Block","Anytime",AB$7),'Stakeholder report data'!$G$724:$M$724,0)),INDEX($W738:$AD738,1,MATCH(AB$5,$W$724:$AD$724,0)))))
*AB1224*AB$8,0)</f>
        <v>0</v>
      </c>
      <c r="AC624" s="212">
        <f>_xlfn.IFNA(IF(AC$7="Fixed",1,IF(AND($D624="yes",AC$7="Block"),INDEX($O738:$Q738,1,MATCH(AC$5,$I23:$K23,0)),IF(OR(AC$7="Anytime",AC$7="Peak",AC$7="Off-peak",AC$7="Shoulder",AC$7="Block"),INDEX('Stakeholder report data'!$G738:$M738,1,MATCH(IF(AC$7="Block","Anytime",AC$7),'Stakeholder report data'!$G$724:$M$724,0)),INDEX($W738:$AD738,1,MATCH(AC$5,$W$724:$AD$724,0)))))
*AC1224*AC$8,0)</f>
        <v>0</v>
      </c>
      <c r="AD624" s="212">
        <f>_xlfn.IFNA(IF(AD$7="Fixed",1,IF(AND($D624="yes",AD$7="Block"),INDEX($O738:$Q738,1,MATCH(AD$5,$I23:$K23,0)),IF(OR(AD$7="Anytime",AD$7="Peak",AD$7="Off-peak",AD$7="Shoulder",AD$7="Block"),INDEX('Stakeholder report data'!$G738:$M738,1,MATCH(IF(AD$7="Block","Anytime",AD$7),'Stakeholder report data'!$G$724:$M$724,0)),INDEX($W738:$AD738,1,MATCH(AD$5,$W$724:$AD$724,0)))))
*AD1224*AD$8,0)</f>
        <v>0</v>
      </c>
      <c r="AE624" s="55"/>
      <c r="AF624" s="34"/>
      <c r="AG624" s="34"/>
      <c r="AH624" s="34"/>
    </row>
    <row r="625" spans="1:34" ht="11.25" hidden="1" outlineLevel="3" x14ac:dyDescent="0.2">
      <c r="A625" s="34"/>
      <c r="B625" s="251">
        <v>13</v>
      </c>
      <c r="C625" s="48">
        <v>0</v>
      </c>
      <c r="D625" s="49">
        <f t="shared" si="63"/>
        <v>0</v>
      </c>
      <c r="E625" s="49">
        <f t="shared" si="63"/>
        <v>0</v>
      </c>
      <c r="F625" s="56"/>
      <c r="G625" s="262">
        <f t="shared" si="64"/>
        <v>0</v>
      </c>
      <c r="H625" s="56"/>
      <c r="I625" s="212">
        <f>_xlfn.IFNA(IF(I$7="Fixed",1,IF(AND($D625="yes",I$7="Block"),INDEX($O739:$Q739,1,MATCH(I$5,$I24:$K24,0)),IF(OR(I$7="Anytime",I$7="Peak",I$7="Off-peak",I$7="Shoulder",I$7="Block"),INDEX('Stakeholder report data'!$G739:$M739,1,MATCH(IF(I$7="Block","Anytime",I$7),'Stakeholder report data'!$G$724:$M$724,0)),INDEX($W739:$AD739,1,MATCH(I$5,$W$724:$AD$724,0)))))
*I1225*I$8,0)</f>
        <v>0</v>
      </c>
      <c r="J625" s="212">
        <f>_xlfn.IFNA(IF(J$7="Fixed",1,IF(AND($D625="yes",J$7="Block"),INDEX($O739:$Q739,1,MATCH(J$5,$I24:$K24,0)),IF(OR(J$7="Anytime",J$7="Peak",J$7="Off-peak",J$7="Shoulder",J$7="Block"),INDEX('Stakeholder report data'!$G739:$M739,1,MATCH(IF(J$7="Block","Anytime",J$7),'Stakeholder report data'!$G$724:$M$724,0)),INDEX($W739:$AD739,1,MATCH(J$5,$W$724:$AD$724,0)))))
*J1225*J$8,0)</f>
        <v>0</v>
      </c>
      <c r="K625" s="212">
        <f>_xlfn.IFNA(IF(K$7="Fixed",1,IF(AND($D625="yes",K$7="Block"),INDEX($O739:$Q739,1,MATCH(K$5,$I24:$K24,0)),IF(OR(K$7="Anytime",K$7="Peak",K$7="Off-peak",K$7="Shoulder",K$7="Block"),INDEX('Stakeholder report data'!$G739:$M739,1,MATCH(IF(K$7="Block","Anytime",K$7),'Stakeholder report data'!$G$724:$M$724,0)),INDEX($W739:$AD739,1,MATCH(K$5,$W$724:$AD$724,0)))))
*K1225*K$8,0)</f>
        <v>0</v>
      </c>
      <c r="L625" s="212">
        <f>_xlfn.IFNA(IF(L$7="Fixed",1,IF(AND($D625="yes",L$7="Block"),INDEX($O739:$Q739,1,MATCH(L$5,$I24:$K24,0)),IF(OR(L$7="Anytime",L$7="Peak",L$7="Off-peak",L$7="Shoulder",L$7="Block"),INDEX('Stakeholder report data'!$G739:$M739,1,MATCH(IF(L$7="Block","Anytime",L$7),'Stakeholder report data'!$G$724:$M$724,0)),INDEX($W739:$AD739,1,MATCH(L$5,$W$724:$AD$724,0)))))
*L1225*L$8,0)</f>
        <v>0</v>
      </c>
      <c r="M625" s="212">
        <f>_xlfn.IFNA(IF(M$7="Fixed",1,IF(AND($D625="yes",M$7="Block"),INDEX($O739:$Q739,1,MATCH(M$5,$I24:$K24,0)),IF(OR(M$7="Anytime",M$7="Peak",M$7="Off-peak",M$7="Shoulder",M$7="Block"),INDEX('Stakeholder report data'!$G739:$M739,1,MATCH(IF(M$7="Block","Anytime",M$7),'Stakeholder report data'!$G$724:$M$724,0)),INDEX($W739:$AD739,1,MATCH(M$5,$W$724:$AD$724,0)))))
*M1225*M$8,0)</f>
        <v>0</v>
      </c>
      <c r="N625" s="212">
        <f>_xlfn.IFNA(IF(N$7="Fixed",1,IF(AND($D625="yes",N$7="Block"),INDEX($O739:$Q739,1,MATCH(N$5,$I24:$K24,0)),IF(OR(N$7="Anytime",N$7="Peak",N$7="Off-peak",N$7="Shoulder",N$7="Block"),INDEX('Stakeholder report data'!$G739:$M739,1,MATCH(IF(N$7="Block","Anytime",N$7),'Stakeholder report data'!$G$724:$M$724,0)),INDEX($W739:$AD739,1,MATCH(N$5,$W$724:$AD$724,0)))))
*N1225*N$8,0)</f>
        <v>0</v>
      </c>
      <c r="O625" s="212">
        <f>_xlfn.IFNA(IF(O$7="Fixed",1,IF(AND($D625="yes",O$7="Block"),INDEX($O739:$Q739,1,MATCH(O$5,$I24:$K24,0)),IF(OR(O$7="Anytime",O$7="Peak",O$7="Off-peak",O$7="Shoulder",O$7="Block"),INDEX('Stakeholder report data'!$G739:$M739,1,MATCH(IF(O$7="Block","Anytime",O$7),'Stakeholder report data'!$G$724:$M$724,0)),INDEX($W739:$AD739,1,MATCH(O$5,$W$724:$AD$724,0)))))
*O1225*O$8,0)</f>
        <v>0</v>
      </c>
      <c r="P625" s="212">
        <f>_xlfn.IFNA(IF(P$7="Fixed",1,IF(AND($D625="yes",P$7="Block"),INDEX($O739:$Q739,1,MATCH(P$5,$I24:$K24,0)),IF(OR(P$7="Anytime",P$7="Peak",P$7="Off-peak",P$7="Shoulder",P$7="Block"),INDEX('Stakeholder report data'!$G739:$M739,1,MATCH(IF(P$7="Block","Anytime",P$7),'Stakeholder report data'!$G$724:$M$724,0)),INDEX($W739:$AD739,1,MATCH(P$5,$W$724:$AD$724,0)))))
*P1225*P$8,0)</f>
        <v>0</v>
      </c>
      <c r="Q625" s="212">
        <f>_xlfn.IFNA(IF(Q$7="Fixed",1,IF(AND($D625="yes",Q$7="Block"),INDEX($O739:$Q739,1,MATCH(Q$5,$I24:$K24,0)),IF(OR(Q$7="Anytime",Q$7="Peak",Q$7="Off-peak",Q$7="Shoulder",Q$7="Block"),INDEX('Stakeholder report data'!$G739:$M739,1,MATCH(IF(Q$7="Block","Anytime",Q$7),'Stakeholder report data'!$G$724:$M$724,0)),INDEX($W739:$AD739,1,MATCH(Q$5,$W$724:$AD$724,0)))))
*Q1225*Q$8,0)</f>
        <v>0</v>
      </c>
      <c r="R625" s="212">
        <f>_xlfn.IFNA(IF(R$7="Fixed",1,IF(AND($D625="yes",R$7="Block"),INDEX($O739:$Q739,1,MATCH(R$5,$I24:$K24,0)),IF(OR(R$7="Anytime",R$7="Peak",R$7="Off-peak",R$7="Shoulder",R$7="Block"),INDEX('Stakeholder report data'!$G739:$M739,1,MATCH(IF(R$7="Block","Anytime",R$7),'Stakeholder report data'!$G$724:$M$724,0)),INDEX($W739:$AD739,1,MATCH(R$5,$W$724:$AD$724,0)))))
*R1225*R$8,0)</f>
        <v>0</v>
      </c>
      <c r="S625" s="212">
        <f>_xlfn.IFNA(IF(S$7="Fixed",1,IF(AND($D625="yes",S$7="Block"),INDEX($O739:$Q739,1,MATCH(S$5,$I24:$K24,0)),IF(OR(S$7="Anytime",S$7="Peak",S$7="Off-peak",S$7="Shoulder",S$7="Block"),INDEX('Stakeholder report data'!$G739:$M739,1,MATCH(IF(S$7="Block","Anytime",S$7),'Stakeholder report data'!$G$724:$M$724,0)),INDEX($W739:$AD739,1,MATCH(S$5,$W$724:$AD$724,0)))))
*S1225*S$8,0)</f>
        <v>0</v>
      </c>
      <c r="T625" s="212">
        <f>_xlfn.IFNA(IF(T$7="Fixed",1,IF(AND($D625="yes",T$7="Block"),INDEX($O739:$Q739,1,MATCH(T$5,$I24:$K24,0)),IF(OR(T$7="Anytime",T$7="Peak",T$7="Off-peak",T$7="Shoulder",T$7="Block"),INDEX('Stakeholder report data'!$G739:$M739,1,MATCH(IF(T$7="Block","Anytime",T$7),'Stakeholder report data'!$G$724:$M$724,0)),INDEX($W739:$AD739,1,MATCH(T$5,$W$724:$AD$724,0)))))
*T1225*T$8,0)</f>
        <v>0</v>
      </c>
      <c r="U625" s="212">
        <f>_xlfn.IFNA(IF(U$7="Fixed",1,IF(AND($D625="yes",U$7="Block"),INDEX($O739:$Q739,1,MATCH(U$5,$I24:$K24,0)),IF(OR(U$7="Anytime",U$7="Peak",U$7="Off-peak",U$7="Shoulder",U$7="Block"),INDEX('Stakeholder report data'!$G739:$M739,1,MATCH(IF(U$7="Block","Anytime",U$7),'Stakeholder report data'!$G$724:$M$724,0)),INDEX($W739:$AD739,1,MATCH(U$5,$W$724:$AD$724,0)))))
*U1225*U$8,0)</f>
        <v>0</v>
      </c>
      <c r="V625" s="212">
        <f>_xlfn.IFNA(IF(V$7="Fixed",1,IF(AND($D625="yes",V$7="Block"),INDEX($O739:$Q739,1,MATCH(V$5,$I24:$K24,0)),IF(OR(V$7="Anytime",V$7="Peak",V$7="Off-peak",V$7="Shoulder",V$7="Block"),INDEX('Stakeholder report data'!$G739:$M739,1,MATCH(IF(V$7="Block","Anytime",V$7),'Stakeholder report data'!$G$724:$M$724,0)),INDEX($W739:$AD739,1,MATCH(V$5,$W$724:$AD$724,0)))))
*V1225*V$8,0)</f>
        <v>0</v>
      </c>
      <c r="W625" s="212">
        <f>_xlfn.IFNA(IF(W$7="Fixed",1,IF(AND($D625="yes",W$7="Block"),INDEX($O739:$Q739,1,MATCH(W$5,$I24:$K24,0)),IF(OR(W$7="Anytime",W$7="Peak",W$7="Off-peak",W$7="Shoulder",W$7="Block"),INDEX('Stakeholder report data'!$G739:$M739,1,MATCH(IF(W$7="Block","Anytime",W$7),'Stakeholder report data'!$G$724:$M$724,0)),INDEX($W739:$AD739,1,MATCH(W$5,$W$724:$AD$724,0)))))
*W1225*W$8,0)</f>
        <v>0</v>
      </c>
      <c r="X625" s="212">
        <f>_xlfn.IFNA(IF(X$7="Fixed",1,IF(AND($D625="yes",X$7="Block"),INDEX($O739:$Q739,1,MATCH(X$5,$I24:$K24,0)),IF(OR(X$7="Anytime",X$7="Peak",X$7="Off-peak",X$7="Shoulder",X$7="Block"),INDEX('Stakeholder report data'!$G739:$M739,1,MATCH(IF(X$7="Block","Anytime",X$7),'Stakeholder report data'!$G$724:$M$724,0)),INDEX($W739:$AD739,1,MATCH(X$5,$W$724:$AD$724,0)))))
*X1225*X$8,0)</f>
        <v>0</v>
      </c>
      <c r="Y625" s="212">
        <f>_xlfn.IFNA(IF(Y$7="Fixed",1,IF(AND($D625="yes",Y$7="Block"),INDEX($O739:$Q739,1,MATCH(Y$5,$I24:$K24,0)),IF(OR(Y$7="Anytime",Y$7="Peak",Y$7="Off-peak",Y$7="Shoulder",Y$7="Block"),INDEX('Stakeholder report data'!$G739:$M739,1,MATCH(IF(Y$7="Block","Anytime",Y$7),'Stakeholder report data'!$G$724:$M$724,0)),INDEX($W739:$AD739,1,MATCH(Y$5,$W$724:$AD$724,0)))))
*Y1225*Y$8,0)</f>
        <v>0</v>
      </c>
      <c r="Z625" s="212">
        <f>_xlfn.IFNA(IF(Z$7="Fixed",1,IF(AND($D625="yes",Z$7="Block"),INDEX($O739:$Q739,1,MATCH(Z$5,$I24:$K24,0)),IF(OR(Z$7="Anytime",Z$7="Peak",Z$7="Off-peak",Z$7="Shoulder",Z$7="Block"),INDEX('Stakeholder report data'!$G739:$M739,1,MATCH(IF(Z$7="Block","Anytime",Z$7),'Stakeholder report data'!$G$724:$M$724,0)),INDEX($W739:$AD739,1,MATCH(Z$5,$W$724:$AD$724,0)))))
*Z1225*Z$8,0)</f>
        <v>0</v>
      </c>
      <c r="AA625" s="212">
        <f>_xlfn.IFNA(IF(AA$7="Fixed",1,IF(AND($D625="yes",AA$7="Block"),INDEX($O739:$Q739,1,MATCH(AA$5,$I24:$K24,0)),IF(OR(AA$7="Anytime",AA$7="Peak",AA$7="Off-peak",AA$7="Shoulder",AA$7="Block"),INDEX('Stakeholder report data'!$G739:$M739,1,MATCH(IF(AA$7="Block","Anytime",AA$7),'Stakeholder report data'!$G$724:$M$724,0)),INDEX($W739:$AD739,1,MATCH(AA$5,$W$724:$AD$724,0)))))
*AA1225*AA$8,0)</f>
        <v>0</v>
      </c>
      <c r="AB625" s="212">
        <f>_xlfn.IFNA(IF(AB$7="Fixed",1,IF(AND($D625="yes",AB$7="Block"),INDEX($O739:$Q739,1,MATCH(AB$5,$I24:$K24,0)),IF(OR(AB$7="Anytime",AB$7="Peak",AB$7="Off-peak",AB$7="Shoulder",AB$7="Block"),INDEX('Stakeholder report data'!$G739:$M739,1,MATCH(IF(AB$7="Block","Anytime",AB$7),'Stakeholder report data'!$G$724:$M$724,0)),INDEX($W739:$AD739,1,MATCH(AB$5,$W$724:$AD$724,0)))))
*AB1225*AB$8,0)</f>
        <v>0</v>
      </c>
      <c r="AC625" s="212">
        <f>_xlfn.IFNA(IF(AC$7="Fixed",1,IF(AND($D625="yes",AC$7="Block"),INDEX($O739:$Q739,1,MATCH(AC$5,$I24:$K24,0)),IF(OR(AC$7="Anytime",AC$7="Peak",AC$7="Off-peak",AC$7="Shoulder",AC$7="Block"),INDEX('Stakeholder report data'!$G739:$M739,1,MATCH(IF(AC$7="Block","Anytime",AC$7),'Stakeholder report data'!$G$724:$M$724,0)),INDEX($W739:$AD739,1,MATCH(AC$5,$W$724:$AD$724,0)))))
*AC1225*AC$8,0)</f>
        <v>0</v>
      </c>
      <c r="AD625" s="212">
        <f>_xlfn.IFNA(IF(AD$7="Fixed",1,IF(AND($D625="yes",AD$7="Block"),INDEX($O739:$Q739,1,MATCH(AD$5,$I24:$K24,0)),IF(OR(AD$7="Anytime",AD$7="Peak",AD$7="Off-peak",AD$7="Shoulder",AD$7="Block"),INDEX('Stakeholder report data'!$G739:$M739,1,MATCH(IF(AD$7="Block","Anytime",AD$7),'Stakeholder report data'!$G$724:$M$724,0)),INDEX($W739:$AD739,1,MATCH(AD$5,$W$724:$AD$724,0)))))
*AD1225*AD$8,0)</f>
        <v>0</v>
      </c>
      <c r="AE625" s="55"/>
      <c r="AF625" s="34"/>
      <c r="AG625" s="34"/>
      <c r="AH625" s="34"/>
    </row>
    <row r="626" spans="1:34" ht="11.25" hidden="1" outlineLevel="3" x14ac:dyDescent="0.2">
      <c r="A626" s="34"/>
      <c r="B626" s="251">
        <v>14</v>
      </c>
      <c r="C626" s="48">
        <v>0</v>
      </c>
      <c r="D626" s="49">
        <f t="shared" si="63"/>
        <v>0</v>
      </c>
      <c r="E626" s="49">
        <f t="shared" si="63"/>
        <v>0</v>
      </c>
      <c r="F626" s="56"/>
      <c r="G626" s="262">
        <f t="shared" si="64"/>
        <v>0</v>
      </c>
      <c r="H626" s="56"/>
      <c r="I626" s="212">
        <f>_xlfn.IFNA(IF(I$7="Fixed",1,IF(AND($D626="yes",I$7="Block"),INDEX($O740:$Q740,1,MATCH(I$5,$I25:$K25,0)),IF(OR(I$7="Anytime",I$7="Peak",I$7="Off-peak",I$7="Shoulder",I$7="Block"),INDEX('Stakeholder report data'!$G740:$M740,1,MATCH(IF(I$7="Block","Anytime",I$7),'Stakeholder report data'!$G$724:$M$724,0)),INDEX($W740:$AD740,1,MATCH(I$5,$W$724:$AD$724,0)))))
*I1226*I$8,0)</f>
        <v>0</v>
      </c>
      <c r="J626" s="212">
        <f>_xlfn.IFNA(IF(J$7="Fixed",1,IF(AND($D626="yes",J$7="Block"),INDEX($O740:$Q740,1,MATCH(J$5,$I25:$K25,0)),IF(OR(J$7="Anytime",J$7="Peak",J$7="Off-peak",J$7="Shoulder",J$7="Block"),INDEX('Stakeholder report data'!$G740:$M740,1,MATCH(IF(J$7="Block","Anytime",J$7),'Stakeholder report data'!$G$724:$M$724,0)),INDEX($W740:$AD740,1,MATCH(J$5,$W$724:$AD$724,0)))))
*J1226*J$8,0)</f>
        <v>0</v>
      </c>
      <c r="K626" s="212">
        <f>_xlfn.IFNA(IF(K$7="Fixed",1,IF(AND($D626="yes",K$7="Block"),INDEX($O740:$Q740,1,MATCH(K$5,$I25:$K25,0)),IF(OR(K$7="Anytime",K$7="Peak",K$7="Off-peak",K$7="Shoulder",K$7="Block"),INDEX('Stakeholder report data'!$G740:$M740,1,MATCH(IF(K$7="Block","Anytime",K$7),'Stakeholder report data'!$G$724:$M$724,0)),INDEX($W740:$AD740,1,MATCH(K$5,$W$724:$AD$724,0)))))
*K1226*K$8,0)</f>
        <v>0</v>
      </c>
      <c r="L626" s="212">
        <f>_xlfn.IFNA(IF(L$7="Fixed",1,IF(AND($D626="yes",L$7="Block"),INDEX($O740:$Q740,1,MATCH(L$5,$I25:$K25,0)),IF(OR(L$7="Anytime",L$7="Peak",L$7="Off-peak",L$7="Shoulder",L$7="Block"),INDEX('Stakeholder report data'!$G740:$M740,1,MATCH(IF(L$7="Block","Anytime",L$7),'Stakeholder report data'!$G$724:$M$724,0)),INDEX($W740:$AD740,1,MATCH(L$5,$W$724:$AD$724,0)))))
*L1226*L$8,0)</f>
        <v>0</v>
      </c>
      <c r="M626" s="212">
        <f>_xlfn.IFNA(IF(M$7="Fixed",1,IF(AND($D626="yes",M$7="Block"),INDEX($O740:$Q740,1,MATCH(M$5,$I25:$K25,0)),IF(OR(M$7="Anytime",M$7="Peak",M$7="Off-peak",M$7="Shoulder",M$7="Block"),INDEX('Stakeholder report data'!$G740:$M740,1,MATCH(IF(M$7="Block","Anytime",M$7),'Stakeholder report data'!$G$724:$M$724,0)),INDEX($W740:$AD740,1,MATCH(M$5,$W$724:$AD$724,0)))))
*M1226*M$8,0)</f>
        <v>0</v>
      </c>
      <c r="N626" s="212">
        <f>_xlfn.IFNA(IF(N$7="Fixed",1,IF(AND($D626="yes",N$7="Block"),INDEX($O740:$Q740,1,MATCH(N$5,$I25:$K25,0)),IF(OR(N$7="Anytime",N$7="Peak",N$7="Off-peak",N$7="Shoulder",N$7="Block"),INDEX('Stakeholder report data'!$G740:$M740,1,MATCH(IF(N$7="Block","Anytime",N$7),'Stakeholder report data'!$G$724:$M$724,0)),INDEX($W740:$AD740,1,MATCH(N$5,$W$724:$AD$724,0)))))
*N1226*N$8,0)</f>
        <v>0</v>
      </c>
      <c r="O626" s="212">
        <f>_xlfn.IFNA(IF(O$7="Fixed",1,IF(AND($D626="yes",O$7="Block"),INDEX($O740:$Q740,1,MATCH(O$5,$I25:$K25,0)),IF(OR(O$7="Anytime",O$7="Peak",O$7="Off-peak",O$7="Shoulder",O$7="Block"),INDEX('Stakeholder report data'!$G740:$M740,1,MATCH(IF(O$7="Block","Anytime",O$7),'Stakeholder report data'!$G$724:$M$724,0)),INDEX($W740:$AD740,1,MATCH(O$5,$W$724:$AD$724,0)))))
*O1226*O$8,0)</f>
        <v>0</v>
      </c>
      <c r="P626" s="212">
        <f>_xlfn.IFNA(IF(P$7="Fixed",1,IF(AND($D626="yes",P$7="Block"),INDEX($O740:$Q740,1,MATCH(P$5,$I25:$K25,0)),IF(OR(P$7="Anytime",P$7="Peak",P$7="Off-peak",P$7="Shoulder",P$7="Block"),INDEX('Stakeholder report data'!$G740:$M740,1,MATCH(IF(P$7="Block","Anytime",P$7),'Stakeholder report data'!$G$724:$M$724,0)),INDEX($W740:$AD740,1,MATCH(P$5,$W$724:$AD$724,0)))))
*P1226*P$8,0)</f>
        <v>0</v>
      </c>
      <c r="Q626" s="212">
        <f>_xlfn.IFNA(IF(Q$7="Fixed",1,IF(AND($D626="yes",Q$7="Block"),INDEX($O740:$Q740,1,MATCH(Q$5,$I25:$K25,0)),IF(OR(Q$7="Anytime",Q$7="Peak",Q$7="Off-peak",Q$7="Shoulder",Q$7="Block"),INDEX('Stakeholder report data'!$G740:$M740,1,MATCH(IF(Q$7="Block","Anytime",Q$7),'Stakeholder report data'!$G$724:$M$724,0)),INDEX($W740:$AD740,1,MATCH(Q$5,$W$724:$AD$724,0)))))
*Q1226*Q$8,0)</f>
        <v>0</v>
      </c>
      <c r="R626" s="212">
        <f>_xlfn.IFNA(IF(R$7="Fixed",1,IF(AND($D626="yes",R$7="Block"),INDEX($O740:$Q740,1,MATCH(R$5,$I25:$K25,0)),IF(OR(R$7="Anytime",R$7="Peak",R$7="Off-peak",R$7="Shoulder",R$7="Block"),INDEX('Stakeholder report data'!$G740:$M740,1,MATCH(IF(R$7="Block","Anytime",R$7),'Stakeholder report data'!$G$724:$M$724,0)),INDEX($W740:$AD740,1,MATCH(R$5,$W$724:$AD$724,0)))))
*R1226*R$8,0)</f>
        <v>0</v>
      </c>
      <c r="S626" s="212">
        <f>_xlfn.IFNA(IF(S$7="Fixed",1,IF(AND($D626="yes",S$7="Block"),INDEX($O740:$Q740,1,MATCH(S$5,$I25:$K25,0)),IF(OR(S$7="Anytime",S$7="Peak",S$7="Off-peak",S$7="Shoulder",S$7="Block"),INDEX('Stakeholder report data'!$G740:$M740,1,MATCH(IF(S$7="Block","Anytime",S$7),'Stakeholder report data'!$G$724:$M$724,0)),INDEX($W740:$AD740,1,MATCH(S$5,$W$724:$AD$724,0)))))
*S1226*S$8,0)</f>
        <v>0</v>
      </c>
      <c r="T626" s="212">
        <f>_xlfn.IFNA(IF(T$7="Fixed",1,IF(AND($D626="yes",T$7="Block"),INDEX($O740:$Q740,1,MATCH(T$5,$I25:$K25,0)),IF(OR(T$7="Anytime",T$7="Peak",T$7="Off-peak",T$7="Shoulder",T$7="Block"),INDEX('Stakeholder report data'!$G740:$M740,1,MATCH(IF(T$7="Block","Anytime",T$7),'Stakeholder report data'!$G$724:$M$724,0)),INDEX($W740:$AD740,1,MATCH(T$5,$W$724:$AD$724,0)))))
*T1226*T$8,0)</f>
        <v>0</v>
      </c>
      <c r="U626" s="212">
        <f>_xlfn.IFNA(IF(U$7="Fixed",1,IF(AND($D626="yes",U$7="Block"),INDEX($O740:$Q740,1,MATCH(U$5,$I25:$K25,0)),IF(OR(U$7="Anytime",U$7="Peak",U$7="Off-peak",U$7="Shoulder",U$7="Block"),INDEX('Stakeholder report data'!$G740:$M740,1,MATCH(IF(U$7="Block","Anytime",U$7),'Stakeholder report data'!$G$724:$M$724,0)),INDEX($W740:$AD740,1,MATCH(U$5,$W$724:$AD$724,0)))))
*U1226*U$8,0)</f>
        <v>0</v>
      </c>
      <c r="V626" s="212">
        <f>_xlfn.IFNA(IF(V$7="Fixed",1,IF(AND($D626="yes",V$7="Block"),INDEX($O740:$Q740,1,MATCH(V$5,$I25:$K25,0)),IF(OR(V$7="Anytime",V$7="Peak",V$7="Off-peak",V$7="Shoulder",V$7="Block"),INDEX('Stakeholder report data'!$G740:$M740,1,MATCH(IF(V$7="Block","Anytime",V$7),'Stakeholder report data'!$G$724:$M$724,0)),INDEX($W740:$AD740,1,MATCH(V$5,$W$724:$AD$724,0)))))
*V1226*V$8,0)</f>
        <v>0</v>
      </c>
      <c r="W626" s="212">
        <f>_xlfn.IFNA(IF(W$7="Fixed",1,IF(AND($D626="yes",W$7="Block"),INDEX($O740:$Q740,1,MATCH(W$5,$I25:$K25,0)),IF(OR(W$7="Anytime",W$7="Peak",W$7="Off-peak",W$7="Shoulder",W$7="Block"),INDEX('Stakeholder report data'!$G740:$M740,1,MATCH(IF(W$7="Block","Anytime",W$7),'Stakeholder report data'!$G$724:$M$724,0)),INDEX($W740:$AD740,1,MATCH(W$5,$W$724:$AD$724,0)))))
*W1226*W$8,0)</f>
        <v>0</v>
      </c>
      <c r="X626" s="212">
        <f>_xlfn.IFNA(IF(X$7="Fixed",1,IF(AND($D626="yes",X$7="Block"),INDEX($O740:$Q740,1,MATCH(X$5,$I25:$K25,0)),IF(OR(X$7="Anytime",X$7="Peak",X$7="Off-peak",X$7="Shoulder",X$7="Block"),INDEX('Stakeholder report data'!$G740:$M740,1,MATCH(IF(X$7="Block","Anytime",X$7),'Stakeholder report data'!$G$724:$M$724,0)),INDEX($W740:$AD740,1,MATCH(X$5,$W$724:$AD$724,0)))))
*X1226*X$8,0)</f>
        <v>0</v>
      </c>
      <c r="Y626" s="212">
        <f>_xlfn.IFNA(IF(Y$7="Fixed",1,IF(AND($D626="yes",Y$7="Block"),INDEX($O740:$Q740,1,MATCH(Y$5,$I25:$K25,0)),IF(OR(Y$7="Anytime",Y$7="Peak",Y$7="Off-peak",Y$7="Shoulder",Y$7="Block"),INDEX('Stakeholder report data'!$G740:$M740,1,MATCH(IF(Y$7="Block","Anytime",Y$7),'Stakeholder report data'!$G$724:$M$724,0)),INDEX($W740:$AD740,1,MATCH(Y$5,$W$724:$AD$724,0)))))
*Y1226*Y$8,0)</f>
        <v>0</v>
      </c>
      <c r="Z626" s="212">
        <f>_xlfn.IFNA(IF(Z$7="Fixed",1,IF(AND($D626="yes",Z$7="Block"),INDEX($O740:$Q740,1,MATCH(Z$5,$I25:$K25,0)),IF(OR(Z$7="Anytime",Z$7="Peak",Z$7="Off-peak",Z$7="Shoulder",Z$7="Block"),INDEX('Stakeholder report data'!$G740:$M740,1,MATCH(IF(Z$7="Block","Anytime",Z$7),'Stakeholder report data'!$G$724:$M$724,0)),INDEX($W740:$AD740,1,MATCH(Z$5,$W$724:$AD$724,0)))))
*Z1226*Z$8,0)</f>
        <v>0</v>
      </c>
      <c r="AA626" s="212">
        <f>_xlfn.IFNA(IF(AA$7="Fixed",1,IF(AND($D626="yes",AA$7="Block"),INDEX($O740:$Q740,1,MATCH(AA$5,$I25:$K25,0)),IF(OR(AA$7="Anytime",AA$7="Peak",AA$7="Off-peak",AA$7="Shoulder",AA$7="Block"),INDEX('Stakeholder report data'!$G740:$M740,1,MATCH(IF(AA$7="Block","Anytime",AA$7),'Stakeholder report data'!$G$724:$M$724,0)),INDEX($W740:$AD740,1,MATCH(AA$5,$W$724:$AD$724,0)))))
*AA1226*AA$8,0)</f>
        <v>0</v>
      </c>
      <c r="AB626" s="212">
        <f>_xlfn.IFNA(IF(AB$7="Fixed",1,IF(AND($D626="yes",AB$7="Block"),INDEX($O740:$Q740,1,MATCH(AB$5,$I25:$K25,0)),IF(OR(AB$7="Anytime",AB$7="Peak",AB$7="Off-peak",AB$7="Shoulder",AB$7="Block"),INDEX('Stakeholder report data'!$G740:$M740,1,MATCH(IF(AB$7="Block","Anytime",AB$7),'Stakeholder report data'!$G$724:$M$724,0)),INDEX($W740:$AD740,1,MATCH(AB$5,$W$724:$AD$724,0)))))
*AB1226*AB$8,0)</f>
        <v>0</v>
      </c>
      <c r="AC626" s="212">
        <f>_xlfn.IFNA(IF(AC$7="Fixed",1,IF(AND($D626="yes",AC$7="Block"),INDEX($O740:$Q740,1,MATCH(AC$5,$I25:$K25,0)),IF(OR(AC$7="Anytime",AC$7="Peak",AC$7="Off-peak",AC$7="Shoulder",AC$7="Block"),INDEX('Stakeholder report data'!$G740:$M740,1,MATCH(IF(AC$7="Block","Anytime",AC$7),'Stakeholder report data'!$G$724:$M$724,0)),INDEX($W740:$AD740,1,MATCH(AC$5,$W$724:$AD$724,0)))))
*AC1226*AC$8,0)</f>
        <v>0</v>
      </c>
      <c r="AD626" s="212">
        <f>_xlfn.IFNA(IF(AD$7="Fixed",1,IF(AND($D626="yes",AD$7="Block"),INDEX($O740:$Q740,1,MATCH(AD$5,$I25:$K25,0)),IF(OR(AD$7="Anytime",AD$7="Peak",AD$7="Off-peak",AD$7="Shoulder",AD$7="Block"),INDEX('Stakeholder report data'!$G740:$M740,1,MATCH(IF(AD$7="Block","Anytime",AD$7),'Stakeholder report data'!$G$724:$M$724,0)),INDEX($W740:$AD740,1,MATCH(AD$5,$W$724:$AD$724,0)))))
*AD1226*AD$8,0)</f>
        <v>0</v>
      </c>
      <c r="AE626" s="55"/>
      <c r="AF626" s="34"/>
      <c r="AG626" s="34"/>
      <c r="AH626" s="34"/>
    </row>
    <row r="627" spans="1:34" ht="11.25" hidden="1" outlineLevel="3" x14ac:dyDescent="0.2">
      <c r="A627" s="34"/>
      <c r="B627" s="251">
        <v>15</v>
      </c>
      <c r="C627" s="48">
        <v>0</v>
      </c>
      <c r="D627" s="49">
        <f t="shared" si="63"/>
        <v>0</v>
      </c>
      <c r="E627" s="49">
        <f t="shared" si="63"/>
        <v>0</v>
      </c>
      <c r="F627" s="56"/>
      <c r="G627" s="262">
        <f t="shared" si="64"/>
        <v>0</v>
      </c>
      <c r="H627" s="56"/>
      <c r="I627" s="212">
        <f>_xlfn.IFNA(IF(I$7="Fixed",1,IF(AND($D627="yes",I$7="Block"),INDEX($O741:$Q741,1,MATCH(I$5,$I26:$K26,0)),IF(OR(I$7="Anytime",I$7="Peak",I$7="Off-peak",I$7="Shoulder",I$7="Block"),INDEX('Stakeholder report data'!$G741:$M741,1,MATCH(IF(I$7="Block","Anytime",I$7),'Stakeholder report data'!$G$724:$M$724,0)),INDEX($W741:$AD741,1,MATCH(I$5,$W$724:$AD$724,0)))))
*I1227*I$8,0)</f>
        <v>0</v>
      </c>
      <c r="J627" s="212">
        <f>_xlfn.IFNA(IF(J$7="Fixed",1,IF(AND($D627="yes",J$7="Block"),INDEX($O741:$Q741,1,MATCH(J$5,$I26:$K26,0)),IF(OR(J$7="Anytime",J$7="Peak",J$7="Off-peak",J$7="Shoulder",J$7="Block"),INDEX('Stakeholder report data'!$G741:$M741,1,MATCH(IF(J$7="Block","Anytime",J$7),'Stakeholder report data'!$G$724:$M$724,0)),INDEX($W741:$AD741,1,MATCH(J$5,$W$724:$AD$724,0)))))
*J1227*J$8,0)</f>
        <v>0</v>
      </c>
      <c r="K627" s="212">
        <f>_xlfn.IFNA(IF(K$7="Fixed",1,IF(AND($D627="yes",K$7="Block"),INDEX($O741:$Q741,1,MATCH(K$5,$I26:$K26,0)),IF(OR(K$7="Anytime",K$7="Peak",K$7="Off-peak",K$7="Shoulder",K$7="Block"),INDEX('Stakeholder report data'!$G741:$M741,1,MATCH(IF(K$7="Block","Anytime",K$7),'Stakeholder report data'!$G$724:$M$724,0)),INDEX($W741:$AD741,1,MATCH(K$5,$W$724:$AD$724,0)))))
*K1227*K$8,0)</f>
        <v>0</v>
      </c>
      <c r="L627" s="212">
        <f>_xlfn.IFNA(IF(L$7="Fixed",1,IF(AND($D627="yes",L$7="Block"),INDEX($O741:$Q741,1,MATCH(L$5,$I26:$K26,0)),IF(OR(L$7="Anytime",L$7="Peak",L$7="Off-peak",L$7="Shoulder",L$7="Block"),INDEX('Stakeholder report data'!$G741:$M741,1,MATCH(IF(L$7="Block","Anytime",L$7),'Stakeholder report data'!$G$724:$M$724,0)),INDEX($W741:$AD741,1,MATCH(L$5,$W$724:$AD$724,0)))))
*L1227*L$8,0)</f>
        <v>0</v>
      </c>
      <c r="M627" s="212">
        <f>_xlfn.IFNA(IF(M$7="Fixed",1,IF(AND($D627="yes",M$7="Block"),INDEX($O741:$Q741,1,MATCH(M$5,$I26:$K26,0)),IF(OR(M$7="Anytime",M$7="Peak",M$7="Off-peak",M$7="Shoulder",M$7="Block"),INDEX('Stakeholder report data'!$G741:$M741,1,MATCH(IF(M$7="Block","Anytime",M$7),'Stakeholder report data'!$G$724:$M$724,0)),INDEX($W741:$AD741,1,MATCH(M$5,$W$724:$AD$724,0)))))
*M1227*M$8,0)</f>
        <v>0</v>
      </c>
      <c r="N627" s="212">
        <f>_xlfn.IFNA(IF(N$7="Fixed",1,IF(AND($D627="yes",N$7="Block"),INDEX($O741:$Q741,1,MATCH(N$5,$I26:$K26,0)),IF(OR(N$7="Anytime",N$7="Peak",N$7="Off-peak",N$7="Shoulder",N$7="Block"),INDEX('Stakeholder report data'!$G741:$M741,1,MATCH(IF(N$7="Block","Anytime",N$7),'Stakeholder report data'!$G$724:$M$724,0)),INDEX($W741:$AD741,1,MATCH(N$5,$W$724:$AD$724,0)))))
*N1227*N$8,0)</f>
        <v>0</v>
      </c>
      <c r="O627" s="212">
        <f>_xlfn.IFNA(IF(O$7="Fixed",1,IF(AND($D627="yes",O$7="Block"),INDEX($O741:$Q741,1,MATCH(O$5,$I26:$K26,0)),IF(OR(O$7="Anytime",O$7="Peak",O$7="Off-peak",O$7="Shoulder",O$7="Block"),INDEX('Stakeholder report data'!$G741:$M741,1,MATCH(IF(O$7="Block","Anytime",O$7),'Stakeholder report data'!$G$724:$M$724,0)),INDEX($W741:$AD741,1,MATCH(O$5,$W$724:$AD$724,0)))))
*O1227*O$8,0)</f>
        <v>0</v>
      </c>
      <c r="P627" s="212">
        <f>_xlfn.IFNA(IF(P$7="Fixed",1,IF(AND($D627="yes",P$7="Block"),INDEX($O741:$Q741,1,MATCH(P$5,$I26:$K26,0)),IF(OR(P$7="Anytime",P$7="Peak",P$7="Off-peak",P$7="Shoulder",P$7="Block"),INDEX('Stakeholder report data'!$G741:$M741,1,MATCH(IF(P$7="Block","Anytime",P$7),'Stakeholder report data'!$G$724:$M$724,0)),INDEX($W741:$AD741,1,MATCH(P$5,$W$724:$AD$724,0)))))
*P1227*P$8,0)</f>
        <v>0</v>
      </c>
      <c r="Q627" s="212">
        <f>_xlfn.IFNA(IF(Q$7="Fixed",1,IF(AND($D627="yes",Q$7="Block"),INDEX($O741:$Q741,1,MATCH(Q$5,$I26:$K26,0)),IF(OR(Q$7="Anytime",Q$7="Peak",Q$7="Off-peak",Q$7="Shoulder",Q$7="Block"),INDEX('Stakeholder report data'!$G741:$M741,1,MATCH(IF(Q$7="Block","Anytime",Q$7),'Stakeholder report data'!$G$724:$M$724,0)),INDEX($W741:$AD741,1,MATCH(Q$5,$W$724:$AD$724,0)))))
*Q1227*Q$8,0)</f>
        <v>0</v>
      </c>
      <c r="R627" s="212">
        <f>_xlfn.IFNA(IF(R$7="Fixed",1,IF(AND($D627="yes",R$7="Block"),INDEX($O741:$Q741,1,MATCH(R$5,$I26:$K26,0)),IF(OR(R$7="Anytime",R$7="Peak",R$7="Off-peak",R$7="Shoulder",R$7="Block"),INDEX('Stakeholder report data'!$G741:$M741,1,MATCH(IF(R$7="Block","Anytime",R$7),'Stakeholder report data'!$G$724:$M$724,0)),INDEX($W741:$AD741,1,MATCH(R$5,$W$724:$AD$724,0)))))
*R1227*R$8,0)</f>
        <v>0</v>
      </c>
      <c r="S627" s="212">
        <f>_xlfn.IFNA(IF(S$7="Fixed",1,IF(AND($D627="yes",S$7="Block"),INDEX($O741:$Q741,1,MATCH(S$5,$I26:$K26,0)),IF(OR(S$7="Anytime",S$7="Peak",S$7="Off-peak",S$7="Shoulder",S$7="Block"),INDEX('Stakeholder report data'!$G741:$M741,1,MATCH(IF(S$7="Block","Anytime",S$7),'Stakeholder report data'!$G$724:$M$724,0)),INDEX($W741:$AD741,1,MATCH(S$5,$W$724:$AD$724,0)))))
*S1227*S$8,0)</f>
        <v>0</v>
      </c>
      <c r="T627" s="212">
        <f>_xlfn.IFNA(IF(T$7="Fixed",1,IF(AND($D627="yes",T$7="Block"),INDEX($O741:$Q741,1,MATCH(T$5,$I26:$K26,0)),IF(OR(T$7="Anytime",T$7="Peak",T$7="Off-peak",T$7="Shoulder",T$7="Block"),INDEX('Stakeholder report data'!$G741:$M741,1,MATCH(IF(T$7="Block","Anytime",T$7),'Stakeholder report data'!$G$724:$M$724,0)),INDEX($W741:$AD741,1,MATCH(T$5,$W$724:$AD$724,0)))))
*T1227*T$8,0)</f>
        <v>0</v>
      </c>
      <c r="U627" s="212">
        <f>_xlfn.IFNA(IF(U$7="Fixed",1,IF(AND($D627="yes",U$7="Block"),INDEX($O741:$Q741,1,MATCH(U$5,$I26:$K26,0)),IF(OR(U$7="Anytime",U$7="Peak",U$7="Off-peak",U$7="Shoulder",U$7="Block"),INDEX('Stakeholder report data'!$G741:$M741,1,MATCH(IF(U$7="Block","Anytime",U$7),'Stakeholder report data'!$G$724:$M$724,0)),INDEX($W741:$AD741,1,MATCH(U$5,$W$724:$AD$724,0)))))
*U1227*U$8,0)</f>
        <v>0</v>
      </c>
      <c r="V627" s="212">
        <f>_xlfn.IFNA(IF(V$7="Fixed",1,IF(AND($D627="yes",V$7="Block"),INDEX($O741:$Q741,1,MATCH(V$5,$I26:$K26,0)),IF(OR(V$7="Anytime",V$7="Peak",V$7="Off-peak",V$7="Shoulder",V$7="Block"),INDEX('Stakeholder report data'!$G741:$M741,1,MATCH(IF(V$7="Block","Anytime",V$7),'Stakeholder report data'!$G$724:$M$724,0)),INDEX($W741:$AD741,1,MATCH(V$5,$W$724:$AD$724,0)))))
*V1227*V$8,0)</f>
        <v>0</v>
      </c>
      <c r="W627" s="212">
        <f>_xlfn.IFNA(IF(W$7="Fixed",1,IF(AND($D627="yes",W$7="Block"),INDEX($O741:$Q741,1,MATCH(W$5,$I26:$K26,0)),IF(OR(W$7="Anytime",W$7="Peak",W$7="Off-peak",W$7="Shoulder",W$7="Block"),INDEX('Stakeholder report data'!$G741:$M741,1,MATCH(IF(W$7="Block","Anytime",W$7),'Stakeholder report data'!$G$724:$M$724,0)),INDEX($W741:$AD741,1,MATCH(W$5,$W$724:$AD$724,0)))))
*W1227*W$8,0)</f>
        <v>0</v>
      </c>
      <c r="X627" s="212">
        <f>_xlfn.IFNA(IF(X$7="Fixed",1,IF(AND($D627="yes",X$7="Block"),INDEX($O741:$Q741,1,MATCH(X$5,$I26:$K26,0)),IF(OR(X$7="Anytime",X$7="Peak",X$7="Off-peak",X$7="Shoulder",X$7="Block"),INDEX('Stakeholder report data'!$G741:$M741,1,MATCH(IF(X$7="Block","Anytime",X$7),'Stakeholder report data'!$G$724:$M$724,0)),INDEX($W741:$AD741,1,MATCH(X$5,$W$724:$AD$724,0)))))
*X1227*X$8,0)</f>
        <v>0</v>
      </c>
      <c r="Y627" s="212">
        <f>_xlfn.IFNA(IF(Y$7="Fixed",1,IF(AND($D627="yes",Y$7="Block"),INDEX($O741:$Q741,1,MATCH(Y$5,$I26:$K26,0)),IF(OR(Y$7="Anytime",Y$7="Peak",Y$7="Off-peak",Y$7="Shoulder",Y$7="Block"),INDEX('Stakeholder report data'!$G741:$M741,1,MATCH(IF(Y$7="Block","Anytime",Y$7),'Stakeholder report data'!$G$724:$M$724,0)),INDEX($W741:$AD741,1,MATCH(Y$5,$W$724:$AD$724,0)))))
*Y1227*Y$8,0)</f>
        <v>0</v>
      </c>
      <c r="Z627" s="212">
        <f>_xlfn.IFNA(IF(Z$7="Fixed",1,IF(AND($D627="yes",Z$7="Block"),INDEX($O741:$Q741,1,MATCH(Z$5,$I26:$K26,0)),IF(OR(Z$7="Anytime",Z$7="Peak",Z$7="Off-peak",Z$7="Shoulder",Z$7="Block"),INDEX('Stakeholder report data'!$G741:$M741,1,MATCH(IF(Z$7="Block","Anytime",Z$7),'Stakeholder report data'!$G$724:$M$724,0)),INDEX($W741:$AD741,1,MATCH(Z$5,$W$724:$AD$724,0)))))
*Z1227*Z$8,0)</f>
        <v>0</v>
      </c>
      <c r="AA627" s="212">
        <f>_xlfn.IFNA(IF(AA$7="Fixed",1,IF(AND($D627="yes",AA$7="Block"),INDEX($O741:$Q741,1,MATCH(AA$5,$I26:$K26,0)),IF(OR(AA$7="Anytime",AA$7="Peak",AA$7="Off-peak",AA$7="Shoulder",AA$7="Block"),INDEX('Stakeholder report data'!$G741:$M741,1,MATCH(IF(AA$7="Block","Anytime",AA$7),'Stakeholder report data'!$G$724:$M$724,0)),INDEX($W741:$AD741,1,MATCH(AA$5,$W$724:$AD$724,0)))))
*AA1227*AA$8,0)</f>
        <v>0</v>
      </c>
      <c r="AB627" s="212">
        <f>_xlfn.IFNA(IF(AB$7="Fixed",1,IF(AND($D627="yes",AB$7="Block"),INDEX($O741:$Q741,1,MATCH(AB$5,$I26:$K26,0)),IF(OR(AB$7="Anytime",AB$7="Peak",AB$7="Off-peak",AB$7="Shoulder",AB$7="Block"),INDEX('Stakeholder report data'!$G741:$M741,1,MATCH(IF(AB$7="Block","Anytime",AB$7),'Stakeholder report data'!$G$724:$M$724,0)),INDEX($W741:$AD741,1,MATCH(AB$5,$W$724:$AD$724,0)))))
*AB1227*AB$8,0)</f>
        <v>0</v>
      </c>
      <c r="AC627" s="212">
        <f>_xlfn.IFNA(IF(AC$7="Fixed",1,IF(AND($D627="yes",AC$7="Block"),INDEX($O741:$Q741,1,MATCH(AC$5,$I26:$K26,0)),IF(OR(AC$7="Anytime",AC$7="Peak",AC$7="Off-peak",AC$7="Shoulder",AC$7="Block"),INDEX('Stakeholder report data'!$G741:$M741,1,MATCH(IF(AC$7="Block","Anytime",AC$7),'Stakeholder report data'!$G$724:$M$724,0)),INDEX($W741:$AD741,1,MATCH(AC$5,$W$724:$AD$724,0)))))
*AC1227*AC$8,0)</f>
        <v>0</v>
      </c>
      <c r="AD627" s="212">
        <f>_xlfn.IFNA(IF(AD$7="Fixed",1,IF(AND($D627="yes",AD$7="Block"),INDEX($O741:$Q741,1,MATCH(AD$5,$I26:$K26,0)),IF(OR(AD$7="Anytime",AD$7="Peak",AD$7="Off-peak",AD$7="Shoulder",AD$7="Block"),INDEX('Stakeholder report data'!$G741:$M741,1,MATCH(IF(AD$7="Block","Anytime",AD$7),'Stakeholder report data'!$G$724:$M$724,0)),INDEX($W741:$AD741,1,MATCH(AD$5,$W$724:$AD$724,0)))))
*AD1227*AD$8,0)</f>
        <v>0</v>
      </c>
      <c r="AE627" s="55"/>
      <c r="AF627" s="34"/>
      <c r="AG627" s="34"/>
      <c r="AH627" s="34"/>
    </row>
    <row r="628" spans="1:34" ht="11.25" hidden="1" outlineLevel="3" x14ac:dyDescent="0.2">
      <c r="A628" s="34"/>
      <c r="B628" s="258">
        <v>16</v>
      </c>
      <c r="C628" s="48">
        <v>0</v>
      </c>
      <c r="D628" s="49">
        <f t="shared" si="63"/>
        <v>0</v>
      </c>
      <c r="E628" s="49">
        <f t="shared" si="63"/>
        <v>0</v>
      </c>
      <c r="F628" s="56"/>
      <c r="G628" s="262">
        <f t="shared" si="64"/>
        <v>0</v>
      </c>
      <c r="H628" s="56"/>
      <c r="I628" s="212">
        <f>_xlfn.IFNA(IF(I$7="Fixed",1,IF(AND($D628="yes",I$7="Block"),INDEX($O742:$Q742,1,MATCH(I$5,$I27:$K27,0)),IF(OR(I$7="Anytime",I$7="Peak",I$7="Off-peak",I$7="Shoulder",I$7="Block"),INDEX('Stakeholder report data'!$G742:$M742,1,MATCH(IF(I$7="Block","Anytime",I$7),'Stakeholder report data'!$G$724:$M$724,0)),INDEX($W742:$AD742,1,MATCH(I$5,$W$724:$AD$724,0)))))
*I1228*I$8,0)</f>
        <v>0</v>
      </c>
      <c r="J628" s="212">
        <f>_xlfn.IFNA(IF(J$7="Fixed",1,IF(AND($D628="yes",J$7="Block"),INDEX($O742:$Q742,1,MATCH(J$5,$I27:$K27,0)),IF(OR(J$7="Anytime",J$7="Peak",J$7="Off-peak",J$7="Shoulder",J$7="Block"),INDEX('Stakeholder report data'!$G742:$M742,1,MATCH(IF(J$7="Block","Anytime",J$7),'Stakeholder report data'!$G$724:$M$724,0)),INDEX($W742:$AD742,1,MATCH(J$5,$W$724:$AD$724,0)))))
*J1228*J$8,0)</f>
        <v>0</v>
      </c>
      <c r="K628" s="212">
        <f>_xlfn.IFNA(IF(K$7="Fixed",1,IF(AND($D628="yes",K$7="Block"),INDEX($O742:$Q742,1,MATCH(K$5,$I27:$K27,0)),IF(OR(K$7="Anytime",K$7="Peak",K$7="Off-peak",K$7="Shoulder",K$7="Block"),INDEX('Stakeholder report data'!$G742:$M742,1,MATCH(IF(K$7="Block","Anytime",K$7),'Stakeholder report data'!$G$724:$M$724,0)),INDEX($W742:$AD742,1,MATCH(K$5,$W$724:$AD$724,0)))))
*K1228*K$8,0)</f>
        <v>0</v>
      </c>
      <c r="L628" s="212">
        <f>_xlfn.IFNA(IF(L$7="Fixed",1,IF(AND($D628="yes",L$7="Block"),INDEX($O742:$Q742,1,MATCH(L$5,$I27:$K27,0)),IF(OR(L$7="Anytime",L$7="Peak",L$7="Off-peak",L$7="Shoulder",L$7="Block"),INDEX('Stakeholder report data'!$G742:$M742,1,MATCH(IF(L$7="Block","Anytime",L$7),'Stakeholder report data'!$G$724:$M$724,0)),INDEX($W742:$AD742,1,MATCH(L$5,$W$724:$AD$724,0)))))
*L1228*L$8,0)</f>
        <v>0</v>
      </c>
      <c r="M628" s="212">
        <f>_xlfn.IFNA(IF(M$7="Fixed",1,IF(AND($D628="yes",M$7="Block"),INDEX($O742:$Q742,1,MATCH(M$5,$I27:$K27,0)),IF(OR(M$7="Anytime",M$7="Peak",M$7="Off-peak",M$7="Shoulder",M$7="Block"),INDEX('Stakeholder report data'!$G742:$M742,1,MATCH(IF(M$7="Block","Anytime",M$7),'Stakeholder report data'!$G$724:$M$724,0)),INDEX($W742:$AD742,1,MATCH(M$5,$W$724:$AD$724,0)))))
*M1228*M$8,0)</f>
        <v>0</v>
      </c>
      <c r="N628" s="212">
        <f>_xlfn.IFNA(IF(N$7="Fixed",1,IF(AND($D628="yes",N$7="Block"),INDEX($O742:$Q742,1,MATCH(N$5,$I27:$K27,0)),IF(OR(N$7="Anytime",N$7="Peak",N$7="Off-peak",N$7="Shoulder",N$7="Block"),INDEX('Stakeholder report data'!$G742:$M742,1,MATCH(IF(N$7="Block","Anytime",N$7),'Stakeholder report data'!$G$724:$M$724,0)),INDEX($W742:$AD742,1,MATCH(N$5,$W$724:$AD$724,0)))))
*N1228*N$8,0)</f>
        <v>0</v>
      </c>
      <c r="O628" s="212">
        <f>_xlfn.IFNA(IF(O$7="Fixed",1,IF(AND($D628="yes",O$7="Block"),INDEX($O742:$Q742,1,MATCH(O$5,$I27:$K27,0)),IF(OR(O$7="Anytime",O$7="Peak",O$7="Off-peak",O$7="Shoulder",O$7="Block"),INDEX('Stakeholder report data'!$G742:$M742,1,MATCH(IF(O$7="Block","Anytime",O$7),'Stakeholder report data'!$G$724:$M$724,0)),INDEX($W742:$AD742,1,MATCH(O$5,$W$724:$AD$724,0)))))
*O1228*O$8,0)</f>
        <v>0</v>
      </c>
      <c r="P628" s="212">
        <f>_xlfn.IFNA(IF(P$7="Fixed",1,IF(AND($D628="yes",P$7="Block"),INDEX($O742:$Q742,1,MATCH(P$5,$I27:$K27,0)),IF(OR(P$7="Anytime",P$7="Peak",P$7="Off-peak",P$7="Shoulder",P$7="Block"),INDEX('Stakeholder report data'!$G742:$M742,1,MATCH(IF(P$7="Block","Anytime",P$7),'Stakeholder report data'!$G$724:$M$724,0)),INDEX($W742:$AD742,1,MATCH(P$5,$W$724:$AD$724,0)))))
*P1228*P$8,0)</f>
        <v>0</v>
      </c>
      <c r="Q628" s="212">
        <f>_xlfn.IFNA(IF(Q$7="Fixed",1,IF(AND($D628="yes",Q$7="Block"),INDEX($O742:$Q742,1,MATCH(Q$5,$I27:$K27,0)),IF(OR(Q$7="Anytime",Q$7="Peak",Q$7="Off-peak",Q$7="Shoulder",Q$7="Block"),INDEX('Stakeholder report data'!$G742:$M742,1,MATCH(IF(Q$7="Block","Anytime",Q$7),'Stakeholder report data'!$G$724:$M$724,0)),INDEX($W742:$AD742,1,MATCH(Q$5,$W$724:$AD$724,0)))))
*Q1228*Q$8,0)</f>
        <v>0</v>
      </c>
      <c r="R628" s="212">
        <f>_xlfn.IFNA(IF(R$7="Fixed",1,IF(AND($D628="yes",R$7="Block"),INDEX($O742:$Q742,1,MATCH(R$5,$I27:$K27,0)),IF(OR(R$7="Anytime",R$7="Peak",R$7="Off-peak",R$7="Shoulder",R$7="Block"),INDEX('Stakeholder report data'!$G742:$M742,1,MATCH(IF(R$7="Block","Anytime",R$7),'Stakeholder report data'!$G$724:$M$724,0)),INDEX($W742:$AD742,1,MATCH(R$5,$W$724:$AD$724,0)))))
*R1228*R$8,0)</f>
        <v>0</v>
      </c>
      <c r="S628" s="212">
        <f>_xlfn.IFNA(IF(S$7="Fixed",1,IF(AND($D628="yes",S$7="Block"),INDEX($O742:$Q742,1,MATCH(S$5,$I27:$K27,0)),IF(OR(S$7="Anytime",S$7="Peak",S$7="Off-peak",S$7="Shoulder",S$7="Block"),INDEX('Stakeholder report data'!$G742:$M742,1,MATCH(IF(S$7="Block","Anytime",S$7),'Stakeholder report data'!$G$724:$M$724,0)),INDEX($W742:$AD742,1,MATCH(S$5,$W$724:$AD$724,0)))))
*S1228*S$8,0)</f>
        <v>0</v>
      </c>
      <c r="T628" s="212">
        <f>_xlfn.IFNA(IF(T$7="Fixed",1,IF(AND($D628="yes",T$7="Block"),INDEX($O742:$Q742,1,MATCH(T$5,$I27:$K27,0)),IF(OR(T$7="Anytime",T$7="Peak",T$7="Off-peak",T$7="Shoulder",T$7="Block"),INDEX('Stakeholder report data'!$G742:$M742,1,MATCH(IF(T$7="Block","Anytime",T$7),'Stakeholder report data'!$G$724:$M$724,0)),INDEX($W742:$AD742,1,MATCH(T$5,$W$724:$AD$724,0)))))
*T1228*T$8,0)</f>
        <v>0</v>
      </c>
      <c r="U628" s="212">
        <f>_xlfn.IFNA(IF(U$7="Fixed",1,IF(AND($D628="yes",U$7="Block"),INDEX($O742:$Q742,1,MATCH(U$5,$I27:$K27,0)),IF(OR(U$7="Anytime",U$7="Peak",U$7="Off-peak",U$7="Shoulder",U$7="Block"),INDEX('Stakeholder report data'!$G742:$M742,1,MATCH(IF(U$7="Block","Anytime",U$7),'Stakeholder report data'!$G$724:$M$724,0)),INDEX($W742:$AD742,1,MATCH(U$5,$W$724:$AD$724,0)))))
*U1228*U$8,0)</f>
        <v>0</v>
      </c>
      <c r="V628" s="212">
        <f>_xlfn.IFNA(IF(V$7="Fixed",1,IF(AND($D628="yes",V$7="Block"),INDEX($O742:$Q742,1,MATCH(V$5,$I27:$K27,0)),IF(OR(V$7="Anytime",V$7="Peak",V$7="Off-peak",V$7="Shoulder",V$7="Block"),INDEX('Stakeholder report data'!$G742:$M742,1,MATCH(IF(V$7="Block","Anytime",V$7),'Stakeholder report data'!$G$724:$M$724,0)),INDEX($W742:$AD742,1,MATCH(V$5,$W$724:$AD$724,0)))))
*V1228*V$8,0)</f>
        <v>0</v>
      </c>
      <c r="W628" s="212">
        <f>_xlfn.IFNA(IF(W$7="Fixed",1,IF(AND($D628="yes",W$7="Block"),INDEX($O742:$Q742,1,MATCH(W$5,$I27:$K27,0)),IF(OR(W$7="Anytime",W$7="Peak",W$7="Off-peak",W$7="Shoulder",W$7="Block"),INDEX('Stakeholder report data'!$G742:$M742,1,MATCH(IF(W$7="Block","Anytime",W$7),'Stakeholder report data'!$G$724:$M$724,0)),INDEX($W742:$AD742,1,MATCH(W$5,$W$724:$AD$724,0)))))
*W1228*W$8,0)</f>
        <v>0</v>
      </c>
      <c r="X628" s="212">
        <f>_xlfn.IFNA(IF(X$7="Fixed",1,IF(AND($D628="yes",X$7="Block"),INDEX($O742:$Q742,1,MATCH(X$5,$I27:$K27,0)),IF(OR(X$7="Anytime",X$7="Peak",X$7="Off-peak",X$7="Shoulder",X$7="Block"),INDEX('Stakeholder report data'!$G742:$M742,1,MATCH(IF(X$7="Block","Anytime",X$7),'Stakeholder report data'!$G$724:$M$724,0)),INDEX($W742:$AD742,1,MATCH(X$5,$W$724:$AD$724,0)))))
*X1228*X$8,0)</f>
        <v>0</v>
      </c>
      <c r="Y628" s="212">
        <f>_xlfn.IFNA(IF(Y$7="Fixed",1,IF(AND($D628="yes",Y$7="Block"),INDEX($O742:$Q742,1,MATCH(Y$5,$I27:$K27,0)),IF(OR(Y$7="Anytime",Y$7="Peak",Y$7="Off-peak",Y$7="Shoulder",Y$7="Block"),INDEX('Stakeholder report data'!$G742:$M742,1,MATCH(IF(Y$7="Block","Anytime",Y$7),'Stakeholder report data'!$G$724:$M$724,0)),INDEX($W742:$AD742,1,MATCH(Y$5,$W$724:$AD$724,0)))))
*Y1228*Y$8,0)</f>
        <v>0</v>
      </c>
      <c r="Z628" s="212">
        <f>_xlfn.IFNA(IF(Z$7="Fixed",1,IF(AND($D628="yes",Z$7="Block"),INDEX($O742:$Q742,1,MATCH(Z$5,$I27:$K27,0)),IF(OR(Z$7="Anytime",Z$7="Peak",Z$7="Off-peak",Z$7="Shoulder",Z$7="Block"),INDEX('Stakeholder report data'!$G742:$M742,1,MATCH(IF(Z$7="Block","Anytime",Z$7),'Stakeholder report data'!$G$724:$M$724,0)),INDEX($W742:$AD742,1,MATCH(Z$5,$W$724:$AD$724,0)))))
*Z1228*Z$8,0)</f>
        <v>0</v>
      </c>
      <c r="AA628" s="212">
        <f>_xlfn.IFNA(IF(AA$7="Fixed",1,IF(AND($D628="yes",AA$7="Block"),INDEX($O742:$Q742,1,MATCH(AA$5,$I27:$K27,0)),IF(OR(AA$7="Anytime",AA$7="Peak",AA$7="Off-peak",AA$7="Shoulder",AA$7="Block"),INDEX('Stakeholder report data'!$G742:$M742,1,MATCH(IF(AA$7="Block","Anytime",AA$7),'Stakeholder report data'!$G$724:$M$724,0)),INDEX($W742:$AD742,1,MATCH(AA$5,$W$724:$AD$724,0)))))
*AA1228*AA$8,0)</f>
        <v>0</v>
      </c>
      <c r="AB628" s="212">
        <f>_xlfn.IFNA(IF(AB$7="Fixed",1,IF(AND($D628="yes",AB$7="Block"),INDEX($O742:$Q742,1,MATCH(AB$5,$I27:$K27,0)),IF(OR(AB$7="Anytime",AB$7="Peak",AB$7="Off-peak",AB$7="Shoulder",AB$7="Block"),INDEX('Stakeholder report data'!$G742:$M742,1,MATCH(IF(AB$7="Block","Anytime",AB$7),'Stakeholder report data'!$G$724:$M$724,0)),INDEX($W742:$AD742,1,MATCH(AB$5,$W$724:$AD$724,0)))))
*AB1228*AB$8,0)</f>
        <v>0</v>
      </c>
      <c r="AC628" s="212">
        <f>_xlfn.IFNA(IF(AC$7="Fixed",1,IF(AND($D628="yes",AC$7="Block"),INDEX($O742:$Q742,1,MATCH(AC$5,$I27:$K27,0)),IF(OR(AC$7="Anytime",AC$7="Peak",AC$7="Off-peak",AC$7="Shoulder",AC$7="Block"),INDEX('Stakeholder report data'!$G742:$M742,1,MATCH(IF(AC$7="Block","Anytime",AC$7),'Stakeholder report data'!$G$724:$M$724,0)),INDEX($W742:$AD742,1,MATCH(AC$5,$W$724:$AD$724,0)))))
*AC1228*AC$8,0)</f>
        <v>0</v>
      </c>
      <c r="AD628" s="212">
        <f>_xlfn.IFNA(IF(AD$7="Fixed",1,IF(AND($D628="yes",AD$7="Block"),INDEX($O742:$Q742,1,MATCH(AD$5,$I27:$K27,0)),IF(OR(AD$7="Anytime",AD$7="Peak",AD$7="Off-peak",AD$7="Shoulder",AD$7="Block"),INDEX('Stakeholder report data'!$G742:$M742,1,MATCH(IF(AD$7="Block","Anytime",AD$7),'Stakeholder report data'!$G$724:$M$724,0)),INDEX($W742:$AD742,1,MATCH(AD$5,$W$724:$AD$724,0)))))
*AD1228*AD$8,0)</f>
        <v>0</v>
      </c>
      <c r="AE628" s="55"/>
      <c r="AF628" s="34"/>
      <c r="AG628" s="34"/>
      <c r="AH628" s="34"/>
    </row>
    <row r="629" spans="1:34" ht="11.25" hidden="1" outlineLevel="3" x14ac:dyDescent="0.2">
      <c r="A629" s="34"/>
      <c r="B629" s="251">
        <v>17</v>
      </c>
      <c r="C629" s="48">
        <v>0</v>
      </c>
      <c r="D629" s="49">
        <f t="shared" ref="C629:E644" si="65">D593</f>
        <v>0</v>
      </c>
      <c r="E629" s="49">
        <f t="shared" si="65"/>
        <v>0</v>
      </c>
      <c r="F629" s="56"/>
      <c r="G629" s="262">
        <f t="shared" si="64"/>
        <v>0</v>
      </c>
      <c r="H629" s="56"/>
      <c r="I629" s="212">
        <f>_xlfn.IFNA(IF(I$7="Fixed",1,IF(AND($D629="yes",I$7="Block"),INDEX($O743:$Q743,1,MATCH(I$5,$I28:$K28,0)),IF(OR(I$7="Anytime",I$7="Peak",I$7="Off-peak",I$7="Shoulder",I$7="Block"),INDEX('Stakeholder report data'!$G743:$M743,1,MATCH(IF(I$7="Block","Anytime",I$7),'Stakeholder report data'!$G$724:$M$724,0)),INDEX($W743:$AD743,1,MATCH(I$5,$W$724:$AD$724,0)))))
*I1229*I$8,0)</f>
        <v>0</v>
      </c>
      <c r="J629" s="212">
        <f>_xlfn.IFNA(IF(J$7="Fixed",1,IF(AND($D629="yes",J$7="Block"),INDEX($O743:$Q743,1,MATCH(J$5,$I28:$K28,0)),IF(OR(J$7="Anytime",J$7="Peak",J$7="Off-peak",J$7="Shoulder",J$7="Block"),INDEX('Stakeholder report data'!$G743:$M743,1,MATCH(IF(J$7="Block","Anytime",J$7),'Stakeholder report data'!$G$724:$M$724,0)),INDEX($W743:$AD743,1,MATCH(J$5,$W$724:$AD$724,0)))))
*J1229*J$8,0)</f>
        <v>0</v>
      </c>
      <c r="K629" s="212">
        <f>_xlfn.IFNA(IF(K$7="Fixed",1,IF(AND($D629="yes",K$7="Block"),INDEX($O743:$Q743,1,MATCH(K$5,$I28:$K28,0)),IF(OR(K$7="Anytime",K$7="Peak",K$7="Off-peak",K$7="Shoulder",K$7="Block"),INDEX('Stakeholder report data'!$G743:$M743,1,MATCH(IF(K$7="Block","Anytime",K$7),'Stakeholder report data'!$G$724:$M$724,0)),INDEX($W743:$AD743,1,MATCH(K$5,$W$724:$AD$724,0)))))
*K1229*K$8,0)</f>
        <v>0</v>
      </c>
      <c r="L629" s="212">
        <f>_xlfn.IFNA(IF(L$7="Fixed",1,IF(AND($D629="yes",L$7="Block"),INDEX($O743:$Q743,1,MATCH(L$5,$I28:$K28,0)),IF(OR(L$7="Anytime",L$7="Peak",L$7="Off-peak",L$7="Shoulder",L$7="Block"),INDEX('Stakeholder report data'!$G743:$M743,1,MATCH(IF(L$7="Block","Anytime",L$7),'Stakeholder report data'!$G$724:$M$724,0)),INDEX($W743:$AD743,1,MATCH(L$5,$W$724:$AD$724,0)))))
*L1229*L$8,0)</f>
        <v>0</v>
      </c>
      <c r="M629" s="212">
        <f>_xlfn.IFNA(IF(M$7="Fixed",1,IF(AND($D629="yes",M$7="Block"),INDEX($O743:$Q743,1,MATCH(M$5,$I28:$K28,0)),IF(OR(M$7="Anytime",M$7="Peak",M$7="Off-peak",M$7="Shoulder",M$7="Block"),INDEX('Stakeholder report data'!$G743:$M743,1,MATCH(IF(M$7="Block","Anytime",M$7),'Stakeholder report data'!$G$724:$M$724,0)),INDEX($W743:$AD743,1,MATCH(M$5,$W$724:$AD$724,0)))))
*M1229*M$8,0)</f>
        <v>0</v>
      </c>
      <c r="N629" s="212">
        <f>_xlfn.IFNA(IF(N$7="Fixed",1,IF(AND($D629="yes",N$7="Block"),INDEX($O743:$Q743,1,MATCH(N$5,$I28:$K28,0)),IF(OR(N$7="Anytime",N$7="Peak",N$7="Off-peak",N$7="Shoulder",N$7="Block"),INDEX('Stakeholder report data'!$G743:$M743,1,MATCH(IF(N$7="Block","Anytime",N$7),'Stakeholder report data'!$G$724:$M$724,0)),INDEX($W743:$AD743,1,MATCH(N$5,$W$724:$AD$724,0)))))
*N1229*N$8,0)</f>
        <v>0</v>
      </c>
      <c r="O629" s="212">
        <f>_xlfn.IFNA(IF(O$7="Fixed",1,IF(AND($D629="yes",O$7="Block"),INDEX($O743:$Q743,1,MATCH(O$5,$I28:$K28,0)),IF(OR(O$7="Anytime",O$7="Peak",O$7="Off-peak",O$7="Shoulder",O$7="Block"),INDEX('Stakeholder report data'!$G743:$M743,1,MATCH(IF(O$7="Block","Anytime",O$7),'Stakeholder report data'!$G$724:$M$724,0)),INDEX($W743:$AD743,1,MATCH(O$5,$W$724:$AD$724,0)))))
*O1229*O$8,0)</f>
        <v>0</v>
      </c>
      <c r="P629" s="212">
        <f>_xlfn.IFNA(IF(P$7="Fixed",1,IF(AND($D629="yes",P$7="Block"),INDEX($O743:$Q743,1,MATCH(P$5,$I28:$K28,0)),IF(OR(P$7="Anytime",P$7="Peak",P$7="Off-peak",P$7="Shoulder",P$7="Block"),INDEX('Stakeholder report data'!$G743:$M743,1,MATCH(IF(P$7="Block","Anytime",P$7),'Stakeholder report data'!$G$724:$M$724,0)),INDEX($W743:$AD743,1,MATCH(P$5,$W$724:$AD$724,0)))))
*P1229*P$8,0)</f>
        <v>0</v>
      </c>
      <c r="Q629" s="212">
        <f>_xlfn.IFNA(IF(Q$7="Fixed",1,IF(AND($D629="yes",Q$7="Block"),INDEX($O743:$Q743,1,MATCH(Q$5,$I28:$K28,0)),IF(OR(Q$7="Anytime",Q$7="Peak",Q$7="Off-peak",Q$7="Shoulder",Q$7="Block"),INDEX('Stakeholder report data'!$G743:$M743,1,MATCH(IF(Q$7="Block","Anytime",Q$7),'Stakeholder report data'!$G$724:$M$724,0)),INDEX($W743:$AD743,1,MATCH(Q$5,$W$724:$AD$724,0)))))
*Q1229*Q$8,0)</f>
        <v>0</v>
      </c>
      <c r="R629" s="212">
        <f>_xlfn.IFNA(IF(R$7="Fixed",1,IF(AND($D629="yes",R$7="Block"),INDEX($O743:$Q743,1,MATCH(R$5,$I28:$K28,0)),IF(OR(R$7="Anytime",R$7="Peak",R$7="Off-peak",R$7="Shoulder",R$7="Block"),INDEX('Stakeholder report data'!$G743:$M743,1,MATCH(IF(R$7="Block","Anytime",R$7),'Stakeholder report data'!$G$724:$M$724,0)),INDEX($W743:$AD743,1,MATCH(R$5,$W$724:$AD$724,0)))))
*R1229*R$8,0)</f>
        <v>0</v>
      </c>
      <c r="S629" s="212">
        <f>_xlfn.IFNA(IF(S$7="Fixed",1,IF(AND($D629="yes",S$7="Block"),INDEX($O743:$Q743,1,MATCH(S$5,$I28:$K28,0)),IF(OR(S$7="Anytime",S$7="Peak",S$7="Off-peak",S$7="Shoulder",S$7="Block"),INDEX('Stakeholder report data'!$G743:$M743,1,MATCH(IF(S$7="Block","Anytime",S$7),'Stakeholder report data'!$G$724:$M$724,0)),INDEX($W743:$AD743,1,MATCH(S$5,$W$724:$AD$724,0)))))
*S1229*S$8,0)</f>
        <v>0</v>
      </c>
      <c r="T629" s="212">
        <f>_xlfn.IFNA(IF(T$7="Fixed",1,IF(AND($D629="yes",T$7="Block"),INDEX($O743:$Q743,1,MATCH(T$5,$I28:$K28,0)),IF(OR(T$7="Anytime",T$7="Peak",T$7="Off-peak",T$7="Shoulder",T$7="Block"),INDEX('Stakeholder report data'!$G743:$M743,1,MATCH(IF(T$7="Block","Anytime",T$7),'Stakeholder report data'!$G$724:$M$724,0)),INDEX($W743:$AD743,1,MATCH(T$5,$W$724:$AD$724,0)))))
*T1229*T$8,0)</f>
        <v>0</v>
      </c>
      <c r="U629" s="212">
        <f>_xlfn.IFNA(IF(U$7="Fixed",1,IF(AND($D629="yes",U$7="Block"),INDEX($O743:$Q743,1,MATCH(U$5,$I28:$K28,0)),IF(OR(U$7="Anytime",U$7="Peak",U$7="Off-peak",U$7="Shoulder",U$7="Block"),INDEX('Stakeholder report data'!$G743:$M743,1,MATCH(IF(U$7="Block","Anytime",U$7),'Stakeholder report data'!$G$724:$M$724,0)),INDEX($W743:$AD743,1,MATCH(U$5,$W$724:$AD$724,0)))))
*U1229*U$8,0)</f>
        <v>0</v>
      </c>
      <c r="V629" s="212">
        <f>_xlfn.IFNA(IF(V$7="Fixed",1,IF(AND($D629="yes",V$7="Block"),INDEX($O743:$Q743,1,MATCH(V$5,$I28:$K28,0)),IF(OR(V$7="Anytime",V$7="Peak",V$7="Off-peak",V$7="Shoulder",V$7="Block"),INDEX('Stakeholder report data'!$G743:$M743,1,MATCH(IF(V$7="Block","Anytime",V$7),'Stakeholder report data'!$G$724:$M$724,0)),INDEX($W743:$AD743,1,MATCH(V$5,$W$724:$AD$724,0)))))
*V1229*V$8,0)</f>
        <v>0</v>
      </c>
      <c r="W629" s="212">
        <f>_xlfn.IFNA(IF(W$7="Fixed",1,IF(AND($D629="yes",W$7="Block"),INDEX($O743:$Q743,1,MATCH(W$5,$I28:$K28,0)),IF(OR(W$7="Anytime",W$7="Peak",W$7="Off-peak",W$7="Shoulder",W$7="Block"),INDEX('Stakeholder report data'!$G743:$M743,1,MATCH(IF(W$7="Block","Anytime",W$7),'Stakeholder report data'!$G$724:$M$724,0)),INDEX($W743:$AD743,1,MATCH(W$5,$W$724:$AD$724,0)))))
*W1229*W$8,0)</f>
        <v>0</v>
      </c>
      <c r="X629" s="212">
        <f>_xlfn.IFNA(IF(X$7="Fixed",1,IF(AND($D629="yes",X$7="Block"),INDEX($O743:$Q743,1,MATCH(X$5,$I28:$K28,0)),IF(OR(X$7="Anytime",X$7="Peak",X$7="Off-peak",X$7="Shoulder",X$7="Block"),INDEX('Stakeholder report data'!$G743:$M743,1,MATCH(IF(X$7="Block","Anytime",X$7),'Stakeholder report data'!$G$724:$M$724,0)),INDEX($W743:$AD743,1,MATCH(X$5,$W$724:$AD$724,0)))))
*X1229*X$8,0)</f>
        <v>0</v>
      </c>
      <c r="Y629" s="212">
        <f>_xlfn.IFNA(IF(Y$7="Fixed",1,IF(AND($D629="yes",Y$7="Block"),INDEX($O743:$Q743,1,MATCH(Y$5,$I28:$K28,0)),IF(OR(Y$7="Anytime",Y$7="Peak",Y$7="Off-peak",Y$7="Shoulder",Y$7="Block"),INDEX('Stakeholder report data'!$G743:$M743,1,MATCH(IF(Y$7="Block","Anytime",Y$7),'Stakeholder report data'!$G$724:$M$724,0)),INDEX($W743:$AD743,1,MATCH(Y$5,$W$724:$AD$724,0)))))
*Y1229*Y$8,0)</f>
        <v>0</v>
      </c>
      <c r="Z629" s="212">
        <f>_xlfn.IFNA(IF(Z$7="Fixed",1,IF(AND($D629="yes",Z$7="Block"),INDEX($O743:$Q743,1,MATCH(Z$5,$I28:$K28,0)),IF(OR(Z$7="Anytime",Z$7="Peak",Z$7="Off-peak",Z$7="Shoulder",Z$7="Block"),INDEX('Stakeholder report data'!$G743:$M743,1,MATCH(IF(Z$7="Block","Anytime",Z$7),'Stakeholder report data'!$G$724:$M$724,0)),INDEX($W743:$AD743,1,MATCH(Z$5,$W$724:$AD$724,0)))))
*Z1229*Z$8,0)</f>
        <v>0</v>
      </c>
      <c r="AA629" s="212">
        <f>_xlfn.IFNA(IF(AA$7="Fixed",1,IF(AND($D629="yes",AA$7="Block"),INDEX($O743:$Q743,1,MATCH(AA$5,$I28:$K28,0)),IF(OR(AA$7="Anytime",AA$7="Peak",AA$7="Off-peak",AA$7="Shoulder",AA$7="Block"),INDEX('Stakeholder report data'!$G743:$M743,1,MATCH(IF(AA$7="Block","Anytime",AA$7),'Stakeholder report data'!$G$724:$M$724,0)),INDEX($W743:$AD743,1,MATCH(AA$5,$W$724:$AD$724,0)))))
*AA1229*AA$8,0)</f>
        <v>0</v>
      </c>
      <c r="AB629" s="212">
        <f>_xlfn.IFNA(IF(AB$7="Fixed",1,IF(AND($D629="yes",AB$7="Block"),INDEX($O743:$Q743,1,MATCH(AB$5,$I28:$K28,0)),IF(OR(AB$7="Anytime",AB$7="Peak",AB$7="Off-peak",AB$7="Shoulder",AB$7="Block"),INDEX('Stakeholder report data'!$G743:$M743,1,MATCH(IF(AB$7="Block","Anytime",AB$7),'Stakeholder report data'!$G$724:$M$724,0)),INDEX($W743:$AD743,1,MATCH(AB$5,$W$724:$AD$724,0)))))
*AB1229*AB$8,0)</f>
        <v>0</v>
      </c>
      <c r="AC629" s="212">
        <f>_xlfn.IFNA(IF(AC$7="Fixed",1,IF(AND($D629="yes",AC$7="Block"),INDEX($O743:$Q743,1,MATCH(AC$5,$I28:$K28,0)),IF(OR(AC$7="Anytime",AC$7="Peak",AC$7="Off-peak",AC$7="Shoulder",AC$7="Block"),INDEX('Stakeholder report data'!$G743:$M743,1,MATCH(IF(AC$7="Block","Anytime",AC$7),'Stakeholder report data'!$G$724:$M$724,0)),INDEX($W743:$AD743,1,MATCH(AC$5,$W$724:$AD$724,0)))))
*AC1229*AC$8,0)</f>
        <v>0</v>
      </c>
      <c r="AD629" s="212">
        <f>_xlfn.IFNA(IF(AD$7="Fixed",1,IF(AND($D629="yes",AD$7="Block"),INDEX($O743:$Q743,1,MATCH(AD$5,$I28:$K28,0)),IF(OR(AD$7="Anytime",AD$7="Peak",AD$7="Off-peak",AD$7="Shoulder",AD$7="Block"),INDEX('Stakeholder report data'!$G743:$M743,1,MATCH(IF(AD$7="Block","Anytime",AD$7),'Stakeholder report data'!$G$724:$M$724,0)),INDEX($W743:$AD743,1,MATCH(AD$5,$W$724:$AD$724,0)))))
*AD1229*AD$8,0)</f>
        <v>0</v>
      </c>
      <c r="AE629" s="55"/>
      <c r="AF629" s="34"/>
      <c r="AG629" s="34"/>
      <c r="AH629" s="34"/>
    </row>
    <row r="630" spans="1:34" ht="11.25" hidden="1" outlineLevel="3" x14ac:dyDescent="0.2">
      <c r="A630" s="34"/>
      <c r="B630" s="251">
        <v>18</v>
      </c>
      <c r="C630" s="48">
        <v>0</v>
      </c>
      <c r="D630" s="49">
        <f t="shared" si="65"/>
        <v>0</v>
      </c>
      <c r="E630" s="49">
        <f t="shared" si="65"/>
        <v>0</v>
      </c>
      <c r="F630" s="56"/>
      <c r="G630" s="262">
        <f t="shared" si="64"/>
        <v>0</v>
      </c>
      <c r="H630" s="56"/>
      <c r="I630" s="212">
        <f>_xlfn.IFNA(IF(I$7="Fixed",1,IF(AND($D630="yes",I$7="Block"),INDEX($O744:$Q744,1,MATCH(I$5,$I29:$K29,0)),IF(OR(I$7="Anytime",I$7="Peak",I$7="Off-peak",I$7="Shoulder",I$7="Block"),INDEX('Stakeholder report data'!$G744:$M744,1,MATCH(IF(I$7="Block","Anytime",I$7),'Stakeholder report data'!$G$724:$M$724,0)),INDEX($W744:$AD744,1,MATCH(I$5,$W$724:$AD$724,0)))))
*I1230*I$8,0)</f>
        <v>0</v>
      </c>
      <c r="J630" s="212">
        <f>_xlfn.IFNA(IF(J$7="Fixed",1,IF(AND($D630="yes",J$7="Block"),INDEX($O744:$Q744,1,MATCH(J$5,$I29:$K29,0)),IF(OR(J$7="Anytime",J$7="Peak",J$7="Off-peak",J$7="Shoulder",J$7="Block"),INDEX('Stakeholder report data'!$G744:$M744,1,MATCH(IF(J$7="Block","Anytime",J$7),'Stakeholder report data'!$G$724:$M$724,0)),INDEX($W744:$AD744,1,MATCH(J$5,$W$724:$AD$724,0)))))
*J1230*J$8,0)</f>
        <v>0</v>
      </c>
      <c r="K630" s="212">
        <f>_xlfn.IFNA(IF(K$7="Fixed",1,IF(AND($D630="yes",K$7="Block"),INDEX($O744:$Q744,1,MATCH(K$5,$I29:$K29,0)),IF(OR(K$7="Anytime",K$7="Peak",K$7="Off-peak",K$7="Shoulder",K$7="Block"),INDEX('Stakeholder report data'!$G744:$M744,1,MATCH(IF(K$7="Block","Anytime",K$7),'Stakeholder report data'!$G$724:$M$724,0)),INDEX($W744:$AD744,1,MATCH(K$5,$W$724:$AD$724,0)))))
*K1230*K$8,0)</f>
        <v>0</v>
      </c>
      <c r="L630" s="212">
        <f>_xlfn.IFNA(IF(L$7="Fixed",1,IF(AND($D630="yes",L$7="Block"),INDEX($O744:$Q744,1,MATCH(L$5,$I29:$K29,0)),IF(OR(L$7="Anytime",L$7="Peak",L$7="Off-peak",L$7="Shoulder",L$7="Block"),INDEX('Stakeholder report data'!$G744:$M744,1,MATCH(IF(L$7="Block","Anytime",L$7),'Stakeholder report data'!$G$724:$M$724,0)),INDEX($W744:$AD744,1,MATCH(L$5,$W$724:$AD$724,0)))))
*L1230*L$8,0)</f>
        <v>0</v>
      </c>
      <c r="M630" s="212">
        <f>_xlfn.IFNA(IF(M$7="Fixed",1,IF(AND($D630="yes",M$7="Block"),INDEX($O744:$Q744,1,MATCH(M$5,$I29:$K29,0)),IF(OR(M$7="Anytime",M$7="Peak",M$7="Off-peak",M$7="Shoulder",M$7="Block"),INDEX('Stakeholder report data'!$G744:$M744,1,MATCH(IF(M$7="Block","Anytime",M$7),'Stakeholder report data'!$G$724:$M$724,0)),INDEX($W744:$AD744,1,MATCH(M$5,$W$724:$AD$724,0)))))
*M1230*M$8,0)</f>
        <v>0</v>
      </c>
      <c r="N630" s="212">
        <f>_xlfn.IFNA(IF(N$7="Fixed",1,IF(AND($D630="yes",N$7="Block"),INDEX($O744:$Q744,1,MATCH(N$5,$I29:$K29,0)),IF(OR(N$7="Anytime",N$7="Peak",N$7="Off-peak",N$7="Shoulder",N$7="Block"),INDEX('Stakeholder report data'!$G744:$M744,1,MATCH(IF(N$7="Block","Anytime",N$7),'Stakeholder report data'!$G$724:$M$724,0)),INDEX($W744:$AD744,1,MATCH(N$5,$W$724:$AD$724,0)))))
*N1230*N$8,0)</f>
        <v>0</v>
      </c>
      <c r="O630" s="212">
        <f>_xlfn.IFNA(IF(O$7="Fixed",1,IF(AND($D630="yes",O$7="Block"),INDEX($O744:$Q744,1,MATCH(O$5,$I29:$K29,0)),IF(OR(O$7="Anytime",O$7="Peak",O$7="Off-peak",O$7="Shoulder",O$7="Block"),INDEX('Stakeholder report data'!$G744:$M744,1,MATCH(IF(O$7="Block","Anytime",O$7),'Stakeholder report data'!$G$724:$M$724,0)),INDEX($W744:$AD744,1,MATCH(O$5,$W$724:$AD$724,0)))))
*O1230*O$8,0)</f>
        <v>0</v>
      </c>
      <c r="P630" s="212">
        <f>_xlfn.IFNA(IF(P$7="Fixed",1,IF(AND($D630="yes",P$7="Block"),INDEX($O744:$Q744,1,MATCH(P$5,$I29:$K29,0)),IF(OR(P$7="Anytime",P$7="Peak",P$7="Off-peak",P$7="Shoulder",P$7="Block"),INDEX('Stakeholder report data'!$G744:$M744,1,MATCH(IF(P$7="Block","Anytime",P$7),'Stakeholder report data'!$G$724:$M$724,0)),INDEX($W744:$AD744,1,MATCH(P$5,$W$724:$AD$724,0)))))
*P1230*P$8,0)</f>
        <v>0</v>
      </c>
      <c r="Q630" s="212">
        <f>_xlfn.IFNA(IF(Q$7="Fixed",1,IF(AND($D630="yes",Q$7="Block"),INDEX($O744:$Q744,1,MATCH(Q$5,$I29:$K29,0)),IF(OR(Q$7="Anytime",Q$7="Peak",Q$7="Off-peak",Q$7="Shoulder",Q$7="Block"),INDEX('Stakeholder report data'!$G744:$M744,1,MATCH(IF(Q$7="Block","Anytime",Q$7),'Stakeholder report data'!$G$724:$M$724,0)),INDEX($W744:$AD744,1,MATCH(Q$5,$W$724:$AD$724,0)))))
*Q1230*Q$8,0)</f>
        <v>0</v>
      </c>
      <c r="R630" s="212">
        <f>_xlfn.IFNA(IF(R$7="Fixed",1,IF(AND($D630="yes",R$7="Block"),INDEX($O744:$Q744,1,MATCH(R$5,$I29:$K29,0)),IF(OR(R$7="Anytime",R$7="Peak",R$7="Off-peak",R$7="Shoulder",R$7="Block"),INDEX('Stakeholder report data'!$G744:$M744,1,MATCH(IF(R$7="Block","Anytime",R$7),'Stakeholder report data'!$G$724:$M$724,0)),INDEX($W744:$AD744,1,MATCH(R$5,$W$724:$AD$724,0)))))
*R1230*R$8,0)</f>
        <v>0</v>
      </c>
      <c r="S630" s="212">
        <f>_xlfn.IFNA(IF(S$7="Fixed",1,IF(AND($D630="yes",S$7="Block"),INDEX($O744:$Q744,1,MATCH(S$5,$I29:$K29,0)),IF(OR(S$7="Anytime",S$7="Peak",S$7="Off-peak",S$7="Shoulder",S$7="Block"),INDEX('Stakeholder report data'!$G744:$M744,1,MATCH(IF(S$7="Block","Anytime",S$7),'Stakeholder report data'!$G$724:$M$724,0)),INDEX($W744:$AD744,1,MATCH(S$5,$W$724:$AD$724,0)))))
*S1230*S$8,0)</f>
        <v>0</v>
      </c>
      <c r="T630" s="212">
        <f>_xlfn.IFNA(IF(T$7="Fixed",1,IF(AND($D630="yes",T$7="Block"),INDEX($O744:$Q744,1,MATCH(T$5,$I29:$K29,0)),IF(OR(T$7="Anytime",T$7="Peak",T$7="Off-peak",T$7="Shoulder",T$7="Block"),INDEX('Stakeholder report data'!$G744:$M744,1,MATCH(IF(T$7="Block","Anytime",T$7),'Stakeholder report data'!$G$724:$M$724,0)),INDEX($W744:$AD744,1,MATCH(T$5,$W$724:$AD$724,0)))))
*T1230*T$8,0)</f>
        <v>0</v>
      </c>
      <c r="U630" s="212">
        <f>_xlfn.IFNA(IF(U$7="Fixed",1,IF(AND($D630="yes",U$7="Block"),INDEX($O744:$Q744,1,MATCH(U$5,$I29:$K29,0)),IF(OR(U$7="Anytime",U$7="Peak",U$7="Off-peak",U$7="Shoulder",U$7="Block"),INDEX('Stakeholder report data'!$G744:$M744,1,MATCH(IF(U$7="Block","Anytime",U$7),'Stakeholder report data'!$G$724:$M$724,0)),INDEX($W744:$AD744,1,MATCH(U$5,$W$724:$AD$724,0)))))
*U1230*U$8,0)</f>
        <v>0</v>
      </c>
      <c r="V630" s="212">
        <f>_xlfn.IFNA(IF(V$7="Fixed",1,IF(AND($D630="yes",V$7="Block"),INDEX($O744:$Q744,1,MATCH(V$5,$I29:$K29,0)),IF(OR(V$7="Anytime",V$7="Peak",V$7="Off-peak",V$7="Shoulder",V$7="Block"),INDEX('Stakeholder report data'!$G744:$M744,1,MATCH(IF(V$7="Block","Anytime",V$7),'Stakeholder report data'!$G$724:$M$724,0)),INDEX($W744:$AD744,1,MATCH(V$5,$W$724:$AD$724,0)))))
*V1230*V$8,0)</f>
        <v>0</v>
      </c>
      <c r="W630" s="212">
        <f>_xlfn.IFNA(IF(W$7="Fixed",1,IF(AND($D630="yes",W$7="Block"),INDEX($O744:$Q744,1,MATCH(W$5,$I29:$K29,0)),IF(OR(W$7="Anytime",W$7="Peak",W$7="Off-peak",W$7="Shoulder",W$7="Block"),INDEX('Stakeholder report data'!$G744:$M744,1,MATCH(IF(W$7="Block","Anytime",W$7),'Stakeholder report data'!$G$724:$M$724,0)),INDEX($W744:$AD744,1,MATCH(W$5,$W$724:$AD$724,0)))))
*W1230*W$8,0)</f>
        <v>0</v>
      </c>
      <c r="X630" s="212">
        <f>_xlfn.IFNA(IF(X$7="Fixed",1,IF(AND($D630="yes",X$7="Block"),INDEX($O744:$Q744,1,MATCH(X$5,$I29:$K29,0)),IF(OR(X$7="Anytime",X$7="Peak",X$7="Off-peak",X$7="Shoulder",X$7="Block"),INDEX('Stakeholder report data'!$G744:$M744,1,MATCH(IF(X$7="Block","Anytime",X$7),'Stakeholder report data'!$G$724:$M$724,0)),INDEX($W744:$AD744,1,MATCH(X$5,$W$724:$AD$724,0)))))
*X1230*X$8,0)</f>
        <v>0</v>
      </c>
      <c r="Y630" s="212">
        <f>_xlfn.IFNA(IF(Y$7="Fixed",1,IF(AND($D630="yes",Y$7="Block"),INDEX($O744:$Q744,1,MATCH(Y$5,$I29:$K29,0)),IF(OR(Y$7="Anytime",Y$7="Peak",Y$7="Off-peak",Y$7="Shoulder",Y$7="Block"),INDEX('Stakeholder report data'!$G744:$M744,1,MATCH(IF(Y$7="Block","Anytime",Y$7),'Stakeholder report data'!$G$724:$M$724,0)),INDEX($W744:$AD744,1,MATCH(Y$5,$W$724:$AD$724,0)))))
*Y1230*Y$8,0)</f>
        <v>0</v>
      </c>
      <c r="Z630" s="212">
        <f>_xlfn.IFNA(IF(Z$7="Fixed",1,IF(AND($D630="yes",Z$7="Block"),INDEX($O744:$Q744,1,MATCH(Z$5,$I29:$K29,0)),IF(OR(Z$7="Anytime",Z$7="Peak",Z$7="Off-peak",Z$7="Shoulder",Z$7="Block"),INDEX('Stakeholder report data'!$G744:$M744,1,MATCH(IF(Z$7="Block","Anytime",Z$7),'Stakeholder report data'!$G$724:$M$724,0)),INDEX($W744:$AD744,1,MATCH(Z$5,$W$724:$AD$724,0)))))
*Z1230*Z$8,0)</f>
        <v>0</v>
      </c>
      <c r="AA630" s="212">
        <f>_xlfn.IFNA(IF(AA$7="Fixed",1,IF(AND($D630="yes",AA$7="Block"),INDEX($O744:$Q744,1,MATCH(AA$5,$I29:$K29,0)),IF(OR(AA$7="Anytime",AA$7="Peak",AA$7="Off-peak",AA$7="Shoulder",AA$7="Block"),INDEX('Stakeholder report data'!$G744:$M744,1,MATCH(IF(AA$7="Block","Anytime",AA$7),'Stakeholder report data'!$G$724:$M$724,0)),INDEX($W744:$AD744,1,MATCH(AA$5,$W$724:$AD$724,0)))))
*AA1230*AA$8,0)</f>
        <v>0</v>
      </c>
      <c r="AB630" s="212">
        <f>_xlfn.IFNA(IF(AB$7="Fixed",1,IF(AND($D630="yes",AB$7="Block"),INDEX($O744:$Q744,1,MATCH(AB$5,$I29:$K29,0)),IF(OR(AB$7="Anytime",AB$7="Peak",AB$7="Off-peak",AB$7="Shoulder",AB$7="Block"),INDEX('Stakeholder report data'!$G744:$M744,1,MATCH(IF(AB$7="Block","Anytime",AB$7),'Stakeholder report data'!$G$724:$M$724,0)),INDEX($W744:$AD744,1,MATCH(AB$5,$W$724:$AD$724,0)))))
*AB1230*AB$8,0)</f>
        <v>0</v>
      </c>
      <c r="AC630" s="212">
        <f>_xlfn.IFNA(IF(AC$7="Fixed",1,IF(AND($D630="yes",AC$7="Block"),INDEX($O744:$Q744,1,MATCH(AC$5,$I29:$K29,0)),IF(OR(AC$7="Anytime",AC$7="Peak",AC$7="Off-peak",AC$7="Shoulder",AC$7="Block"),INDEX('Stakeholder report data'!$G744:$M744,1,MATCH(IF(AC$7="Block","Anytime",AC$7),'Stakeholder report data'!$G$724:$M$724,0)),INDEX($W744:$AD744,1,MATCH(AC$5,$W$724:$AD$724,0)))))
*AC1230*AC$8,0)</f>
        <v>0</v>
      </c>
      <c r="AD630" s="212">
        <f>_xlfn.IFNA(IF(AD$7="Fixed",1,IF(AND($D630="yes",AD$7="Block"),INDEX($O744:$Q744,1,MATCH(AD$5,$I29:$K29,0)),IF(OR(AD$7="Anytime",AD$7="Peak",AD$7="Off-peak",AD$7="Shoulder",AD$7="Block"),INDEX('Stakeholder report data'!$G744:$M744,1,MATCH(IF(AD$7="Block","Anytime",AD$7),'Stakeholder report data'!$G$724:$M$724,0)),INDEX($W744:$AD744,1,MATCH(AD$5,$W$724:$AD$724,0)))))
*AD1230*AD$8,0)</f>
        <v>0</v>
      </c>
      <c r="AE630" s="55"/>
      <c r="AF630" s="34"/>
      <c r="AG630" s="34"/>
      <c r="AH630" s="34"/>
    </row>
    <row r="631" spans="1:34" ht="11.25" hidden="1" outlineLevel="3" x14ac:dyDescent="0.2">
      <c r="A631" s="34"/>
      <c r="B631" s="251">
        <v>19</v>
      </c>
      <c r="C631" s="48">
        <v>0</v>
      </c>
      <c r="D631" s="49">
        <f t="shared" si="65"/>
        <v>0</v>
      </c>
      <c r="E631" s="49">
        <f t="shared" si="65"/>
        <v>0</v>
      </c>
      <c r="F631" s="56"/>
      <c r="G631" s="262">
        <f t="shared" si="64"/>
        <v>0</v>
      </c>
      <c r="H631" s="56"/>
      <c r="I631" s="212">
        <f>_xlfn.IFNA(IF(I$7="Fixed",1,IF(AND($D631="yes",I$7="Block"),INDEX($O745:$Q745,1,MATCH(I$5,$I30:$K30,0)),IF(OR(I$7="Anytime",I$7="Peak",I$7="Off-peak",I$7="Shoulder",I$7="Block"),INDEX('Stakeholder report data'!$G745:$M745,1,MATCH(IF(I$7="Block","Anytime",I$7),'Stakeholder report data'!$G$724:$M$724,0)),INDEX($W745:$AD745,1,MATCH(I$5,$W$724:$AD$724,0)))))
*I1231*I$8,0)</f>
        <v>0</v>
      </c>
      <c r="J631" s="212">
        <f>_xlfn.IFNA(IF(J$7="Fixed",1,IF(AND($D631="yes",J$7="Block"),INDEX($O745:$Q745,1,MATCH(J$5,$I30:$K30,0)),IF(OR(J$7="Anytime",J$7="Peak",J$7="Off-peak",J$7="Shoulder",J$7="Block"),INDEX('Stakeholder report data'!$G745:$M745,1,MATCH(IF(J$7="Block","Anytime",J$7),'Stakeholder report data'!$G$724:$M$724,0)),INDEX($W745:$AD745,1,MATCH(J$5,$W$724:$AD$724,0)))))
*J1231*J$8,0)</f>
        <v>0</v>
      </c>
      <c r="K631" s="212">
        <f>_xlfn.IFNA(IF(K$7="Fixed",1,IF(AND($D631="yes",K$7="Block"),INDEX($O745:$Q745,1,MATCH(K$5,$I30:$K30,0)),IF(OR(K$7="Anytime",K$7="Peak",K$7="Off-peak",K$7="Shoulder",K$7="Block"),INDEX('Stakeholder report data'!$G745:$M745,1,MATCH(IF(K$7="Block","Anytime",K$7),'Stakeholder report data'!$G$724:$M$724,0)),INDEX($W745:$AD745,1,MATCH(K$5,$W$724:$AD$724,0)))))
*K1231*K$8,0)</f>
        <v>0</v>
      </c>
      <c r="L631" s="212">
        <f>_xlfn.IFNA(IF(L$7="Fixed",1,IF(AND($D631="yes",L$7="Block"),INDEX($O745:$Q745,1,MATCH(L$5,$I30:$K30,0)),IF(OR(L$7="Anytime",L$7="Peak",L$7="Off-peak",L$7="Shoulder",L$7="Block"),INDEX('Stakeholder report data'!$G745:$M745,1,MATCH(IF(L$7="Block","Anytime",L$7),'Stakeholder report data'!$G$724:$M$724,0)),INDEX($W745:$AD745,1,MATCH(L$5,$W$724:$AD$724,0)))))
*L1231*L$8,0)</f>
        <v>0</v>
      </c>
      <c r="M631" s="212">
        <f>_xlfn.IFNA(IF(M$7="Fixed",1,IF(AND($D631="yes",M$7="Block"),INDEX($O745:$Q745,1,MATCH(M$5,$I30:$K30,0)),IF(OR(M$7="Anytime",M$7="Peak",M$7="Off-peak",M$7="Shoulder",M$7="Block"),INDEX('Stakeholder report data'!$G745:$M745,1,MATCH(IF(M$7="Block","Anytime",M$7),'Stakeholder report data'!$G$724:$M$724,0)),INDEX($W745:$AD745,1,MATCH(M$5,$W$724:$AD$724,0)))))
*M1231*M$8,0)</f>
        <v>0</v>
      </c>
      <c r="N631" s="212">
        <f>_xlfn.IFNA(IF(N$7="Fixed",1,IF(AND($D631="yes",N$7="Block"),INDEX($O745:$Q745,1,MATCH(N$5,$I30:$K30,0)),IF(OR(N$7="Anytime",N$7="Peak",N$7="Off-peak",N$7="Shoulder",N$7="Block"),INDEX('Stakeholder report data'!$G745:$M745,1,MATCH(IF(N$7="Block","Anytime",N$7),'Stakeholder report data'!$G$724:$M$724,0)),INDEX($W745:$AD745,1,MATCH(N$5,$W$724:$AD$724,0)))))
*N1231*N$8,0)</f>
        <v>0</v>
      </c>
      <c r="O631" s="212">
        <f>_xlfn.IFNA(IF(O$7="Fixed",1,IF(AND($D631="yes",O$7="Block"),INDEX($O745:$Q745,1,MATCH(O$5,$I30:$K30,0)),IF(OR(O$7="Anytime",O$7="Peak",O$7="Off-peak",O$7="Shoulder",O$7="Block"),INDEX('Stakeholder report data'!$G745:$M745,1,MATCH(IF(O$7="Block","Anytime",O$7),'Stakeholder report data'!$G$724:$M$724,0)),INDEX($W745:$AD745,1,MATCH(O$5,$W$724:$AD$724,0)))))
*O1231*O$8,0)</f>
        <v>0</v>
      </c>
      <c r="P631" s="212">
        <f>_xlfn.IFNA(IF(P$7="Fixed",1,IF(AND($D631="yes",P$7="Block"),INDEX($O745:$Q745,1,MATCH(P$5,$I30:$K30,0)),IF(OR(P$7="Anytime",P$7="Peak",P$7="Off-peak",P$7="Shoulder",P$7="Block"),INDEX('Stakeholder report data'!$G745:$M745,1,MATCH(IF(P$7="Block","Anytime",P$7),'Stakeholder report data'!$G$724:$M$724,0)),INDEX($W745:$AD745,1,MATCH(P$5,$W$724:$AD$724,0)))))
*P1231*P$8,0)</f>
        <v>0</v>
      </c>
      <c r="Q631" s="212">
        <f>_xlfn.IFNA(IF(Q$7="Fixed",1,IF(AND($D631="yes",Q$7="Block"),INDEX($O745:$Q745,1,MATCH(Q$5,$I30:$K30,0)),IF(OR(Q$7="Anytime",Q$7="Peak",Q$7="Off-peak",Q$7="Shoulder",Q$7="Block"),INDEX('Stakeholder report data'!$G745:$M745,1,MATCH(IF(Q$7="Block","Anytime",Q$7),'Stakeholder report data'!$G$724:$M$724,0)),INDEX($W745:$AD745,1,MATCH(Q$5,$W$724:$AD$724,0)))))
*Q1231*Q$8,0)</f>
        <v>0</v>
      </c>
      <c r="R631" s="212">
        <f>_xlfn.IFNA(IF(R$7="Fixed",1,IF(AND($D631="yes",R$7="Block"),INDEX($O745:$Q745,1,MATCH(R$5,$I30:$K30,0)),IF(OR(R$7="Anytime",R$7="Peak",R$7="Off-peak",R$7="Shoulder",R$7="Block"),INDEX('Stakeholder report data'!$G745:$M745,1,MATCH(IF(R$7="Block","Anytime",R$7),'Stakeholder report data'!$G$724:$M$724,0)),INDEX($W745:$AD745,1,MATCH(R$5,$W$724:$AD$724,0)))))
*R1231*R$8,0)</f>
        <v>0</v>
      </c>
      <c r="S631" s="212">
        <f>_xlfn.IFNA(IF(S$7="Fixed",1,IF(AND($D631="yes",S$7="Block"),INDEX($O745:$Q745,1,MATCH(S$5,$I30:$K30,0)),IF(OR(S$7="Anytime",S$7="Peak",S$7="Off-peak",S$7="Shoulder",S$7="Block"),INDEX('Stakeholder report data'!$G745:$M745,1,MATCH(IF(S$7="Block","Anytime",S$7),'Stakeholder report data'!$G$724:$M$724,0)),INDEX($W745:$AD745,1,MATCH(S$5,$W$724:$AD$724,0)))))
*S1231*S$8,0)</f>
        <v>0</v>
      </c>
      <c r="T631" s="212">
        <f>_xlfn.IFNA(IF(T$7="Fixed",1,IF(AND($D631="yes",T$7="Block"),INDEX($O745:$Q745,1,MATCH(T$5,$I30:$K30,0)),IF(OR(T$7="Anytime",T$7="Peak",T$7="Off-peak",T$7="Shoulder",T$7="Block"),INDEX('Stakeholder report data'!$G745:$M745,1,MATCH(IF(T$7="Block","Anytime",T$7),'Stakeholder report data'!$G$724:$M$724,0)),INDEX($W745:$AD745,1,MATCH(T$5,$W$724:$AD$724,0)))))
*T1231*T$8,0)</f>
        <v>0</v>
      </c>
      <c r="U631" s="212">
        <f>_xlfn.IFNA(IF(U$7="Fixed",1,IF(AND($D631="yes",U$7="Block"),INDEX($O745:$Q745,1,MATCH(U$5,$I30:$K30,0)),IF(OR(U$7="Anytime",U$7="Peak",U$7="Off-peak",U$7="Shoulder",U$7="Block"),INDEX('Stakeholder report data'!$G745:$M745,1,MATCH(IF(U$7="Block","Anytime",U$7),'Stakeholder report data'!$G$724:$M$724,0)),INDEX($W745:$AD745,1,MATCH(U$5,$W$724:$AD$724,0)))))
*U1231*U$8,0)</f>
        <v>0</v>
      </c>
      <c r="V631" s="212">
        <f>_xlfn.IFNA(IF(V$7="Fixed",1,IF(AND($D631="yes",V$7="Block"),INDEX($O745:$Q745,1,MATCH(V$5,$I30:$K30,0)),IF(OR(V$7="Anytime",V$7="Peak",V$7="Off-peak",V$7="Shoulder",V$7="Block"),INDEX('Stakeholder report data'!$G745:$M745,1,MATCH(IF(V$7="Block","Anytime",V$7),'Stakeholder report data'!$G$724:$M$724,0)),INDEX($W745:$AD745,1,MATCH(V$5,$W$724:$AD$724,0)))))
*V1231*V$8,0)</f>
        <v>0</v>
      </c>
      <c r="W631" s="212">
        <f>_xlfn.IFNA(IF(W$7="Fixed",1,IF(AND($D631="yes",W$7="Block"),INDEX($O745:$Q745,1,MATCH(W$5,$I30:$K30,0)),IF(OR(W$7="Anytime",W$7="Peak",W$7="Off-peak",W$7="Shoulder",W$7="Block"),INDEX('Stakeholder report data'!$G745:$M745,1,MATCH(IF(W$7="Block","Anytime",W$7),'Stakeholder report data'!$G$724:$M$724,0)),INDEX($W745:$AD745,1,MATCH(W$5,$W$724:$AD$724,0)))))
*W1231*W$8,0)</f>
        <v>0</v>
      </c>
      <c r="X631" s="212">
        <f>_xlfn.IFNA(IF(X$7="Fixed",1,IF(AND($D631="yes",X$7="Block"),INDEX($O745:$Q745,1,MATCH(X$5,$I30:$K30,0)),IF(OR(X$7="Anytime",X$7="Peak",X$7="Off-peak",X$7="Shoulder",X$7="Block"),INDEX('Stakeholder report data'!$G745:$M745,1,MATCH(IF(X$7="Block","Anytime",X$7),'Stakeholder report data'!$G$724:$M$724,0)),INDEX($W745:$AD745,1,MATCH(X$5,$W$724:$AD$724,0)))))
*X1231*X$8,0)</f>
        <v>0</v>
      </c>
      <c r="Y631" s="212">
        <f>_xlfn.IFNA(IF(Y$7="Fixed",1,IF(AND($D631="yes",Y$7="Block"),INDEX($O745:$Q745,1,MATCH(Y$5,$I30:$K30,0)),IF(OR(Y$7="Anytime",Y$7="Peak",Y$7="Off-peak",Y$7="Shoulder",Y$7="Block"),INDEX('Stakeholder report data'!$G745:$M745,1,MATCH(IF(Y$7="Block","Anytime",Y$7),'Stakeholder report data'!$G$724:$M$724,0)),INDEX($W745:$AD745,1,MATCH(Y$5,$W$724:$AD$724,0)))))
*Y1231*Y$8,0)</f>
        <v>0</v>
      </c>
      <c r="Z631" s="212">
        <f>_xlfn.IFNA(IF(Z$7="Fixed",1,IF(AND($D631="yes",Z$7="Block"),INDEX($O745:$Q745,1,MATCH(Z$5,$I30:$K30,0)),IF(OR(Z$7="Anytime",Z$7="Peak",Z$7="Off-peak",Z$7="Shoulder",Z$7="Block"),INDEX('Stakeholder report data'!$G745:$M745,1,MATCH(IF(Z$7="Block","Anytime",Z$7),'Stakeholder report data'!$G$724:$M$724,0)),INDEX($W745:$AD745,1,MATCH(Z$5,$W$724:$AD$724,0)))))
*Z1231*Z$8,0)</f>
        <v>0</v>
      </c>
      <c r="AA631" s="212">
        <f>_xlfn.IFNA(IF(AA$7="Fixed",1,IF(AND($D631="yes",AA$7="Block"),INDEX($O745:$Q745,1,MATCH(AA$5,$I30:$K30,0)),IF(OR(AA$7="Anytime",AA$7="Peak",AA$7="Off-peak",AA$7="Shoulder",AA$7="Block"),INDEX('Stakeholder report data'!$G745:$M745,1,MATCH(IF(AA$7="Block","Anytime",AA$7),'Stakeholder report data'!$G$724:$M$724,0)),INDEX($W745:$AD745,1,MATCH(AA$5,$W$724:$AD$724,0)))))
*AA1231*AA$8,0)</f>
        <v>0</v>
      </c>
      <c r="AB631" s="212">
        <f>_xlfn.IFNA(IF(AB$7="Fixed",1,IF(AND($D631="yes",AB$7="Block"),INDEX($O745:$Q745,1,MATCH(AB$5,$I30:$K30,0)),IF(OR(AB$7="Anytime",AB$7="Peak",AB$7="Off-peak",AB$7="Shoulder",AB$7="Block"),INDEX('Stakeholder report data'!$G745:$M745,1,MATCH(IF(AB$7="Block","Anytime",AB$7),'Stakeholder report data'!$G$724:$M$724,0)),INDEX($W745:$AD745,1,MATCH(AB$5,$W$724:$AD$724,0)))))
*AB1231*AB$8,0)</f>
        <v>0</v>
      </c>
      <c r="AC631" s="212">
        <f>_xlfn.IFNA(IF(AC$7="Fixed",1,IF(AND($D631="yes",AC$7="Block"),INDEX($O745:$Q745,1,MATCH(AC$5,$I30:$K30,0)),IF(OR(AC$7="Anytime",AC$7="Peak",AC$7="Off-peak",AC$7="Shoulder",AC$7="Block"),INDEX('Stakeholder report data'!$G745:$M745,1,MATCH(IF(AC$7="Block","Anytime",AC$7),'Stakeholder report data'!$G$724:$M$724,0)),INDEX($W745:$AD745,1,MATCH(AC$5,$W$724:$AD$724,0)))))
*AC1231*AC$8,0)</f>
        <v>0</v>
      </c>
      <c r="AD631" s="212">
        <f>_xlfn.IFNA(IF(AD$7="Fixed",1,IF(AND($D631="yes",AD$7="Block"),INDEX($O745:$Q745,1,MATCH(AD$5,$I30:$K30,0)),IF(OR(AD$7="Anytime",AD$7="Peak",AD$7="Off-peak",AD$7="Shoulder",AD$7="Block"),INDEX('Stakeholder report data'!$G745:$M745,1,MATCH(IF(AD$7="Block","Anytime",AD$7),'Stakeholder report data'!$G$724:$M$724,0)),INDEX($W745:$AD745,1,MATCH(AD$5,$W$724:$AD$724,0)))))
*AD1231*AD$8,0)</f>
        <v>0</v>
      </c>
      <c r="AE631" s="55"/>
      <c r="AF631" s="34"/>
      <c r="AG631" s="34"/>
      <c r="AH631" s="34"/>
    </row>
    <row r="632" spans="1:34" ht="11.25" hidden="1" outlineLevel="3" x14ac:dyDescent="0.2">
      <c r="A632" s="34"/>
      <c r="B632" s="251">
        <v>20</v>
      </c>
      <c r="C632" s="48">
        <v>0</v>
      </c>
      <c r="D632" s="49">
        <f t="shared" si="65"/>
        <v>0</v>
      </c>
      <c r="E632" s="49">
        <f t="shared" si="65"/>
        <v>0</v>
      </c>
      <c r="F632" s="56"/>
      <c r="G632" s="262">
        <f t="shared" si="64"/>
        <v>0</v>
      </c>
      <c r="H632" s="56"/>
      <c r="I632" s="212">
        <f>_xlfn.IFNA(IF(I$7="Fixed",1,IF(AND($D632="yes",I$7="Block"),INDEX($O746:$Q746,1,MATCH(I$5,$I31:$K31,0)),IF(OR(I$7="Anytime",I$7="Peak",I$7="Off-peak",I$7="Shoulder",I$7="Block"),INDEX('Stakeholder report data'!$G746:$M746,1,MATCH(IF(I$7="Block","Anytime",I$7),'Stakeholder report data'!$G$724:$M$724,0)),INDEX($W746:$AD746,1,MATCH(I$5,$W$724:$AD$724,0)))))
*I1232*I$8,0)</f>
        <v>0</v>
      </c>
      <c r="J632" s="212">
        <f>_xlfn.IFNA(IF(J$7="Fixed",1,IF(AND($D632="yes",J$7="Block"),INDEX($O746:$Q746,1,MATCH(J$5,$I31:$K31,0)),IF(OR(J$7="Anytime",J$7="Peak",J$7="Off-peak",J$7="Shoulder",J$7="Block"),INDEX('Stakeholder report data'!$G746:$M746,1,MATCH(IF(J$7="Block","Anytime",J$7),'Stakeholder report data'!$G$724:$M$724,0)),INDEX($W746:$AD746,1,MATCH(J$5,$W$724:$AD$724,0)))))
*J1232*J$8,0)</f>
        <v>0</v>
      </c>
      <c r="K632" s="212">
        <f>_xlfn.IFNA(IF(K$7="Fixed",1,IF(AND($D632="yes",K$7="Block"),INDEX($O746:$Q746,1,MATCH(K$5,$I31:$K31,0)),IF(OR(K$7="Anytime",K$7="Peak",K$7="Off-peak",K$7="Shoulder",K$7="Block"),INDEX('Stakeholder report data'!$G746:$M746,1,MATCH(IF(K$7="Block","Anytime",K$7),'Stakeholder report data'!$G$724:$M$724,0)),INDEX($W746:$AD746,1,MATCH(K$5,$W$724:$AD$724,0)))))
*K1232*K$8,0)</f>
        <v>0</v>
      </c>
      <c r="L632" s="212">
        <f>_xlfn.IFNA(IF(L$7="Fixed",1,IF(AND($D632="yes",L$7="Block"),INDEX($O746:$Q746,1,MATCH(L$5,$I31:$K31,0)),IF(OR(L$7="Anytime",L$7="Peak",L$7="Off-peak",L$7="Shoulder",L$7="Block"),INDEX('Stakeholder report data'!$G746:$M746,1,MATCH(IF(L$7="Block","Anytime",L$7),'Stakeholder report data'!$G$724:$M$724,0)),INDEX($W746:$AD746,1,MATCH(L$5,$W$724:$AD$724,0)))))
*L1232*L$8,0)</f>
        <v>0</v>
      </c>
      <c r="M632" s="212">
        <f>_xlfn.IFNA(IF(M$7="Fixed",1,IF(AND($D632="yes",M$7="Block"),INDEX($O746:$Q746,1,MATCH(M$5,$I31:$K31,0)),IF(OR(M$7="Anytime",M$7="Peak",M$7="Off-peak",M$7="Shoulder",M$7="Block"),INDEX('Stakeholder report data'!$G746:$M746,1,MATCH(IF(M$7="Block","Anytime",M$7),'Stakeholder report data'!$G$724:$M$724,0)),INDEX($W746:$AD746,1,MATCH(M$5,$W$724:$AD$724,0)))))
*M1232*M$8,0)</f>
        <v>0</v>
      </c>
      <c r="N632" s="212">
        <f>_xlfn.IFNA(IF(N$7="Fixed",1,IF(AND($D632="yes",N$7="Block"),INDEX($O746:$Q746,1,MATCH(N$5,$I31:$K31,0)),IF(OR(N$7="Anytime",N$7="Peak",N$7="Off-peak",N$7="Shoulder",N$7="Block"),INDEX('Stakeholder report data'!$G746:$M746,1,MATCH(IF(N$7="Block","Anytime",N$7),'Stakeholder report data'!$G$724:$M$724,0)),INDEX($W746:$AD746,1,MATCH(N$5,$W$724:$AD$724,0)))))
*N1232*N$8,0)</f>
        <v>0</v>
      </c>
      <c r="O632" s="212">
        <f>_xlfn.IFNA(IF(O$7="Fixed",1,IF(AND($D632="yes",O$7="Block"),INDEX($O746:$Q746,1,MATCH(O$5,$I31:$K31,0)),IF(OR(O$7="Anytime",O$7="Peak",O$7="Off-peak",O$7="Shoulder",O$7="Block"),INDEX('Stakeholder report data'!$G746:$M746,1,MATCH(IF(O$7="Block","Anytime",O$7),'Stakeholder report data'!$G$724:$M$724,0)),INDEX($W746:$AD746,1,MATCH(O$5,$W$724:$AD$724,0)))))
*O1232*O$8,0)</f>
        <v>0</v>
      </c>
      <c r="P632" s="212">
        <f>_xlfn.IFNA(IF(P$7="Fixed",1,IF(AND($D632="yes",P$7="Block"),INDEX($O746:$Q746,1,MATCH(P$5,$I31:$K31,0)),IF(OR(P$7="Anytime",P$7="Peak",P$7="Off-peak",P$7="Shoulder",P$7="Block"),INDEX('Stakeholder report data'!$G746:$M746,1,MATCH(IF(P$7="Block","Anytime",P$7),'Stakeholder report data'!$G$724:$M$724,0)),INDEX($W746:$AD746,1,MATCH(P$5,$W$724:$AD$724,0)))))
*P1232*P$8,0)</f>
        <v>0</v>
      </c>
      <c r="Q632" s="212">
        <f>_xlfn.IFNA(IF(Q$7="Fixed",1,IF(AND($D632="yes",Q$7="Block"),INDEX($O746:$Q746,1,MATCH(Q$5,$I31:$K31,0)),IF(OR(Q$7="Anytime",Q$7="Peak",Q$7="Off-peak",Q$7="Shoulder",Q$7="Block"),INDEX('Stakeholder report data'!$G746:$M746,1,MATCH(IF(Q$7="Block","Anytime",Q$7),'Stakeholder report data'!$G$724:$M$724,0)),INDEX($W746:$AD746,1,MATCH(Q$5,$W$724:$AD$724,0)))))
*Q1232*Q$8,0)</f>
        <v>0</v>
      </c>
      <c r="R632" s="212">
        <f>_xlfn.IFNA(IF(R$7="Fixed",1,IF(AND($D632="yes",R$7="Block"),INDEX($O746:$Q746,1,MATCH(R$5,$I31:$K31,0)),IF(OR(R$7="Anytime",R$7="Peak",R$7="Off-peak",R$7="Shoulder",R$7="Block"),INDEX('Stakeholder report data'!$G746:$M746,1,MATCH(IF(R$7="Block","Anytime",R$7),'Stakeholder report data'!$G$724:$M$724,0)),INDEX($W746:$AD746,1,MATCH(R$5,$W$724:$AD$724,0)))))
*R1232*R$8,0)</f>
        <v>0</v>
      </c>
      <c r="S632" s="212">
        <f>_xlfn.IFNA(IF(S$7="Fixed",1,IF(AND($D632="yes",S$7="Block"),INDEX($O746:$Q746,1,MATCH(S$5,$I31:$K31,0)),IF(OR(S$7="Anytime",S$7="Peak",S$7="Off-peak",S$7="Shoulder",S$7="Block"),INDEX('Stakeholder report data'!$G746:$M746,1,MATCH(IF(S$7="Block","Anytime",S$7),'Stakeholder report data'!$G$724:$M$724,0)),INDEX($W746:$AD746,1,MATCH(S$5,$W$724:$AD$724,0)))))
*S1232*S$8,0)</f>
        <v>0</v>
      </c>
      <c r="T632" s="212">
        <f>_xlfn.IFNA(IF(T$7="Fixed",1,IF(AND($D632="yes",T$7="Block"),INDEX($O746:$Q746,1,MATCH(T$5,$I31:$K31,0)),IF(OR(T$7="Anytime",T$7="Peak",T$7="Off-peak",T$7="Shoulder",T$7="Block"),INDEX('Stakeholder report data'!$G746:$M746,1,MATCH(IF(T$7="Block","Anytime",T$7),'Stakeholder report data'!$G$724:$M$724,0)),INDEX($W746:$AD746,1,MATCH(T$5,$W$724:$AD$724,0)))))
*T1232*T$8,0)</f>
        <v>0</v>
      </c>
      <c r="U632" s="212">
        <f>_xlfn.IFNA(IF(U$7="Fixed",1,IF(AND($D632="yes",U$7="Block"),INDEX($O746:$Q746,1,MATCH(U$5,$I31:$K31,0)),IF(OR(U$7="Anytime",U$7="Peak",U$7="Off-peak",U$7="Shoulder",U$7="Block"),INDEX('Stakeholder report data'!$G746:$M746,1,MATCH(IF(U$7="Block","Anytime",U$7),'Stakeholder report data'!$G$724:$M$724,0)),INDEX($W746:$AD746,1,MATCH(U$5,$W$724:$AD$724,0)))))
*U1232*U$8,0)</f>
        <v>0</v>
      </c>
      <c r="V632" s="212">
        <f>_xlfn.IFNA(IF(V$7="Fixed",1,IF(AND($D632="yes",V$7="Block"),INDEX($O746:$Q746,1,MATCH(V$5,$I31:$K31,0)),IF(OR(V$7="Anytime",V$7="Peak",V$7="Off-peak",V$7="Shoulder",V$7="Block"),INDEX('Stakeholder report data'!$G746:$M746,1,MATCH(IF(V$7="Block","Anytime",V$7),'Stakeholder report data'!$G$724:$M$724,0)),INDEX($W746:$AD746,1,MATCH(V$5,$W$724:$AD$724,0)))))
*V1232*V$8,0)</f>
        <v>0</v>
      </c>
      <c r="W632" s="212">
        <f>_xlfn.IFNA(IF(W$7="Fixed",1,IF(AND($D632="yes",W$7="Block"),INDEX($O746:$Q746,1,MATCH(W$5,$I31:$K31,0)),IF(OR(W$7="Anytime",W$7="Peak",W$7="Off-peak",W$7="Shoulder",W$7="Block"),INDEX('Stakeholder report data'!$G746:$M746,1,MATCH(IF(W$7="Block","Anytime",W$7),'Stakeholder report data'!$G$724:$M$724,0)),INDEX($W746:$AD746,1,MATCH(W$5,$W$724:$AD$724,0)))))
*W1232*W$8,0)</f>
        <v>0</v>
      </c>
      <c r="X632" s="212">
        <f>_xlfn.IFNA(IF(X$7="Fixed",1,IF(AND($D632="yes",X$7="Block"),INDEX($O746:$Q746,1,MATCH(X$5,$I31:$K31,0)),IF(OR(X$7="Anytime",X$7="Peak",X$7="Off-peak",X$7="Shoulder",X$7="Block"),INDEX('Stakeholder report data'!$G746:$M746,1,MATCH(IF(X$7="Block","Anytime",X$7),'Stakeholder report data'!$G$724:$M$724,0)),INDEX($W746:$AD746,1,MATCH(X$5,$W$724:$AD$724,0)))))
*X1232*X$8,0)</f>
        <v>0</v>
      </c>
      <c r="Y632" s="212">
        <f>_xlfn.IFNA(IF(Y$7="Fixed",1,IF(AND($D632="yes",Y$7="Block"),INDEX($O746:$Q746,1,MATCH(Y$5,$I31:$K31,0)),IF(OR(Y$7="Anytime",Y$7="Peak",Y$7="Off-peak",Y$7="Shoulder",Y$7="Block"),INDEX('Stakeholder report data'!$G746:$M746,1,MATCH(IF(Y$7="Block","Anytime",Y$7),'Stakeholder report data'!$G$724:$M$724,0)),INDEX($W746:$AD746,1,MATCH(Y$5,$W$724:$AD$724,0)))))
*Y1232*Y$8,0)</f>
        <v>0</v>
      </c>
      <c r="Z632" s="212">
        <f>_xlfn.IFNA(IF(Z$7="Fixed",1,IF(AND($D632="yes",Z$7="Block"),INDEX($O746:$Q746,1,MATCH(Z$5,$I31:$K31,0)),IF(OR(Z$7="Anytime",Z$7="Peak",Z$7="Off-peak",Z$7="Shoulder",Z$7="Block"),INDEX('Stakeholder report data'!$G746:$M746,1,MATCH(IF(Z$7="Block","Anytime",Z$7),'Stakeholder report data'!$G$724:$M$724,0)),INDEX($W746:$AD746,1,MATCH(Z$5,$W$724:$AD$724,0)))))
*Z1232*Z$8,0)</f>
        <v>0</v>
      </c>
      <c r="AA632" s="212">
        <f>_xlfn.IFNA(IF(AA$7="Fixed",1,IF(AND($D632="yes",AA$7="Block"),INDEX($O746:$Q746,1,MATCH(AA$5,$I31:$K31,0)),IF(OR(AA$7="Anytime",AA$7="Peak",AA$7="Off-peak",AA$7="Shoulder",AA$7="Block"),INDEX('Stakeholder report data'!$G746:$M746,1,MATCH(IF(AA$7="Block","Anytime",AA$7),'Stakeholder report data'!$G$724:$M$724,0)),INDEX($W746:$AD746,1,MATCH(AA$5,$W$724:$AD$724,0)))))
*AA1232*AA$8,0)</f>
        <v>0</v>
      </c>
      <c r="AB632" s="212">
        <f>_xlfn.IFNA(IF(AB$7="Fixed",1,IF(AND($D632="yes",AB$7="Block"),INDEX($O746:$Q746,1,MATCH(AB$5,$I31:$K31,0)),IF(OR(AB$7="Anytime",AB$7="Peak",AB$7="Off-peak",AB$7="Shoulder",AB$7="Block"),INDEX('Stakeholder report data'!$G746:$M746,1,MATCH(IF(AB$7="Block","Anytime",AB$7),'Stakeholder report data'!$G$724:$M$724,0)),INDEX($W746:$AD746,1,MATCH(AB$5,$W$724:$AD$724,0)))))
*AB1232*AB$8,0)</f>
        <v>0</v>
      </c>
      <c r="AC632" s="212">
        <f>_xlfn.IFNA(IF(AC$7="Fixed",1,IF(AND($D632="yes",AC$7="Block"),INDEX($O746:$Q746,1,MATCH(AC$5,$I31:$K31,0)),IF(OR(AC$7="Anytime",AC$7="Peak",AC$7="Off-peak",AC$7="Shoulder",AC$7="Block"),INDEX('Stakeholder report data'!$G746:$M746,1,MATCH(IF(AC$7="Block","Anytime",AC$7),'Stakeholder report data'!$G$724:$M$724,0)),INDEX($W746:$AD746,1,MATCH(AC$5,$W$724:$AD$724,0)))))
*AC1232*AC$8,0)</f>
        <v>0</v>
      </c>
      <c r="AD632" s="212">
        <f>_xlfn.IFNA(IF(AD$7="Fixed",1,IF(AND($D632="yes",AD$7="Block"),INDEX($O746:$Q746,1,MATCH(AD$5,$I31:$K31,0)),IF(OR(AD$7="Anytime",AD$7="Peak",AD$7="Off-peak",AD$7="Shoulder",AD$7="Block"),INDEX('Stakeholder report data'!$G746:$M746,1,MATCH(IF(AD$7="Block","Anytime",AD$7),'Stakeholder report data'!$G$724:$M$724,0)),INDEX($W746:$AD746,1,MATCH(AD$5,$W$724:$AD$724,0)))))
*AD1232*AD$8,0)</f>
        <v>0</v>
      </c>
      <c r="AE632" s="55"/>
      <c r="AF632" s="34"/>
      <c r="AG632" s="34"/>
      <c r="AH632" s="34"/>
    </row>
    <row r="633" spans="1:34" ht="11.25" hidden="1" outlineLevel="3" x14ac:dyDescent="0.2">
      <c r="A633" s="34"/>
      <c r="B633" s="251">
        <v>21</v>
      </c>
      <c r="C633" s="48">
        <v>0</v>
      </c>
      <c r="D633" s="49">
        <f t="shared" si="65"/>
        <v>0</v>
      </c>
      <c r="E633" s="49">
        <f t="shared" si="65"/>
        <v>0</v>
      </c>
      <c r="F633" s="56"/>
      <c r="G633" s="262">
        <f t="shared" si="64"/>
        <v>0</v>
      </c>
      <c r="H633" s="56"/>
      <c r="I633" s="212">
        <f>_xlfn.IFNA(IF(I$7="Fixed",1,IF(AND($D633="yes",I$7="Block"),INDEX($O747:$Q747,1,MATCH(I$5,$I32:$K32,0)),IF(OR(I$7="Anytime",I$7="Peak",I$7="Off-peak",I$7="Shoulder",I$7="Block"),INDEX('Stakeholder report data'!$G747:$M747,1,MATCH(IF(I$7="Block","Anytime",I$7),'Stakeholder report data'!$G$724:$M$724,0)),INDEX($W747:$AD747,1,MATCH(I$5,$W$724:$AD$724,0)))))
*I1233*I$8,0)</f>
        <v>0</v>
      </c>
      <c r="J633" s="212">
        <f>_xlfn.IFNA(IF(J$7="Fixed",1,IF(AND($D633="yes",J$7="Block"),INDEX($O747:$Q747,1,MATCH(J$5,$I32:$K32,0)),IF(OR(J$7="Anytime",J$7="Peak",J$7="Off-peak",J$7="Shoulder",J$7="Block"),INDEX('Stakeholder report data'!$G747:$M747,1,MATCH(IF(J$7="Block","Anytime",J$7),'Stakeholder report data'!$G$724:$M$724,0)),INDEX($W747:$AD747,1,MATCH(J$5,$W$724:$AD$724,0)))))
*J1233*J$8,0)</f>
        <v>0</v>
      </c>
      <c r="K633" s="212">
        <f>_xlfn.IFNA(IF(K$7="Fixed",1,IF(AND($D633="yes",K$7="Block"),INDEX($O747:$Q747,1,MATCH(K$5,$I32:$K32,0)),IF(OR(K$7="Anytime",K$7="Peak",K$7="Off-peak",K$7="Shoulder",K$7="Block"),INDEX('Stakeholder report data'!$G747:$M747,1,MATCH(IF(K$7="Block","Anytime",K$7),'Stakeholder report data'!$G$724:$M$724,0)),INDEX($W747:$AD747,1,MATCH(K$5,$W$724:$AD$724,0)))))
*K1233*K$8,0)</f>
        <v>0</v>
      </c>
      <c r="L633" s="212">
        <f>_xlfn.IFNA(IF(L$7="Fixed",1,IF(AND($D633="yes",L$7="Block"),INDEX($O747:$Q747,1,MATCH(L$5,$I32:$K32,0)),IF(OR(L$7="Anytime",L$7="Peak",L$7="Off-peak",L$7="Shoulder",L$7="Block"),INDEX('Stakeholder report data'!$G747:$M747,1,MATCH(IF(L$7="Block","Anytime",L$7),'Stakeholder report data'!$G$724:$M$724,0)),INDEX($W747:$AD747,1,MATCH(L$5,$W$724:$AD$724,0)))))
*L1233*L$8,0)</f>
        <v>0</v>
      </c>
      <c r="M633" s="212">
        <f>_xlfn.IFNA(IF(M$7="Fixed",1,IF(AND($D633="yes",M$7="Block"),INDEX($O747:$Q747,1,MATCH(M$5,$I32:$K32,0)),IF(OR(M$7="Anytime",M$7="Peak",M$7="Off-peak",M$7="Shoulder",M$7="Block"),INDEX('Stakeholder report data'!$G747:$M747,1,MATCH(IF(M$7="Block","Anytime",M$7),'Stakeholder report data'!$G$724:$M$724,0)),INDEX($W747:$AD747,1,MATCH(M$5,$W$724:$AD$724,0)))))
*M1233*M$8,0)</f>
        <v>0</v>
      </c>
      <c r="N633" s="212">
        <f>_xlfn.IFNA(IF(N$7="Fixed",1,IF(AND($D633="yes",N$7="Block"),INDEX($O747:$Q747,1,MATCH(N$5,$I32:$K32,0)),IF(OR(N$7="Anytime",N$7="Peak",N$7="Off-peak",N$7="Shoulder",N$7="Block"),INDEX('Stakeholder report data'!$G747:$M747,1,MATCH(IF(N$7="Block","Anytime",N$7),'Stakeholder report data'!$G$724:$M$724,0)),INDEX($W747:$AD747,1,MATCH(N$5,$W$724:$AD$724,0)))))
*N1233*N$8,0)</f>
        <v>0</v>
      </c>
      <c r="O633" s="212">
        <f>_xlfn.IFNA(IF(O$7="Fixed",1,IF(AND($D633="yes",O$7="Block"),INDEX($O747:$Q747,1,MATCH(O$5,$I32:$K32,0)),IF(OR(O$7="Anytime",O$7="Peak",O$7="Off-peak",O$7="Shoulder",O$7="Block"),INDEX('Stakeholder report data'!$G747:$M747,1,MATCH(IF(O$7="Block","Anytime",O$7),'Stakeholder report data'!$G$724:$M$724,0)),INDEX($W747:$AD747,1,MATCH(O$5,$W$724:$AD$724,0)))))
*O1233*O$8,0)</f>
        <v>0</v>
      </c>
      <c r="P633" s="212">
        <f>_xlfn.IFNA(IF(P$7="Fixed",1,IF(AND($D633="yes",P$7="Block"),INDEX($O747:$Q747,1,MATCH(P$5,$I32:$K32,0)),IF(OR(P$7="Anytime",P$7="Peak",P$7="Off-peak",P$7="Shoulder",P$7="Block"),INDEX('Stakeholder report data'!$G747:$M747,1,MATCH(IF(P$7="Block","Anytime",P$7),'Stakeholder report data'!$G$724:$M$724,0)),INDEX($W747:$AD747,1,MATCH(P$5,$W$724:$AD$724,0)))))
*P1233*P$8,0)</f>
        <v>0</v>
      </c>
      <c r="Q633" s="212">
        <f>_xlfn.IFNA(IF(Q$7="Fixed",1,IF(AND($D633="yes",Q$7="Block"),INDEX($O747:$Q747,1,MATCH(Q$5,$I32:$K32,0)),IF(OR(Q$7="Anytime",Q$7="Peak",Q$7="Off-peak",Q$7="Shoulder",Q$7="Block"),INDEX('Stakeholder report data'!$G747:$M747,1,MATCH(IF(Q$7="Block","Anytime",Q$7),'Stakeholder report data'!$G$724:$M$724,0)),INDEX($W747:$AD747,1,MATCH(Q$5,$W$724:$AD$724,0)))))
*Q1233*Q$8,0)</f>
        <v>0</v>
      </c>
      <c r="R633" s="212">
        <f>_xlfn.IFNA(IF(R$7="Fixed",1,IF(AND($D633="yes",R$7="Block"),INDEX($O747:$Q747,1,MATCH(R$5,$I32:$K32,0)),IF(OR(R$7="Anytime",R$7="Peak",R$7="Off-peak",R$7="Shoulder",R$7="Block"),INDEX('Stakeholder report data'!$G747:$M747,1,MATCH(IF(R$7="Block","Anytime",R$7),'Stakeholder report data'!$G$724:$M$724,0)),INDEX($W747:$AD747,1,MATCH(R$5,$W$724:$AD$724,0)))))
*R1233*R$8,0)</f>
        <v>0</v>
      </c>
      <c r="S633" s="212">
        <f>_xlfn.IFNA(IF(S$7="Fixed",1,IF(AND($D633="yes",S$7="Block"),INDEX($O747:$Q747,1,MATCH(S$5,$I32:$K32,0)),IF(OR(S$7="Anytime",S$7="Peak",S$7="Off-peak",S$7="Shoulder",S$7="Block"),INDEX('Stakeholder report data'!$G747:$M747,1,MATCH(IF(S$7="Block","Anytime",S$7),'Stakeholder report data'!$G$724:$M$724,0)),INDEX($W747:$AD747,1,MATCH(S$5,$W$724:$AD$724,0)))))
*S1233*S$8,0)</f>
        <v>0</v>
      </c>
      <c r="T633" s="212">
        <f>_xlfn.IFNA(IF(T$7="Fixed",1,IF(AND($D633="yes",T$7="Block"),INDEX($O747:$Q747,1,MATCH(T$5,$I32:$K32,0)),IF(OR(T$7="Anytime",T$7="Peak",T$7="Off-peak",T$7="Shoulder",T$7="Block"),INDEX('Stakeholder report data'!$G747:$M747,1,MATCH(IF(T$7="Block","Anytime",T$7),'Stakeholder report data'!$G$724:$M$724,0)),INDEX($W747:$AD747,1,MATCH(T$5,$W$724:$AD$724,0)))))
*T1233*T$8,0)</f>
        <v>0</v>
      </c>
      <c r="U633" s="212">
        <f>_xlfn.IFNA(IF(U$7="Fixed",1,IF(AND($D633="yes",U$7="Block"),INDEX($O747:$Q747,1,MATCH(U$5,$I32:$K32,0)),IF(OR(U$7="Anytime",U$7="Peak",U$7="Off-peak",U$7="Shoulder",U$7="Block"),INDEX('Stakeholder report data'!$G747:$M747,1,MATCH(IF(U$7="Block","Anytime",U$7),'Stakeholder report data'!$G$724:$M$724,0)),INDEX($W747:$AD747,1,MATCH(U$5,$W$724:$AD$724,0)))))
*U1233*U$8,0)</f>
        <v>0</v>
      </c>
      <c r="V633" s="212">
        <f>_xlfn.IFNA(IF(V$7="Fixed",1,IF(AND($D633="yes",V$7="Block"),INDEX($O747:$Q747,1,MATCH(V$5,$I32:$K32,0)),IF(OR(V$7="Anytime",V$7="Peak",V$7="Off-peak",V$7="Shoulder",V$7="Block"),INDEX('Stakeholder report data'!$G747:$M747,1,MATCH(IF(V$7="Block","Anytime",V$7),'Stakeholder report data'!$G$724:$M$724,0)),INDEX($W747:$AD747,1,MATCH(V$5,$W$724:$AD$724,0)))))
*V1233*V$8,0)</f>
        <v>0</v>
      </c>
      <c r="W633" s="212">
        <f>_xlfn.IFNA(IF(W$7="Fixed",1,IF(AND($D633="yes",W$7="Block"),INDEX($O747:$Q747,1,MATCH(W$5,$I32:$K32,0)),IF(OR(W$7="Anytime",W$7="Peak",W$7="Off-peak",W$7="Shoulder",W$7="Block"),INDEX('Stakeholder report data'!$G747:$M747,1,MATCH(IF(W$7="Block","Anytime",W$7),'Stakeholder report data'!$G$724:$M$724,0)),INDEX($W747:$AD747,1,MATCH(W$5,$W$724:$AD$724,0)))))
*W1233*W$8,0)</f>
        <v>0</v>
      </c>
      <c r="X633" s="212">
        <f>_xlfn.IFNA(IF(X$7="Fixed",1,IF(AND($D633="yes",X$7="Block"),INDEX($O747:$Q747,1,MATCH(X$5,$I32:$K32,0)),IF(OR(X$7="Anytime",X$7="Peak",X$7="Off-peak",X$7="Shoulder",X$7="Block"),INDEX('Stakeholder report data'!$G747:$M747,1,MATCH(IF(X$7="Block","Anytime",X$7),'Stakeholder report data'!$G$724:$M$724,0)),INDEX($W747:$AD747,1,MATCH(X$5,$W$724:$AD$724,0)))))
*X1233*X$8,0)</f>
        <v>0</v>
      </c>
      <c r="Y633" s="212">
        <f>_xlfn.IFNA(IF(Y$7="Fixed",1,IF(AND($D633="yes",Y$7="Block"),INDEX($O747:$Q747,1,MATCH(Y$5,$I32:$K32,0)),IF(OR(Y$7="Anytime",Y$7="Peak",Y$7="Off-peak",Y$7="Shoulder",Y$7="Block"),INDEX('Stakeholder report data'!$G747:$M747,1,MATCH(IF(Y$7="Block","Anytime",Y$7),'Stakeholder report data'!$G$724:$M$724,0)),INDEX($W747:$AD747,1,MATCH(Y$5,$W$724:$AD$724,0)))))
*Y1233*Y$8,0)</f>
        <v>0</v>
      </c>
      <c r="Z633" s="212">
        <f>_xlfn.IFNA(IF(Z$7="Fixed",1,IF(AND($D633="yes",Z$7="Block"),INDEX($O747:$Q747,1,MATCH(Z$5,$I32:$K32,0)),IF(OR(Z$7="Anytime",Z$7="Peak",Z$7="Off-peak",Z$7="Shoulder",Z$7="Block"),INDEX('Stakeholder report data'!$G747:$M747,1,MATCH(IF(Z$7="Block","Anytime",Z$7),'Stakeholder report data'!$G$724:$M$724,0)),INDEX($W747:$AD747,1,MATCH(Z$5,$W$724:$AD$724,0)))))
*Z1233*Z$8,0)</f>
        <v>0</v>
      </c>
      <c r="AA633" s="212">
        <f>_xlfn.IFNA(IF(AA$7="Fixed",1,IF(AND($D633="yes",AA$7="Block"),INDEX($O747:$Q747,1,MATCH(AA$5,$I32:$K32,0)),IF(OR(AA$7="Anytime",AA$7="Peak",AA$7="Off-peak",AA$7="Shoulder",AA$7="Block"),INDEX('Stakeholder report data'!$G747:$M747,1,MATCH(IF(AA$7="Block","Anytime",AA$7),'Stakeholder report data'!$G$724:$M$724,0)),INDEX($W747:$AD747,1,MATCH(AA$5,$W$724:$AD$724,0)))))
*AA1233*AA$8,0)</f>
        <v>0</v>
      </c>
      <c r="AB633" s="212">
        <f>_xlfn.IFNA(IF(AB$7="Fixed",1,IF(AND($D633="yes",AB$7="Block"),INDEX($O747:$Q747,1,MATCH(AB$5,$I32:$K32,0)),IF(OR(AB$7="Anytime",AB$7="Peak",AB$7="Off-peak",AB$7="Shoulder",AB$7="Block"),INDEX('Stakeholder report data'!$G747:$M747,1,MATCH(IF(AB$7="Block","Anytime",AB$7),'Stakeholder report data'!$G$724:$M$724,0)),INDEX($W747:$AD747,1,MATCH(AB$5,$W$724:$AD$724,0)))))
*AB1233*AB$8,0)</f>
        <v>0</v>
      </c>
      <c r="AC633" s="212">
        <f>_xlfn.IFNA(IF(AC$7="Fixed",1,IF(AND($D633="yes",AC$7="Block"),INDEX($O747:$Q747,1,MATCH(AC$5,$I32:$K32,0)),IF(OR(AC$7="Anytime",AC$7="Peak",AC$7="Off-peak",AC$7="Shoulder",AC$7="Block"),INDEX('Stakeholder report data'!$G747:$M747,1,MATCH(IF(AC$7="Block","Anytime",AC$7),'Stakeholder report data'!$G$724:$M$724,0)),INDEX($W747:$AD747,1,MATCH(AC$5,$W$724:$AD$724,0)))))
*AC1233*AC$8,0)</f>
        <v>0</v>
      </c>
      <c r="AD633" s="212">
        <f>_xlfn.IFNA(IF(AD$7="Fixed",1,IF(AND($D633="yes",AD$7="Block"),INDEX($O747:$Q747,1,MATCH(AD$5,$I32:$K32,0)),IF(OR(AD$7="Anytime",AD$7="Peak",AD$7="Off-peak",AD$7="Shoulder",AD$7="Block"),INDEX('Stakeholder report data'!$G747:$M747,1,MATCH(IF(AD$7="Block","Anytime",AD$7),'Stakeholder report data'!$G$724:$M$724,0)),INDEX($W747:$AD747,1,MATCH(AD$5,$W$724:$AD$724,0)))))
*AD1233*AD$8,0)</f>
        <v>0</v>
      </c>
      <c r="AE633" s="55"/>
      <c r="AF633" s="34"/>
      <c r="AG633" s="34"/>
      <c r="AH633" s="34"/>
    </row>
    <row r="634" spans="1:34" ht="11.25" hidden="1" outlineLevel="3" x14ac:dyDescent="0.2">
      <c r="A634" s="34"/>
      <c r="B634" s="251">
        <v>22</v>
      </c>
      <c r="C634" s="48">
        <v>0</v>
      </c>
      <c r="D634" s="49">
        <f t="shared" si="65"/>
        <v>0</v>
      </c>
      <c r="E634" s="49">
        <f t="shared" si="65"/>
        <v>0</v>
      </c>
      <c r="F634" s="56"/>
      <c r="G634" s="262">
        <f t="shared" si="64"/>
        <v>0</v>
      </c>
      <c r="H634" s="56"/>
      <c r="I634" s="212">
        <f>_xlfn.IFNA(IF(I$7="Fixed",1,IF(AND($D634="yes",I$7="Block"),INDEX($O748:$Q748,1,MATCH(I$5,$I33:$K33,0)),IF(OR(I$7="Anytime",I$7="Peak",I$7="Off-peak",I$7="Shoulder",I$7="Block"),INDEX('Stakeholder report data'!$G748:$M748,1,MATCH(IF(I$7="Block","Anytime",I$7),'Stakeholder report data'!$G$724:$M$724,0)),INDEX($W748:$AD748,1,MATCH(I$5,$W$724:$AD$724,0)))))
*I1234*I$8,0)</f>
        <v>0</v>
      </c>
      <c r="J634" s="212">
        <f>_xlfn.IFNA(IF(J$7="Fixed",1,IF(AND($D634="yes",J$7="Block"),INDEX($O748:$Q748,1,MATCH(J$5,$I33:$K33,0)),IF(OR(J$7="Anytime",J$7="Peak",J$7="Off-peak",J$7="Shoulder",J$7="Block"),INDEX('Stakeholder report data'!$G748:$M748,1,MATCH(IF(J$7="Block","Anytime",J$7),'Stakeholder report data'!$G$724:$M$724,0)),INDEX($W748:$AD748,1,MATCH(J$5,$W$724:$AD$724,0)))))
*J1234*J$8,0)</f>
        <v>0</v>
      </c>
      <c r="K634" s="212">
        <f>_xlfn.IFNA(IF(K$7="Fixed",1,IF(AND($D634="yes",K$7="Block"),INDEX($O748:$Q748,1,MATCH(K$5,$I33:$K33,0)),IF(OR(K$7="Anytime",K$7="Peak",K$7="Off-peak",K$7="Shoulder",K$7="Block"),INDEX('Stakeholder report data'!$G748:$M748,1,MATCH(IF(K$7="Block","Anytime",K$7),'Stakeholder report data'!$G$724:$M$724,0)),INDEX($W748:$AD748,1,MATCH(K$5,$W$724:$AD$724,0)))))
*K1234*K$8,0)</f>
        <v>0</v>
      </c>
      <c r="L634" s="212">
        <f>_xlfn.IFNA(IF(L$7="Fixed",1,IF(AND($D634="yes",L$7="Block"),INDEX($O748:$Q748,1,MATCH(L$5,$I33:$K33,0)),IF(OR(L$7="Anytime",L$7="Peak",L$7="Off-peak",L$7="Shoulder",L$7="Block"),INDEX('Stakeholder report data'!$G748:$M748,1,MATCH(IF(L$7="Block","Anytime",L$7),'Stakeholder report data'!$G$724:$M$724,0)),INDEX($W748:$AD748,1,MATCH(L$5,$W$724:$AD$724,0)))))
*L1234*L$8,0)</f>
        <v>0</v>
      </c>
      <c r="M634" s="212">
        <f>_xlfn.IFNA(IF(M$7="Fixed",1,IF(AND($D634="yes",M$7="Block"),INDEX($O748:$Q748,1,MATCH(M$5,$I33:$K33,0)),IF(OR(M$7="Anytime",M$7="Peak",M$7="Off-peak",M$7="Shoulder",M$7="Block"),INDEX('Stakeholder report data'!$G748:$M748,1,MATCH(IF(M$7="Block","Anytime",M$7),'Stakeholder report data'!$G$724:$M$724,0)),INDEX($W748:$AD748,1,MATCH(M$5,$W$724:$AD$724,0)))))
*M1234*M$8,0)</f>
        <v>0</v>
      </c>
      <c r="N634" s="212">
        <f>_xlfn.IFNA(IF(N$7="Fixed",1,IF(AND($D634="yes",N$7="Block"),INDEX($O748:$Q748,1,MATCH(N$5,$I33:$K33,0)),IF(OR(N$7="Anytime",N$7="Peak",N$7="Off-peak",N$7="Shoulder",N$7="Block"),INDEX('Stakeholder report data'!$G748:$M748,1,MATCH(IF(N$7="Block","Anytime",N$7),'Stakeholder report data'!$G$724:$M$724,0)),INDEX($W748:$AD748,1,MATCH(N$5,$W$724:$AD$724,0)))))
*N1234*N$8,0)</f>
        <v>0</v>
      </c>
      <c r="O634" s="212">
        <f>_xlfn.IFNA(IF(O$7="Fixed",1,IF(AND($D634="yes",O$7="Block"),INDEX($O748:$Q748,1,MATCH(O$5,$I33:$K33,0)),IF(OR(O$7="Anytime",O$7="Peak",O$7="Off-peak",O$7="Shoulder",O$7="Block"),INDEX('Stakeholder report data'!$G748:$M748,1,MATCH(IF(O$7="Block","Anytime",O$7),'Stakeholder report data'!$G$724:$M$724,0)),INDEX($W748:$AD748,1,MATCH(O$5,$W$724:$AD$724,0)))))
*O1234*O$8,0)</f>
        <v>0</v>
      </c>
      <c r="P634" s="212">
        <f>_xlfn.IFNA(IF(P$7="Fixed",1,IF(AND($D634="yes",P$7="Block"),INDEX($O748:$Q748,1,MATCH(P$5,$I33:$K33,0)),IF(OR(P$7="Anytime",P$7="Peak",P$7="Off-peak",P$7="Shoulder",P$7="Block"),INDEX('Stakeholder report data'!$G748:$M748,1,MATCH(IF(P$7="Block","Anytime",P$7),'Stakeholder report data'!$G$724:$M$724,0)),INDEX($W748:$AD748,1,MATCH(P$5,$W$724:$AD$724,0)))))
*P1234*P$8,0)</f>
        <v>0</v>
      </c>
      <c r="Q634" s="212">
        <f>_xlfn.IFNA(IF(Q$7="Fixed",1,IF(AND($D634="yes",Q$7="Block"),INDEX($O748:$Q748,1,MATCH(Q$5,$I33:$K33,0)),IF(OR(Q$7="Anytime",Q$7="Peak",Q$7="Off-peak",Q$7="Shoulder",Q$7="Block"),INDEX('Stakeholder report data'!$G748:$M748,1,MATCH(IF(Q$7="Block","Anytime",Q$7),'Stakeholder report data'!$G$724:$M$724,0)),INDEX($W748:$AD748,1,MATCH(Q$5,$W$724:$AD$724,0)))))
*Q1234*Q$8,0)</f>
        <v>0</v>
      </c>
      <c r="R634" s="212">
        <f>_xlfn.IFNA(IF(R$7="Fixed",1,IF(AND($D634="yes",R$7="Block"),INDEX($O748:$Q748,1,MATCH(R$5,$I33:$K33,0)),IF(OR(R$7="Anytime",R$7="Peak",R$7="Off-peak",R$7="Shoulder",R$7="Block"),INDEX('Stakeholder report data'!$G748:$M748,1,MATCH(IF(R$7="Block","Anytime",R$7),'Stakeholder report data'!$G$724:$M$724,0)),INDEX($W748:$AD748,1,MATCH(R$5,$W$724:$AD$724,0)))))
*R1234*R$8,0)</f>
        <v>0</v>
      </c>
      <c r="S634" s="212">
        <f>_xlfn.IFNA(IF(S$7="Fixed",1,IF(AND($D634="yes",S$7="Block"),INDEX($O748:$Q748,1,MATCH(S$5,$I33:$K33,0)),IF(OR(S$7="Anytime",S$7="Peak",S$7="Off-peak",S$7="Shoulder",S$7="Block"),INDEX('Stakeholder report data'!$G748:$M748,1,MATCH(IF(S$7="Block","Anytime",S$7),'Stakeholder report data'!$G$724:$M$724,0)),INDEX($W748:$AD748,1,MATCH(S$5,$W$724:$AD$724,0)))))
*S1234*S$8,0)</f>
        <v>0</v>
      </c>
      <c r="T634" s="212">
        <f>_xlfn.IFNA(IF(T$7="Fixed",1,IF(AND($D634="yes",T$7="Block"),INDEX($O748:$Q748,1,MATCH(T$5,$I33:$K33,0)),IF(OR(T$7="Anytime",T$7="Peak",T$7="Off-peak",T$7="Shoulder",T$7="Block"),INDEX('Stakeholder report data'!$G748:$M748,1,MATCH(IF(T$7="Block","Anytime",T$7),'Stakeholder report data'!$G$724:$M$724,0)),INDEX($W748:$AD748,1,MATCH(T$5,$W$724:$AD$724,0)))))
*T1234*T$8,0)</f>
        <v>0</v>
      </c>
      <c r="U634" s="212">
        <f>_xlfn.IFNA(IF(U$7="Fixed",1,IF(AND($D634="yes",U$7="Block"),INDEX($O748:$Q748,1,MATCH(U$5,$I33:$K33,0)),IF(OR(U$7="Anytime",U$7="Peak",U$7="Off-peak",U$7="Shoulder",U$7="Block"),INDEX('Stakeholder report data'!$G748:$M748,1,MATCH(IF(U$7="Block","Anytime",U$7),'Stakeholder report data'!$G$724:$M$724,0)),INDEX($W748:$AD748,1,MATCH(U$5,$W$724:$AD$724,0)))))
*U1234*U$8,0)</f>
        <v>0</v>
      </c>
      <c r="V634" s="212">
        <f>_xlfn.IFNA(IF(V$7="Fixed",1,IF(AND($D634="yes",V$7="Block"),INDEX($O748:$Q748,1,MATCH(V$5,$I33:$K33,0)),IF(OR(V$7="Anytime",V$7="Peak",V$7="Off-peak",V$7="Shoulder",V$7="Block"),INDEX('Stakeholder report data'!$G748:$M748,1,MATCH(IF(V$7="Block","Anytime",V$7),'Stakeholder report data'!$G$724:$M$724,0)),INDEX($W748:$AD748,1,MATCH(V$5,$W$724:$AD$724,0)))))
*V1234*V$8,0)</f>
        <v>0</v>
      </c>
      <c r="W634" s="212">
        <f>_xlfn.IFNA(IF(W$7="Fixed",1,IF(AND($D634="yes",W$7="Block"),INDEX($O748:$Q748,1,MATCH(W$5,$I33:$K33,0)),IF(OR(W$7="Anytime",W$7="Peak",W$7="Off-peak",W$7="Shoulder",W$7="Block"),INDEX('Stakeholder report data'!$G748:$M748,1,MATCH(IF(W$7="Block","Anytime",W$7),'Stakeholder report data'!$G$724:$M$724,0)),INDEX($W748:$AD748,1,MATCH(W$5,$W$724:$AD$724,0)))))
*W1234*W$8,0)</f>
        <v>0</v>
      </c>
      <c r="X634" s="212">
        <f>_xlfn.IFNA(IF(X$7="Fixed",1,IF(AND($D634="yes",X$7="Block"),INDEX($O748:$Q748,1,MATCH(X$5,$I33:$K33,0)),IF(OR(X$7="Anytime",X$7="Peak",X$7="Off-peak",X$7="Shoulder",X$7="Block"),INDEX('Stakeholder report data'!$G748:$M748,1,MATCH(IF(X$7="Block","Anytime",X$7),'Stakeholder report data'!$G$724:$M$724,0)),INDEX($W748:$AD748,1,MATCH(X$5,$W$724:$AD$724,0)))))
*X1234*X$8,0)</f>
        <v>0</v>
      </c>
      <c r="Y634" s="212">
        <f>_xlfn.IFNA(IF(Y$7="Fixed",1,IF(AND($D634="yes",Y$7="Block"),INDEX($O748:$Q748,1,MATCH(Y$5,$I33:$K33,0)),IF(OR(Y$7="Anytime",Y$7="Peak",Y$7="Off-peak",Y$7="Shoulder",Y$7="Block"),INDEX('Stakeholder report data'!$G748:$M748,1,MATCH(IF(Y$7="Block","Anytime",Y$7),'Stakeholder report data'!$G$724:$M$724,0)),INDEX($W748:$AD748,1,MATCH(Y$5,$W$724:$AD$724,0)))))
*Y1234*Y$8,0)</f>
        <v>0</v>
      </c>
      <c r="Z634" s="212">
        <f>_xlfn.IFNA(IF(Z$7="Fixed",1,IF(AND($D634="yes",Z$7="Block"),INDEX($O748:$Q748,1,MATCH(Z$5,$I33:$K33,0)),IF(OR(Z$7="Anytime",Z$7="Peak",Z$7="Off-peak",Z$7="Shoulder",Z$7="Block"),INDEX('Stakeholder report data'!$G748:$M748,1,MATCH(IF(Z$7="Block","Anytime",Z$7),'Stakeholder report data'!$G$724:$M$724,0)),INDEX($W748:$AD748,1,MATCH(Z$5,$W$724:$AD$724,0)))))
*Z1234*Z$8,0)</f>
        <v>0</v>
      </c>
      <c r="AA634" s="212">
        <f>_xlfn.IFNA(IF(AA$7="Fixed",1,IF(AND($D634="yes",AA$7="Block"),INDEX($O748:$Q748,1,MATCH(AA$5,$I33:$K33,0)),IF(OR(AA$7="Anytime",AA$7="Peak",AA$7="Off-peak",AA$7="Shoulder",AA$7="Block"),INDEX('Stakeholder report data'!$G748:$M748,1,MATCH(IF(AA$7="Block","Anytime",AA$7),'Stakeholder report data'!$G$724:$M$724,0)),INDEX($W748:$AD748,1,MATCH(AA$5,$W$724:$AD$724,0)))))
*AA1234*AA$8,0)</f>
        <v>0</v>
      </c>
      <c r="AB634" s="212">
        <f>_xlfn.IFNA(IF(AB$7="Fixed",1,IF(AND($D634="yes",AB$7="Block"),INDEX($O748:$Q748,1,MATCH(AB$5,$I33:$K33,0)),IF(OR(AB$7="Anytime",AB$7="Peak",AB$7="Off-peak",AB$7="Shoulder",AB$7="Block"),INDEX('Stakeholder report data'!$G748:$M748,1,MATCH(IF(AB$7="Block","Anytime",AB$7),'Stakeholder report data'!$G$724:$M$724,0)),INDEX($W748:$AD748,1,MATCH(AB$5,$W$724:$AD$724,0)))))
*AB1234*AB$8,0)</f>
        <v>0</v>
      </c>
      <c r="AC634" s="212">
        <f>_xlfn.IFNA(IF(AC$7="Fixed",1,IF(AND($D634="yes",AC$7="Block"),INDEX($O748:$Q748,1,MATCH(AC$5,$I33:$K33,0)),IF(OR(AC$7="Anytime",AC$7="Peak",AC$7="Off-peak",AC$7="Shoulder",AC$7="Block"),INDEX('Stakeholder report data'!$G748:$M748,1,MATCH(IF(AC$7="Block","Anytime",AC$7),'Stakeholder report data'!$G$724:$M$724,0)),INDEX($W748:$AD748,1,MATCH(AC$5,$W$724:$AD$724,0)))))
*AC1234*AC$8,0)</f>
        <v>0</v>
      </c>
      <c r="AD634" s="212">
        <f>_xlfn.IFNA(IF(AD$7="Fixed",1,IF(AND($D634="yes",AD$7="Block"),INDEX($O748:$Q748,1,MATCH(AD$5,$I33:$K33,0)),IF(OR(AD$7="Anytime",AD$7="Peak",AD$7="Off-peak",AD$7="Shoulder",AD$7="Block"),INDEX('Stakeholder report data'!$G748:$M748,1,MATCH(IF(AD$7="Block","Anytime",AD$7),'Stakeholder report data'!$G$724:$M$724,0)),INDEX($W748:$AD748,1,MATCH(AD$5,$W$724:$AD$724,0)))))
*AD1234*AD$8,0)</f>
        <v>0</v>
      </c>
      <c r="AE634" s="55"/>
      <c r="AF634" s="34"/>
      <c r="AG634" s="34"/>
      <c r="AH634" s="34"/>
    </row>
    <row r="635" spans="1:34" ht="11.25" hidden="1" outlineLevel="3" x14ac:dyDescent="0.2">
      <c r="A635" s="34"/>
      <c r="B635" s="258">
        <v>23</v>
      </c>
      <c r="C635" s="48">
        <v>0</v>
      </c>
      <c r="D635" s="49">
        <f t="shared" si="65"/>
        <v>0</v>
      </c>
      <c r="E635" s="49">
        <f t="shared" si="65"/>
        <v>0</v>
      </c>
      <c r="F635" s="56"/>
      <c r="G635" s="262">
        <f t="shared" si="64"/>
        <v>0</v>
      </c>
      <c r="H635" s="56"/>
      <c r="I635" s="212">
        <f>_xlfn.IFNA(IF(I$7="Fixed",1,IF(AND($D635="yes",I$7="Block"),INDEX($O749:$Q749,1,MATCH(I$5,$I34:$K34,0)),IF(OR(I$7="Anytime",I$7="Peak",I$7="Off-peak",I$7="Shoulder",I$7="Block"),INDEX('Stakeholder report data'!$G749:$M749,1,MATCH(IF(I$7="Block","Anytime",I$7),'Stakeholder report data'!$G$724:$M$724,0)),INDEX($W749:$AD749,1,MATCH(I$5,$W$724:$AD$724,0)))))
*I1235*I$8,0)</f>
        <v>0</v>
      </c>
      <c r="J635" s="212">
        <f>_xlfn.IFNA(IF(J$7="Fixed",1,IF(AND($D635="yes",J$7="Block"),INDEX($O749:$Q749,1,MATCH(J$5,$I34:$K34,0)),IF(OR(J$7="Anytime",J$7="Peak",J$7="Off-peak",J$7="Shoulder",J$7="Block"),INDEX('Stakeholder report data'!$G749:$M749,1,MATCH(IF(J$7="Block","Anytime",J$7),'Stakeholder report data'!$G$724:$M$724,0)),INDEX($W749:$AD749,1,MATCH(J$5,$W$724:$AD$724,0)))))
*J1235*J$8,0)</f>
        <v>0</v>
      </c>
      <c r="K635" s="212">
        <f>_xlfn.IFNA(IF(K$7="Fixed",1,IF(AND($D635="yes",K$7="Block"),INDEX($O749:$Q749,1,MATCH(K$5,$I34:$K34,0)),IF(OR(K$7="Anytime",K$7="Peak",K$7="Off-peak",K$7="Shoulder",K$7="Block"),INDEX('Stakeholder report data'!$G749:$M749,1,MATCH(IF(K$7="Block","Anytime",K$7),'Stakeholder report data'!$G$724:$M$724,0)),INDEX($W749:$AD749,1,MATCH(K$5,$W$724:$AD$724,0)))))
*K1235*K$8,0)</f>
        <v>0</v>
      </c>
      <c r="L635" s="212">
        <f>_xlfn.IFNA(IF(L$7="Fixed",1,IF(AND($D635="yes",L$7="Block"),INDEX($O749:$Q749,1,MATCH(L$5,$I34:$K34,0)),IF(OR(L$7="Anytime",L$7="Peak",L$7="Off-peak",L$7="Shoulder",L$7="Block"),INDEX('Stakeholder report data'!$G749:$M749,1,MATCH(IF(L$7="Block","Anytime",L$7),'Stakeholder report data'!$G$724:$M$724,0)),INDEX($W749:$AD749,1,MATCH(L$5,$W$724:$AD$724,0)))))
*L1235*L$8,0)</f>
        <v>0</v>
      </c>
      <c r="M635" s="212">
        <f>_xlfn.IFNA(IF(M$7="Fixed",1,IF(AND($D635="yes",M$7="Block"),INDEX($O749:$Q749,1,MATCH(M$5,$I34:$K34,0)),IF(OR(M$7="Anytime",M$7="Peak",M$7="Off-peak",M$7="Shoulder",M$7="Block"),INDEX('Stakeholder report data'!$G749:$M749,1,MATCH(IF(M$7="Block","Anytime",M$7),'Stakeholder report data'!$G$724:$M$724,0)),INDEX($W749:$AD749,1,MATCH(M$5,$W$724:$AD$724,0)))))
*M1235*M$8,0)</f>
        <v>0</v>
      </c>
      <c r="N635" s="212">
        <f>_xlfn.IFNA(IF(N$7="Fixed",1,IF(AND($D635="yes",N$7="Block"),INDEX($O749:$Q749,1,MATCH(N$5,$I34:$K34,0)),IF(OR(N$7="Anytime",N$7="Peak",N$7="Off-peak",N$7="Shoulder",N$7="Block"),INDEX('Stakeholder report data'!$G749:$M749,1,MATCH(IF(N$7="Block","Anytime",N$7),'Stakeholder report data'!$G$724:$M$724,0)),INDEX($W749:$AD749,1,MATCH(N$5,$W$724:$AD$724,0)))))
*N1235*N$8,0)</f>
        <v>0</v>
      </c>
      <c r="O635" s="212">
        <f>_xlfn.IFNA(IF(O$7="Fixed",1,IF(AND($D635="yes",O$7="Block"),INDEX($O749:$Q749,1,MATCH(O$5,$I34:$K34,0)),IF(OR(O$7="Anytime",O$7="Peak",O$7="Off-peak",O$7="Shoulder",O$7="Block"),INDEX('Stakeholder report data'!$G749:$M749,1,MATCH(IF(O$7="Block","Anytime",O$7),'Stakeholder report data'!$G$724:$M$724,0)),INDEX($W749:$AD749,1,MATCH(O$5,$W$724:$AD$724,0)))))
*O1235*O$8,0)</f>
        <v>0</v>
      </c>
      <c r="P635" s="212">
        <f>_xlfn.IFNA(IF(P$7="Fixed",1,IF(AND($D635="yes",P$7="Block"),INDEX($O749:$Q749,1,MATCH(P$5,$I34:$K34,0)),IF(OR(P$7="Anytime",P$7="Peak",P$7="Off-peak",P$7="Shoulder",P$7="Block"),INDEX('Stakeholder report data'!$G749:$M749,1,MATCH(IF(P$7="Block","Anytime",P$7),'Stakeholder report data'!$G$724:$M$724,0)),INDEX($W749:$AD749,1,MATCH(P$5,$W$724:$AD$724,0)))))
*P1235*P$8,0)</f>
        <v>0</v>
      </c>
      <c r="Q635" s="212">
        <f>_xlfn.IFNA(IF(Q$7="Fixed",1,IF(AND($D635="yes",Q$7="Block"),INDEX($O749:$Q749,1,MATCH(Q$5,$I34:$K34,0)),IF(OR(Q$7="Anytime",Q$7="Peak",Q$7="Off-peak",Q$7="Shoulder",Q$7="Block"),INDEX('Stakeholder report data'!$G749:$M749,1,MATCH(IF(Q$7="Block","Anytime",Q$7),'Stakeholder report data'!$G$724:$M$724,0)),INDEX($W749:$AD749,1,MATCH(Q$5,$W$724:$AD$724,0)))))
*Q1235*Q$8,0)</f>
        <v>0</v>
      </c>
      <c r="R635" s="212">
        <f>_xlfn.IFNA(IF(R$7="Fixed",1,IF(AND($D635="yes",R$7="Block"),INDEX($O749:$Q749,1,MATCH(R$5,$I34:$K34,0)),IF(OR(R$7="Anytime",R$7="Peak",R$7="Off-peak",R$7="Shoulder",R$7="Block"),INDEX('Stakeholder report data'!$G749:$M749,1,MATCH(IF(R$7="Block","Anytime",R$7),'Stakeholder report data'!$G$724:$M$724,0)),INDEX($W749:$AD749,1,MATCH(R$5,$W$724:$AD$724,0)))))
*R1235*R$8,0)</f>
        <v>0</v>
      </c>
      <c r="S635" s="212">
        <f>_xlfn.IFNA(IF(S$7="Fixed",1,IF(AND($D635="yes",S$7="Block"),INDEX($O749:$Q749,1,MATCH(S$5,$I34:$K34,0)),IF(OR(S$7="Anytime",S$7="Peak",S$7="Off-peak",S$7="Shoulder",S$7="Block"),INDEX('Stakeholder report data'!$G749:$M749,1,MATCH(IF(S$7="Block","Anytime",S$7),'Stakeholder report data'!$G$724:$M$724,0)),INDEX($W749:$AD749,1,MATCH(S$5,$W$724:$AD$724,0)))))
*S1235*S$8,0)</f>
        <v>0</v>
      </c>
      <c r="T635" s="212">
        <f>_xlfn.IFNA(IF(T$7="Fixed",1,IF(AND($D635="yes",T$7="Block"),INDEX($O749:$Q749,1,MATCH(T$5,$I34:$K34,0)),IF(OR(T$7="Anytime",T$7="Peak",T$7="Off-peak",T$7="Shoulder",T$7="Block"),INDEX('Stakeholder report data'!$G749:$M749,1,MATCH(IF(T$7="Block","Anytime",T$7),'Stakeholder report data'!$G$724:$M$724,0)),INDEX($W749:$AD749,1,MATCH(T$5,$W$724:$AD$724,0)))))
*T1235*T$8,0)</f>
        <v>0</v>
      </c>
      <c r="U635" s="212">
        <f>_xlfn.IFNA(IF(U$7="Fixed",1,IF(AND($D635="yes",U$7="Block"),INDEX($O749:$Q749,1,MATCH(U$5,$I34:$K34,0)),IF(OR(U$7="Anytime",U$7="Peak",U$7="Off-peak",U$7="Shoulder",U$7="Block"),INDEX('Stakeholder report data'!$G749:$M749,1,MATCH(IF(U$7="Block","Anytime",U$7),'Stakeholder report data'!$G$724:$M$724,0)),INDEX($W749:$AD749,1,MATCH(U$5,$W$724:$AD$724,0)))))
*U1235*U$8,0)</f>
        <v>0</v>
      </c>
      <c r="V635" s="212">
        <f>_xlfn.IFNA(IF(V$7="Fixed",1,IF(AND($D635="yes",V$7="Block"),INDEX($O749:$Q749,1,MATCH(V$5,$I34:$K34,0)),IF(OR(V$7="Anytime",V$7="Peak",V$7="Off-peak",V$7="Shoulder",V$7="Block"),INDEX('Stakeholder report data'!$G749:$M749,1,MATCH(IF(V$7="Block","Anytime",V$7),'Stakeholder report data'!$G$724:$M$724,0)),INDEX($W749:$AD749,1,MATCH(V$5,$W$724:$AD$724,0)))))
*V1235*V$8,0)</f>
        <v>0</v>
      </c>
      <c r="W635" s="212">
        <f>_xlfn.IFNA(IF(W$7="Fixed",1,IF(AND($D635="yes",W$7="Block"),INDEX($O749:$Q749,1,MATCH(W$5,$I34:$K34,0)),IF(OR(W$7="Anytime",W$7="Peak",W$7="Off-peak",W$7="Shoulder",W$7="Block"),INDEX('Stakeholder report data'!$G749:$M749,1,MATCH(IF(W$7="Block","Anytime",W$7),'Stakeholder report data'!$G$724:$M$724,0)),INDEX($W749:$AD749,1,MATCH(W$5,$W$724:$AD$724,0)))))
*W1235*W$8,0)</f>
        <v>0</v>
      </c>
      <c r="X635" s="212">
        <f>_xlfn.IFNA(IF(X$7="Fixed",1,IF(AND($D635="yes",X$7="Block"),INDEX($O749:$Q749,1,MATCH(X$5,$I34:$K34,0)),IF(OR(X$7="Anytime",X$7="Peak",X$7="Off-peak",X$7="Shoulder",X$7="Block"),INDEX('Stakeholder report data'!$G749:$M749,1,MATCH(IF(X$7="Block","Anytime",X$7),'Stakeholder report data'!$G$724:$M$724,0)),INDEX($W749:$AD749,1,MATCH(X$5,$W$724:$AD$724,0)))))
*X1235*X$8,0)</f>
        <v>0</v>
      </c>
      <c r="Y635" s="212">
        <f>_xlfn.IFNA(IF(Y$7="Fixed",1,IF(AND($D635="yes",Y$7="Block"),INDEX($O749:$Q749,1,MATCH(Y$5,$I34:$K34,0)),IF(OR(Y$7="Anytime",Y$7="Peak",Y$7="Off-peak",Y$7="Shoulder",Y$7="Block"),INDEX('Stakeholder report data'!$G749:$M749,1,MATCH(IF(Y$7="Block","Anytime",Y$7),'Stakeholder report data'!$G$724:$M$724,0)),INDEX($W749:$AD749,1,MATCH(Y$5,$W$724:$AD$724,0)))))
*Y1235*Y$8,0)</f>
        <v>0</v>
      </c>
      <c r="Z635" s="212">
        <f>_xlfn.IFNA(IF(Z$7="Fixed",1,IF(AND($D635="yes",Z$7="Block"),INDEX($O749:$Q749,1,MATCH(Z$5,$I34:$K34,0)),IF(OR(Z$7="Anytime",Z$7="Peak",Z$7="Off-peak",Z$7="Shoulder",Z$7="Block"),INDEX('Stakeholder report data'!$G749:$M749,1,MATCH(IF(Z$7="Block","Anytime",Z$7),'Stakeholder report data'!$G$724:$M$724,0)),INDEX($W749:$AD749,1,MATCH(Z$5,$W$724:$AD$724,0)))))
*Z1235*Z$8,0)</f>
        <v>0</v>
      </c>
      <c r="AA635" s="212">
        <f>_xlfn.IFNA(IF(AA$7="Fixed",1,IF(AND($D635="yes",AA$7="Block"),INDEX($O749:$Q749,1,MATCH(AA$5,$I34:$K34,0)),IF(OR(AA$7="Anytime",AA$7="Peak",AA$7="Off-peak",AA$7="Shoulder",AA$7="Block"),INDEX('Stakeholder report data'!$G749:$M749,1,MATCH(IF(AA$7="Block","Anytime",AA$7),'Stakeholder report data'!$G$724:$M$724,0)),INDEX($W749:$AD749,1,MATCH(AA$5,$W$724:$AD$724,0)))))
*AA1235*AA$8,0)</f>
        <v>0</v>
      </c>
      <c r="AB635" s="212">
        <f>_xlfn.IFNA(IF(AB$7="Fixed",1,IF(AND($D635="yes",AB$7="Block"),INDEX($O749:$Q749,1,MATCH(AB$5,$I34:$K34,0)),IF(OR(AB$7="Anytime",AB$7="Peak",AB$7="Off-peak",AB$7="Shoulder",AB$7="Block"),INDEX('Stakeholder report data'!$G749:$M749,1,MATCH(IF(AB$7="Block","Anytime",AB$7),'Stakeholder report data'!$G$724:$M$724,0)),INDEX($W749:$AD749,1,MATCH(AB$5,$W$724:$AD$724,0)))))
*AB1235*AB$8,0)</f>
        <v>0</v>
      </c>
      <c r="AC635" s="212">
        <f>_xlfn.IFNA(IF(AC$7="Fixed",1,IF(AND($D635="yes",AC$7="Block"),INDEX($O749:$Q749,1,MATCH(AC$5,$I34:$K34,0)),IF(OR(AC$7="Anytime",AC$7="Peak",AC$7="Off-peak",AC$7="Shoulder",AC$7="Block"),INDEX('Stakeholder report data'!$G749:$M749,1,MATCH(IF(AC$7="Block","Anytime",AC$7),'Stakeholder report data'!$G$724:$M$724,0)),INDEX($W749:$AD749,1,MATCH(AC$5,$W$724:$AD$724,0)))))
*AC1235*AC$8,0)</f>
        <v>0</v>
      </c>
      <c r="AD635" s="212">
        <f>_xlfn.IFNA(IF(AD$7="Fixed",1,IF(AND($D635="yes",AD$7="Block"),INDEX($O749:$Q749,1,MATCH(AD$5,$I34:$K34,0)),IF(OR(AD$7="Anytime",AD$7="Peak",AD$7="Off-peak",AD$7="Shoulder",AD$7="Block"),INDEX('Stakeholder report data'!$G749:$M749,1,MATCH(IF(AD$7="Block","Anytime",AD$7),'Stakeholder report data'!$G$724:$M$724,0)),INDEX($W749:$AD749,1,MATCH(AD$5,$W$724:$AD$724,0)))))
*AD1235*AD$8,0)</f>
        <v>0</v>
      </c>
      <c r="AE635" s="55"/>
      <c r="AF635" s="34"/>
      <c r="AG635" s="34"/>
      <c r="AH635" s="34"/>
    </row>
    <row r="636" spans="1:34" ht="11.25" hidden="1" outlineLevel="3" x14ac:dyDescent="0.2">
      <c r="A636" s="34"/>
      <c r="B636" s="251">
        <v>24</v>
      </c>
      <c r="C636" s="48">
        <v>0</v>
      </c>
      <c r="D636" s="49">
        <f t="shared" si="65"/>
        <v>0</v>
      </c>
      <c r="E636" s="49">
        <f t="shared" si="65"/>
        <v>0</v>
      </c>
      <c r="F636" s="56"/>
      <c r="G636" s="262">
        <f t="shared" si="64"/>
        <v>0</v>
      </c>
      <c r="H636" s="56"/>
      <c r="I636" s="212">
        <f>_xlfn.IFNA(IF(I$7="Fixed",1,IF(AND($D636="yes",I$7="Block"),INDEX($O750:$Q750,1,MATCH(I$5,$I35:$K35,0)),IF(OR(I$7="Anytime",I$7="Peak",I$7="Off-peak",I$7="Shoulder",I$7="Block"),INDEX('Stakeholder report data'!$G750:$M750,1,MATCH(IF(I$7="Block","Anytime",I$7),'Stakeholder report data'!$G$724:$M$724,0)),INDEX($W750:$AD750,1,MATCH(I$5,$W$724:$AD$724,0)))))
*I1236*I$8,0)</f>
        <v>0</v>
      </c>
      <c r="J636" s="212">
        <f>_xlfn.IFNA(IF(J$7="Fixed",1,IF(AND($D636="yes",J$7="Block"),INDEX($O750:$Q750,1,MATCH(J$5,$I35:$K35,0)),IF(OR(J$7="Anytime",J$7="Peak",J$7="Off-peak",J$7="Shoulder",J$7="Block"),INDEX('Stakeholder report data'!$G750:$M750,1,MATCH(IF(J$7="Block","Anytime",J$7),'Stakeholder report data'!$G$724:$M$724,0)),INDEX($W750:$AD750,1,MATCH(J$5,$W$724:$AD$724,0)))))
*J1236*J$8,0)</f>
        <v>0</v>
      </c>
      <c r="K636" s="212">
        <f>_xlfn.IFNA(IF(K$7="Fixed",1,IF(AND($D636="yes",K$7="Block"),INDEX($O750:$Q750,1,MATCH(K$5,$I35:$K35,0)),IF(OR(K$7="Anytime",K$7="Peak",K$7="Off-peak",K$7="Shoulder",K$7="Block"),INDEX('Stakeholder report data'!$G750:$M750,1,MATCH(IF(K$7="Block","Anytime",K$7),'Stakeholder report data'!$G$724:$M$724,0)),INDEX($W750:$AD750,1,MATCH(K$5,$W$724:$AD$724,0)))))
*K1236*K$8,0)</f>
        <v>0</v>
      </c>
      <c r="L636" s="212">
        <f>_xlfn.IFNA(IF(L$7="Fixed",1,IF(AND($D636="yes",L$7="Block"),INDEX($O750:$Q750,1,MATCH(L$5,$I35:$K35,0)),IF(OR(L$7="Anytime",L$7="Peak",L$7="Off-peak",L$7="Shoulder",L$7="Block"),INDEX('Stakeholder report data'!$G750:$M750,1,MATCH(IF(L$7="Block","Anytime",L$7),'Stakeholder report data'!$G$724:$M$724,0)),INDEX($W750:$AD750,1,MATCH(L$5,$W$724:$AD$724,0)))))
*L1236*L$8,0)</f>
        <v>0</v>
      </c>
      <c r="M636" s="212">
        <f>_xlfn.IFNA(IF(M$7="Fixed",1,IF(AND($D636="yes",M$7="Block"),INDEX($O750:$Q750,1,MATCH(M$5,$I35:$K35,0)),IF(OR(M$7="Anytime",M$7="Peak",M$7="Off-peak",M$7="Shoulder",M$7="Block"),INDEX('Stakeholder report data'!$G750:$M750,1,MATCH(IF(M$7="Block","Anytime",M$7),'Stakeholder report data'!$G$724:$M$724,0)),INDEX($W750:$AD750,1,MATCH(M$5,$W$724:$AD$724,0)))))
*M1236*M$8,0)</f>
        <v>0</v>
      </c>
      <c r="N636" s="212">
        <f>_xlfn.IFNA(IF(N$7="Fixed",1,IF(AND($D636="yes",N$7="Block"),INDEX($O750:$Q750,1,MATCH(N$5,$I35:$K35,0)),IF(OR(N$7="Anytime",N$7="Peak",N$7="Off-peak",N$7="Shoulder",N$7="Block"),INDEX('Stakeholder report data'!$G750:$M750,1,MATCH(IF(N$7="Block","Anytime",N$7),'Stakeholder report data'!$G$724:$M$724,0)),INDEX($W750:$AD750,1,MATCH(N$5,$W$724:$AD$724,0)))))
*N1236*N$8,0)</f>
        <v>0</v>
      </c>
      <c r="O636" s="212">
        <f>_xlfn.IFNA(IF(O$7="Fixed",1,IF(AND($D636="yes",O$7="Block"),INDEX($O750:$Q750,1,MATCH(O$5,$I35:$K35,0)),IF(OR(O$7="Anytime",O$7="Peak",O$7="Off-peak",O$7="Shoulder",O$7="Block"),INDEX('Stakeholder report data'!$G750:$M750,1,MATCH(IF(O$7="Block","Anytime",O$7),'Stakeholder report data'!$G$724:$M$724,0)),INDEX($W750:$AD750,1,MATCH(O$5,$W$724:$AD$724,0)))))
*O1236*O$8,0)</f>
        <v>0</v>
      </c>
      <c r="P636" s="212">
        <f>_xlfn.IFNA(IF(P$7="Fixed",1,IF(AND($D636="yes",P$7="Block"),INDEX($O750:$Q750,1,MATCH(P$5,$I35:$K35,0)),IF(OR(P$7="Anytime",P$7="Peak",P$7="Off-peak",P$7="Shoulder",P$7="Block"),INDEX('Stakeholder report data'!$G750:$M750,1,MATCH(IF(P$7="Block","Anytime",P$7),'Stakeholder report data'!$G$724:$M$724,0)),INDEX($W750:$AD750,1,MATCH(P$5,$W$724:$AD$724,0)))))
*P1236*P$8,0)</f>
        <v>0</v>
      </c>
      <c r="Q636" s="212">
        <f>_xlfn.IFNA(IF(Q$7="Fixed",1,IF(AND($D636="yes",Q$7="Block"),INDEX($O750:$Q750,1,MATCH(Q$5,$I35:$K35,0)),IF(OR(Q$7="Anytime",Q$7="Peak",Q$7="Off-peak",Q$7="Shoulder",Q$7="Block"),INDEX('Stakeholder report data'!$G750:$M750,1,MATCH(IF(Q$7="Block","Anytime",Q$7),'Stakeholder report data'!$G$724:$M$724,0)),INDEX($W750:$AD750,1,MATCH(Q$5,$W$724:$AD$724,0)))))
*Q1236*Q$8,0)</f>
        <v>0</v>
      </c>
      <c r="R636" s="212">
        <f>_xlfn.IFNA(IF(R$7="Fixed",1,IF(AND($D636="yes",R$7="Block"),INDEX($O750:$Q750,1,MATCH(R$5,$I35:$K35,0)),IF(OR(R$7="Anytime",R$7="Peak",R$7="Off-peak",R$7="Shoulder",R$7="Block"),INDEX('Stakeholder report data'!$G750:$M750,1,MATCH(IF(R$7="Block","Anytime",R$7),'Stakeholder report data'!$G$724:$M$724,0)),INDEX($W750:$AD750,1,MATCH(R$5,$W$724:$AD$724,0)))))
*R1236*R$8,0)</f>
        <v>0</v>
      </c>
      <c r="S636" s="212">
        <f>_xlfn.IFNA(IF(S$7="Fixed",1,IF(AND($D636="yes",S$7="Block"),INDEX($O750:$Q750,1,MATCH(S$5,$I35:$K35,0)),IF(OR(S$7="Anytime",S$7="Peak",S$7="Off-peak",S$7="Shoulder",S$7="Block"),INDEX('Stakeholder report data'!$G750:$M750,1,MATCH(IF(S$7="Block","Anytime",S$7),'Stakeholder report data'!$G$724:$M$724,0)),INDEX($W750:$AD750,1,MATCH(S$5,$W$724:$AD$724,0)))))
*S1236*S$8,0)</f>
        <v>0</v>
      </c>
      <c r="T636" s="212">
        <f>_xlfn.IFNA(IF(T$7="Fixed",1,IF(AND($D636="yes",T$7="Block"),INDEX($O750:$Q750,1,MATCH(T$5,$I35:$K35,0)),IF(OR(T$7="Anytime",T$7="Peak",T$7="Off-peak",T$7="Shoulder",T$7="Block"),INDEX('Stakeholder report data'!$G750:$M750,1,MATCH(IF(T$7="Block","Anytime",T$7),'Stakeholder report data'!$G$724:$M$724,0)),INDEX($W750:$AD750,1,MATCH(T$5,$W$724:$AD$724,0)))))
*T1236*T$8,0)</f>
        <v>0</v>
      </c>
      <c r="U636" s="212">
        <f>_xlfn.IFNA(IF(U$7="Fixed",1,IF(AND($D636="yes",U$7="Block"),INDEX($O750:$Q750,1,MATCH(U$5,$I35:$K35,0)),IF(OR(U$7="Anytime",U$7="Peak",U$7="Off-peak",U$7="Shoulder",U$7="Block"),INDEX('Stakeholder report data'!$G750:$M750,1,MATCH(IF(U$7="Block","Anytime",U$7),'Stakeholder report data'!$G$724:$M$724,0)),INDEX($W750:$AD750,1,MATCH(U$5,$W$724:$AD$724,0)))))
*U1236*U$8,0)</f>
        <v>0</v>
      </c>
      <c r="V636" s="212">
        <f>_xlfn.IFNA(IF(V$7="Fixed",1,IF(AND($D636="yes",V$7="Block"),INDEX($O750:$Q750,1,MATCH(V$5,$I35:$K35,0)),IF(OR(V$7="Anytime",V$7="Peak",V$7="Off-peak",V$7="Shoulder",V$7="Block"),INDEX('Stakeholder report data'!$G750:$M750,1,MATCH(IF(V$7="Block","Anytime",V$7),'Stakeholder report data'!$G$724:$M$724,0)),INDEX($W750:$AD750,1,MATCH(V$5,$W$724:$AD$724,0)))))
*V1236*V$8,0)</f>
        <v>0</v>
      </c>
      <c r="W636" s="212">
        <f>_xlfn.IFNA(IF(W$7="Fixed",1,IF(AND($D636="yes",W$7="Block"),INDEX($O750:$Q750,1,MATCH(W$5,$I35:$K35,0)),IF(OR(W$7="Anytime",W$7="Peak",W$7="Off-peak",W$7="Shoulder",W$7="Block"),INDEX('Stakeholder report data'!$G750:$M750,1,MATCH(IF(W$7="Block","Anytime",W$7),'Stakeholder report data'!$G$724:$M$724,0)),INDEX($W750:$AD750,1,MATCH(W$5,$W$724:$AD$724,0)))))
*W1236*W$8,0)</f>
        <v>0</v>
      </c>
      <c r="X636" s="212">
        <f>_xlfn.IFNA(IF(X$7="Fixed",1,IF(AND($D636="yes",X$7="Block"),INDEX($O750:$Q750,1,MATCH(X$5,$I35:$K35,0)),IF(OR(X$7="Anytime",X$7="Peak",X$7="Off-peak",X$7="Shoulder",X$7="Block"),INDEX('Stakeholder report data'!$G750:$M750,1,MATCH(IF(X$7="Block","Anytime",X$7),'Stakeholder report data'!$G$724:$M$724,0)),INDEX($W750:$AD750,1,MATCH(X$5,$W$724:$AD$724,0)))))
*X1236*X$8,0)</f>
        <v>0</v>
      </c>
      <c r="Y636" s="212">
        <f>_xlfn.IFNA(IF(Y$7="Fixed",1,IF(AND($D636="yes",Y$7="Block"),INDEX($O750:$Q750,1,MATCH(Y$5,$I35:$K35,0)),IF(OR(Y$7="Anytime",Y$7="Peak",Y$7="Off-peak",Y$7="Shoulder",Y$7="Block"),INDEX('Stakeholder report data'!$G750:$M750,1,MATCH(IF(Y$7="Block","Anytime",Y$7),'Stakeholder report data'!$G$724:$M$724,0)),INDEX($W750:$AD750,1,MATCH(Y$5,$W$724:$AD$724,0)))))
*Y1236*Y$8,0)</f>
        <v>0</v>
      </c>
      <c r="Z636" s="212">
        <f>_xlfn.IFNA(IF(Z$7="Fixed",1,IF(AND($D636="yes",Z$7="Block"),INDEX($O750:$Q750,1,MATCH(Z$5,$I35:$K35,0)),IF(OR(Z$7="Anytime",Z$7="Peak",Z$7="Off-peak",Z$7="Shoulder",Z$7="Block"),INDEX('Stakeholder report data'!$G750:$M750,1,MATCH(IF(Z$7="Block","Anytime",Z$7),'Stakeholder report data'!$G$724:$M$724,0)),INDEX($W750:$AD750,1,MATCH(Z$5,$W$724:$AD$724,0)))))
*Z1236*Z$8,0)</f>
        <v>0</v>
      </c>
      <c r="AA636" s="212">
        <f>_xlfn.IFNA(IF(AA$7="Fixed",1,IF(AND($D636="yes",AA$7="Block"),INDEX($O750:$Q750,1,MATCH(AA$5,$I35:$K35,0)),IF(OR(AA$7="Anytime",AA$7="Peak",AA$7="Off-peak",AA$7="Shoulder",AA$7="Block"),INDEX('Stakeholder report data'!$G750:$M750,1,MATCH(IF(AA$7="Block","Anytime",AA$7),'Stakeholder report data'!$G$724:$M$724,0)),INDEX($W750:$AD750,1,MATCH(AA$5,$W$724:$AD$724,0)))))
*AA1236*AA$8,0)</f>
        <v>0</v>
      </c>
      <c r="AB636" s="212">
        <f>_xlfn.IFNA(IF(AB$7="Fixed",1,IF(AND($D636="yes",AB$7="Block"),INDEX($O750:$Q750,1,MATCH(AB$5,$I35:$K35,0)),IF(OR(AB$7="Anytime",AB$7="Peak",AB$7="Off-peak",AB$7="Shoulder",AB$7="Block"),INDEX('Stakeholder report data'!$G750:$M750,1,MATCH(IF(AB$7="Block","Anytime",AB$7),'Stakeholder report data'!$G$724:$M$724,0)),INDEX($W750:$AD750,1,MATCH(AB$5,$W$724:$AD$724,0)))))
*AB1236*AB$8,0)</f>
        <v>0</v>
      </c>
      <c r="AC636" s="212">
        <f>_xlfn.IFNA(IF(AC$7="Fixed",1,IF(AND($D636="yes",AC$7="Block"),INDEX($O750:$Q750,1,MATCH(AC$5,$I35:$K35,0)),IF(OR(AC$7="Anytime",AC$7="Peak",AC$7="Off-peak",AC$7="Shoulder",AC$7="Block"),INDEX('Stakeholder report data'!$G750:$M750,1,MATCH(IF(AC$7="Block","Anytime",AC$7),'Stakeholder report data'!$G$724:$M$724,0)),INDEX($W750:$AD750,1,MATCH(AC$5,$W$724:$AD$724,0)))))
*AC1236*AC$8,0)</f>
        <v>0</v>
      </c>
      <c r="AD636" s="212">
        <f>_xlfn.IFNA(IF(AD$7="Fixed",1,IF(AND($D636="yes",AD$7="Block"),INDEX($O750:$Q750,1,MATCH(AD$5,$I35:$K35,0)),IF(OR(AD$7="Anytime",AD$7="Peak",AD$7="Off-peak",AD$7="Shoulder",AD$7="Block"),INDEX('Stakeholder report data'!$G750:$M750,1,MATCH(IF(AD$7="Block","Anytime",AD$7),'Stakeholder report data'!$G$724:$M$724,0)),INDEX($W750:$AD750,1,MATCH(AD$5,$W$724:$AD$724,0)))))
*AD1236*AD$8,0)</f>
        <v>0</v>
      </c>
      <c r="AE636" s="55"/>
      <c r="AF636" s="34"/>
      <c r="AG636" s="34"/>
      <c r="AH636" s="34"/>
    </row>
    <row r="637" spans="1:34" ht="11.25" hidden="1" outlineLevel="3" x14ac:dyDescent="0.2">
      <c r="A637" s="34"/>
      <c r="B637" s="251">
        <v>25</v>
      </c>
      <c r="C637" s="48">
        <v>0</v>
      </c>
      <c r="D637" s="49">
        <f t="shared" si="65"/>
        <v>0</v>
      </c>
      <c r="E637" s="49">
        <f t="shared" si="65"/>
        <v>0</v>
      </c>
      <c r="F637" s="56"/>
      <c r="G637" s="262">
        <f t="shared" si="64"/>
        <v>0</v>
      </c>
      <c r="H637" s="56"/>
      <c r="I637" s="212">
        <f>_xlfn.IFNA(IF(I$7="Fixed",1,IF(AND($D637="yes",I$7="Block"),INDEX($O751:$Q751,1,MATCH(I$5,$I36:$K36,0)),IF(OR(I$7="Anytime",I$7="Peak",I$7="Off-peak",I$7="Shoulder",I$7="Block"),INDEX('Stakeholder report data'!$G751:$M751,1,MATCH(IF(I$7="Block","Anytime",I$7),'Stakeholder report data'!$G$724:$M$724,0)),INDEX($W751:$AD751,1,MATCH(I$5,$W$724:$AD$724,0)))))
*I1237*I$8,0)</f>
        <v>0</v>
      </c>
      <c r="J637" s="212">
        <f>_xlfn.IFNA(IF(J$7="Fixed",1,IF(AND($D637="yes",J$7="Block"),INDEX($O751:$Q751,1,MATCH(J$5,$I36:$K36,0)),IF(OR(J$7="Anytime",J$7="Peak",J$7="Off-peak",J$7="Shoulder",J$7="Block"),INDEX('Stakeholder report data'!$G751:$M751,1,MATCH(IF(J$7="Block","Anytime",J$7),'Stakeholder report data'!$G$724:$M$724,0)),INDEX($W751:$AD751,1,MATCH(J$5,$W$724:$AD$724,0)))))
*J1237*J$8,0)</f>
        <v>0</v>
      </c>
      <c r="K637" s="212">
        <f>_xlfn.IFNA(IF(K$7="Fixed",1,IF(AND($D637="yes",K$7="Block"),INDEX($O751:$Q751,1,MATCH(K$5,$I36:$K36,0)),IF(OR(K$7="Anytime",K$7="Peak",K$7="Off-peak",K$7="Shoulder",K$7="Block"),INDEX('Stakeholder report data'!$G751:$M751,1,MATCH(IF(K$7="Block","Anytime",K$7),'Stakeholder report data'!$G$724:$M$724,0)),INDEX($W751:$AD751,1,MATCH(K$5,$W$724:$AD$724,0)))))
*K1237*K$8,0)</f>
        <v>0</v>
      </c>
      <c r="L637" s="212">
        <f>_xlfn.IFNA(IF(L$7="Fixed",1,IF(AND($D637="yes",L$7="Block"),INDEX($O751:$Q751,1,MATCH(L$5,$I36:$K36,0)),IF(OR(L$7="Anytime",L$7="Peak",L$7="Off-peak",L$7="Shoulder",L$7="Block"),INDEX('Stakeholder report data'!$G751:$M751,1,MATCH(IF(L$7="Block","Anytime",L$7),'Stakeholder report data'!$G$724:$M$724,0)),INDEX($W751:$AD751,1,MATCH(L$5,$W$724:$AD$724,0)))))
*L1237*L$8,0)</f>
        <v>0</v>
      </c>
      <c r="M637" s="212">
        <f>_xlfn.IFNA(IF(M$7="Fixed",1,IF(AND($D637="yes",M$7="Block"),INDEX($O751:$Q751,1,MATCH(M$5,$I36:$K36,0)),IF(OR(M$7="Anytime",M$7="Peak",M$7="Off-peak",M$7="Shoulder",M$7="Block"),INDEX('Stakeholder report data'!$G751:$M751,1,MATCH(IF(M$7="Block","Anytime",M$7),'Stakeholder report data'!$G$724:$M$724,0)),INDEX($W751:$AD751,1,MATCH(M$5,$W$724:$AD$724,0)))))
*M1237*M$8,0)</f>
        <v>0</v>
      </c>
      <c r="N637" s="212">
        <f>_xlfn.IFNA(IF(N$7="Fixed",1,IF(AND($D637="yes",N$7="Block"),INDEX($O751:$Q751,1,MATCH(N$5,$I36:$K36,0)),IF(OR(N$7="Anytime",N$7="Peak",N$7="Off-peak",N$7="Shoulder",N$7="Block"),INDEX('Stakeholder report data'!$G751:$M751,1,MATCH(IF(N$7="Block","Anytime",N$7),'Stakeholder report data'!$G$724:$M$724,0)),INDEX($W751:$AD751,1,MATCH(N$5,$W$724:$AD$724,0)))))
*N1237*N$8,0)</f>
        <v>0</v>
      </c>
      <c r="O637" s="212">
        <f>_xlfn.IFNA(IF(O$7="Fixed",1,IF(AND($D637="yes",O$7="Block"),INDEX($O751:$Q751,1,MATCH(O$5,$I36:$K36,0)),IF(OR(O$7="Anytime",O$7="Peak",O$7="Off-peak",O$7="Shoulder",O$7="Block"),INDEX('Stakeholder report data'!$G751:$M751,1,MATCH(IF(O$7="Block","Anytime",O$7),'Stakeholder report data'!$G$724:$M$724,0)),INDEX($W751:$AD751,1,MATCH(O$5,$W$724:$AD$724,0)))))
*O1237*O$8,0)</f>
        <v>0</v>
      </c>
      <c r="P637" s="212">
        <f>_xlfn.IFNA(IF(P$7="Fixed",1,IF(AND($D637="yes",P$7="Block"),INDEX($O751:$Q751,1,MATCH(P$5,$I36:$K36,0)),IF(OR(P$7="Anytime",P$7="Peak",P$7="Off-peak",P$7="Shoulder",P$7="Block"),INDEX('Stakeholder report data'!$G751:$M751,1,MATCH(IF(P$7="Block","Anytime",P$7),'Stakeholder report data'!$G$724:$M$724,0)),INDEX($W751:$AD751,1,MATCH(P$5,$W$724:$AD$724,0)))))
*P1237*P$8,0)</f>
        <v>0</v>
      </c>
      <c r="Q637" s="212">
        <f>_xlfn.IFNA(IF(Q$7="Fixed",1,IF(AND($D637="yes",Q$7="Block"),INDEX($O751:$Q751,1,MATCH(Q$5,$I36:$K36,0)),IF(OR(Q$7="Anytime",Q$7="Peak",Q$7="Off-peak",Q$7="Shoulder",Q$7="Block"),INDEX('Stakeholder report data'!$G751:$M751,1,MATCH(IF(Q$7="Block","Anytime",Q$7),'Stakeholder report data'!$G$724:$M$724,0)),INDEX($W751:$AD751,1,MATCH(Q$5,$W$724:$AD$724,0)))))
*Q1237*Q$8,0)</f>
        <v>0</v>
      </c>
      <c r="R637" s="212">
        <f>_xlfn.IFNA(IF(R$7="Fixed",1,IF(AND($D637="yes",R$7="Block"),INDEX($O751:$Q751,1,MATCH(R$5,$I36:$K36,0)),IF(OR(R$7="Anytime",R$7="Peak",R$7="Off-peak",R$7="Shoulder",R$7="Block"),INDEX('Stakeholder report data'!$G751:$M751,1,MATCH(IF(R$7="Block","Anytime",R$7),'Stakeholder report data'!$G$724:$M$724,0)),INDEX($W751:$AD751,1,MATCH(R$5,$W$724:$AD$724,0)))))
*R1237*R$8,0)</f>
        <v>0</v>
      </c>
      <c r="S637" s="212">
        <f>_xlfn.IFNA(IF(S$7="Fixed",1,IF(AND($D637="yes",S$7="Block"),INDEX($O751:$Q751,1,MATCH(S$5,$I36:$K36,0)),IF(OR(S$7="Anytime",S$7="Peak",S$7="Off-peak",S$7="Shoulder",S$7="Block"),INDEX('Stakeholder report data'!$G751:$M751,1,MATCH(IF(S$7="Block","Anytime",S$7),'Stakeholder report data'!$G$724:$M$724,0)),INDEX($W751:$AD751,1,MATCH(S$5,$W$724:$AD$724,0)))))
*S1237*S$8,0)</f>
        <v>0</v>
      </c>
      <c r="T637" s="212">
        <f>_xlfn.IFNA(IF(T$7="Fixed",1,IF(AND($D637="yes",T$7="Block"),INDEX($O751:$Q751,1,MATCH(T$5,$I36:$K36,0)),IF(OR(T$7="Anytime",T$7="Peak",T$7="Off-peak",T$7="Shoulder",T$7="Block"),INDEX('Stakeholder report data'!$G751:$M751,1,MATCH(IF(T$7="Block","Anytime",T$7),'Stakeholder report data'!$G$724:$M$724,0)),INDEX($W751:$AD751,1,MATCH(T$5,$W$724:$AD$724,0)))))
*T1237*T$8,0)</f>
        <v>0</v>
      </c>
      <c r="U637" s="212">
        <f>_xlfn.IFNA(IF(U$7="Fixed",1,IF(AND($D637="yes",U$7="Block"),INDEX($O751:$Q751,1,MATCH(U$5,$I36:$K36,0)),IF(OR(U$7="Anytime",U$7="Peak",U$7="Off-peak",U$7="Shoulder",U$7="Block"),INDEX('Stakeholder report data'!$G751:$M751,1,MATCH(IF(U$7="Block","Anytime",U$7),'Stakeholder report data'!$G$724:$M$724,0)),INDEX($W751:$AD751,1,MATCH(U$5,$W$724:$AD$724,0)))))
*U1237*U$8,0)</f>
        <v>0</v>
      </c>
      <c r="V637" s="212">
        <f>_xlfn.IFNA(IF(V$7="Fixed",1,IF(AND($D637="yes",V$7="Block"),INDEX($O751:$Q751,1,MATCH(V$5,$I36:$K36,0)),IF(OR(V$7="Anytime",V$7="Peak",V$7="Off-peak",V$7="Shoulder",V$7="Block"),INDEX('Stakeholder report data'!$G751:$M751,1,MATCH(IF(V$7="Block","Anytime",V$7),'Stakeholder report data'!$G$724:$M$724,0)),INDEX($W751:$AD751,1,MATCH(V$5,$W$724:$AD$724,0)))))
*V1237*V$8,0)</f>
        <v>0</v>
      </c>
      <c r="W637" s="212">
        <f>_xlfn.IFNA(IF(W$7="Fixed",1,IF(AND($D637="yes",W$7="Block"),INDEX($O751:$Q751,1,MATCH(W$5,$I36:$K36,0)),IF(OR(W$7="Anytime",W$7="Peak",W$7="Off-peak",W$7="Shoulder",W$7="Block"),INDEX('Stakeholder report data'!$G751:$M751,1,MATCH(IF(W$7="Block","Anytime",W$7),'Stakeholder report data'!$G$724:$M$724,0)),INDEX($W751:$AD751,1,MATCH(W$5,$W$724:$AD$724,0)))))
*W1237*W$8,0)</f>
        <v>0</v>
      </c>
      <c r="X637" s="212">
        <f>_xlfn.IFNA(IF(X$7="Fixed",1,IF(AND($D637="yes",X$7="Block"),INDEX($O751:$Q751,1,MATCH(X$5,$I36:$K36,0)),IF(OR(X$7="Anytime",X$7="Peak",X$7="Off-peak",X$7="Shoulder",X$7="Block"),INDEX('Stakeholder report data'!$G751:$M751,1,MATCH(IF(X$7="Block","Anytime",X$7),'Stakeholder report data'!$G$724:$M$724,0)),INDEX($W751:$AD751,1,MATCH(X$5,$W$724:$AD$724,0)))))
*X1237*X$8,0)</f>
        <v>0</v>
      </c>
      <c r="Y637" s="212">
        <f>_xlfn.IFNA(IF(Y$7="Fixed",1,IF(AND($D637="yes",Y$7="Block"),INDEX($O751:$Q751,1,MATCH(Y$5,$I36:$K36,0)),IF(OR(Y$7="Anytime",Y$7="Peak",Y$7="Off-peak",Y$7="Shoulder",Y$7="Block"),INDEX('Stakeholder report data'!$G751:$M751,1,MATCH(IF(Y$7="Block","Anytime",Y$7),'Stakeholder report data'!$G$724:$M$724,0)),INDEX($W751:$AD751,1,MATCH(Y$5,$W$724:$AD$724,0)))))
*Y1237*Y$8,0)</f>
        <v>0</v>
      </c>
      <c r="Z637" s="212">
        <f>_xlfn.IFNA(IF(Z$7="Fixed",1,IF(AND($D637="yes",Z$7="Block"),INDEX($O751:$Q751,1,MATCH(Z$5,$I36:$K36,0)),IF(OR(Z$7="Anytime",Z$7="Peak",Z$7="Off-peak",Z$7="Shoulder",Z$7="Block"),INDEX('Stakeholder report data'!$G751:$M751,1,MATCH(IF(Z$7="Block","Anytime",Z$7),'Stakeholder report data'!$G$724:$M$724,0)),INDEX($W751:$AD751,1,MATCH(Z$5,$W$724:$AD$724,0)))))
*Z1237*Z$8,0)</f>
        <v>0</v>
      </c>
      <c r="AA637" s="212">
        <f>_xlfn.IFNA(IF(AA$7="Fixed",1,IF(AND($D637="yes",AA$7="Block"),INDEX($O751:$Q751,1,MATCH(AA$5,$I36:$K36,0)),IF(OR(AA$7="Anytime",AA$7="Peak",AA$7="Off-peak",AA$7="Shoulder",AA$7="Block"),INDEX('Stakeholder report data'!$G751:$M751,1,MATCH(IF(AA$7="Block","Anytime",AA$7),'Stakeholder report data'!$G$724:$M$724,0)),INDEX($W751:$AD751,1,MATCH(AA$5,$W$724:$AD$724,0)))))
*AA1237*AA$8,0)</f>
        <v>0</v>
      </c>
      <c r="AB637" s="212">
        <f>_xlfn.IFNA(IF(AB$7="Fixed",1,IF(AND($D637="yes",AB$7="Block"),INDEX($O751:$Q751,1,MATCH(AB$5,$I36:$K36,0)),IF(OR(AB$7="Anytime",AB$7="Peak",AB$7="Off-peak",AB$7="Shoulder",AB$7="Block"),INDEX('Stakeholder report data'!$G751:$M751,1,MATCH(IF(AB$7="Block","Anytime",AB$7),'Stakeholder report data'!$G$724:$M$724,0)),INDEX($W751:$AD751,1,MATCH(AB$5,$W$724:$AD$724,0)))))
*AB1237*AB$8,0)</f>
        <v>0</v>
      </c>
      <c r="AC637" s="212">
        <f>_xlfn.IFNA(IF(AC$7="Fixed",1,IF(AND($D637="yes",AC$7="Block"),INDEX($O751:$Q751,1,MATCH(AC$5,$I36:$K36,0)),IF(OR(AC$7="Anytime",AC$7="Peak",AC$7="Off-peak",AC$7="Shoulder",AC$7="Block"),INDEX('Stakeholder report data'!$G751:$M751,1,MATCH(IF(AC$7="Block","Anytime",AC$7),'Stakeholder report data'!$G$724:$M$724,0)),INDEX($W751:$AD751,1,MATCH(AC$5,$W$724:$AD$724,0)))))
*AC1237*AC$8,0)</f>
        <v>0</v>
      </c>
      <c r="AD637" s="212">
        <f>_xlfn.IFNA(IF(AD$7="Fixed",1,IF(AND($D637="yes",AD$7="Block"),INDEX($O751:$Q751,1,MATCH(AD$5,$I36:$K36,0)),IF(OR(AD$7="Anytime",AD$7="Peak",AD$7="Off-peak",AD$7="Shoulder",AD$7="Block"),INDEX('Stakeholder report data'!$G751:$M751,1,MATCH(IF(AD$7="Block","Anytime",AD$7),'Stakeholder report data'!$G$724:$M$724,0)),INDEX($W751:$AD751,1,MATCH(AD$5,$W$724:$AD$724,0)))))
*AD1237*AD$8,0)</f>
        <v>0</v>
      </c>
      <c r="AE637" s="55"/>
      <c r="AF637" s="34"/>
      <c r="AG637" s="34"/>
      <c r="AH637" s="34"/>
    </row>
    <row r="638" spans="1:34" ht="11.25" hidden="1" outlineLevel="3" x14ac:dyDescent="0.2">
      <c r="A638" s="34"/>
      <c r="B638" s="251">
        <v>26</v>
      </c>
      <c r="C638" s="48">
        <v>0</v>
      </c>
      <c r="D638" s="49">
        <f t="shared" si="65"/>
        <v>0</v>
      </c>
      <c r="E638" s="49">
        <f t="shared" si="65"/>
        <v>0</v>
      </c>
      <c r="F638" s="56"/>
      <c r="G638" s="262">
        <f t="shared" si="64"/>
        <v>0</v>
      </c>
      <c r="H638" s="56"/>
      <c r="I638" s="212">
        <f>_xlfn.IFNA(IF(I$7="Fixed",1,IF(AND($D638="yes",I$7="Block"),INDEX($O752:$Q752,1,MATCH(I$5,$I37:$K37,0)),IF(OR(I$7="Anytime",I$7="Peak",I$7="Off-peak",I$7="Shoulder",I$7="Block"),INDEX('Stakeholder report data'!$G752:$M752,1,MATCH(IF(I$7="Block","Anytime",I$7),'Stakeholder report data'!$G$724:$M$724,0)),INDEX($W752:$AD752,1,MATCH(I$5,$W$724:$AD$724,0)))))
*I1238*I$8,0)</f>
        <v>0</v>
      </c>
      <c r="J638" s="212">
        <f>_xlfn.IFNA(IF(J$7="Fixed",1,IF(AND($D638="yes",J$7="Block"),INDEX($O752:$Q752,1,MATCH(J$5,$I37:$K37,0)),IF(OR(J$7="Anytime",J$7="Peak",J$7="Off-peak",J$7="Shoulder",J$7="Block"),INDEX('Stakeholder report data'!$G752:$M752,1,MATCH(IF(J$7="Block","Anytime",J$7),'Stakeholder report data'!$G$724:$M$724,0)),INDEX($W752:$AD752,1,MATCH(J$5,$W$724:$AD$724,0)))))
*J1238*J$8,0)</f>
        <v>0</v>
      </c>
      <c r="K638" s="212">
        <f>_xlfn.IFNA(IF(K$7="Fixed",1,IF(AND($D638="yes",K$7="Block"),INDEX($O752:$Q752,1,MATCH(K$5,$I37:$K37,0)),IF(OR(K$7="Anytime",K$7="Peak",K$7="Off-peak",K$7="Shoulder",K$7="Block"),INDEX('Stakeholder report data'!$G752:$M752,1,MATCH(IF(K$7="Block","Anytime",K$7),'Stakeholder report data'!$G$724:$M$724,0)),INDEX($W752:$AD752,1,MATCH(K$5,$W$724:$AD$724,0)))))
*K1238*K$8,0)</f>
        <v>0</v>
      </c>
      <c r="L638" s="212">
        <f>_xlfn.IFNA(IF(L$7="Fixed",1,IF(AND($D638="yes",L$7="Block"),INDEX($O752:$Q752,1,MATCH(L$5,$I37:$K37,0)),IF(OR(L$7="Anytime",L$7="Peak",L$7="Off-peak",L$7="Shoulder",L$7="Block"),INDEX('Stakeholder report data'!$G752:$M752,1,MATCH(IF(L$7="Block","Anytime",L$7),'Stakeholder report data'!$G$724:$M$724,0)),INDEX($W752:$AD752,1,MATCH(L$5,$W$724:$AD$724,0)))))
*L1238*L$8,0)</f>
        <v>0</v>
      </c>
      <c r="M638" s="212">
        <f>_xlfn.IFNA(IF(M$7="Fixed",1,IF(AND($D638="yes",M$7="Block"),INDEX($O752:$Q752,1,MATCH(M$5,$I37:$K37,0)),IF(OR(M$7="Anytime",M$7="Peak",M$7="Off-peak",M$7="Shoulder",M$7="Block"),INDEX('Stakeholder report data'!$G752:$M752,1,MATCH(IF(M$7="Block","Anytime",M$7),'Stakeholder report data'!$G$724:$M$724,0)),INDEX($W752:$AD752,1,MATCH(M$5,$W$724:$AD$724,0)))))
*M1238*M$8,0)</f>
        <v>0</v>
      </c>
      <c r="N638" s="212">
        <f>_xlfn.IFNA(IF(N$7="Fixed",1,IF(AND($D638="yes",N$7="Block"),INDEX($O752:$Q752,1,MATCH(N$5,$I37:$K37,0)),IF(OR(N$7="Anytime",N$7="Peak",N$7="Off-peak",N$7="Shoulder",N$7="Block"),INDEX('Stakeholder report data'!$G752:$M752,1,MATCH(IF(N$7="Block","Anytime",N$7),'Stakeholder report data'!$G$724:$M$724,0)),INDEX($W752:$AD752,1,MATCH(N$5,$W$724:$AD$724,0)))))
*N1238*N$8,0)</f>
        <v>0</v>
      </c>
      <c r="O638" s="212">
        <f>_xlfn.IFNA(IF(O$7="Fixed",1,IF(AND($D638="yes",O$7="Block"),INDEX($O752:$Q752,1,MATCH(O$5,$I37:$K37,0)),IF(OR(O$7="Anytime",O$7="Peak",O$7="Off-peak",O$7="Shoulder",O$7="Block"),INDEX('Stakeholder report data'!$G752:$M752,1,MATCH(IF(O$7="Block","Anytime",O$7),'Stakeholder report data'!$G$724:$M$724,0)),INDEX($W752:$AD752,1,MATCH(O$5,$W$724:$AD$724,0)))))
*O1238*O$8,0)</f>
        <v>0</v>
      </c>
      <c r="P638" s="212">
        <f>_xlfn.IFNA(IF(P$7="Fixed",1,IF(AND($D638="yes",P$7="Block"),INDEX($O752:$Q752,1,MATCH(P$5,$I37:$K37,0)),IF(OR(P$7="Anytime",P$7="Peak",P$7="Off-peak",P$7="Shoulder",P$7="Block"),INDEX('Stakeholder report data'!$G752:$M752,1,MATCH(IF(P$7="Block","Anytime",P$7),'Stakeholder report data'!$G$724:$M$724,0)),INDEX($W752:$AD752,1,MATCH(P$5,$W$724:$AD$724,0)))))
*P1238*P$8,0)</f>
        <v>0</v>
      </c>
      <c r="Q638" s="212">
        <f>_xlfn.IFNA(IF(Q$7="Fixed",1,IF(AND($D638="yes",Q$7="Block"),INDEX($O752:$Q752,1,MATCH(Q$5,$I37:$K37,0)),IF(OR(Q$7="Anytime",Q$7="Peak",Q$7="Off-peak",Q$7="Shoulder",Q$7="Block"),INDEX('Stakeholder report data'!$G752:$M752,1,MATCH(IF(Q$7="Block","Anytime",Q$7),'Stakeholder report data'!$G$724:$M$724,0)),INDEX($W752:$AD752,1,MATCH(Q$5,$W$724:$AD$724,0)))))
*Q1238*Q$8,0)</f>
        <v>0</v>
      </c>
      <c r="R638" s="212">
        <f>_xlfn.IFNA(IF(R$7="Fixed",1,IF(AND($D638="yes",R$7="Block"),INDEX($O752:$Q752,1,MATCH(R$5,$I37:$K37,0)),IF(OR(R$7="Anytime",R$7="Peak",R$7="Off-peak",R$7="Shoulder",R$7="Block"),INDEX('Stakeholder report data'!$G752:$M752,1,MATCH(IF(R$7="Block","Anytime",R$7),'Stakeholder report data'!$G$724:$M$724,0)),INDEX($W752:$AD752,1,MATCH(R$5,$W$724:$AD$724,0)))))
*R1238*R$8,0)</f>
        <v>0</v>
      </c>
      <c r="S638" s="212">
        <f>_xlfn.IFNA(IF(S$7="Fixed",1,IF(AND($D638="yes",S$7="Block"),INDEX($O752:$Q752,1,MATCH(S$5,$I37:$K37,0)),IF(OR(S$7="Anytime",S$7="Peak",S$7="Off-peak",S$7="Shoulder",S$7="Block"),INDEX('Stakeholder report data'!$G752:$M752,1,MATCH(IF(S$7="Block","Anytime",S$7),'Stakeholder report data'!$G$724:$M$724,0)),INDEX($W752:$AD752,1,MATCH(S$5,$W$724:$AD$724,0)))))
*S1238*S$8,0)</f>
        <v>0</v>
      </c>
      <c r="T638" s="212">
        <f>_xlfn.IFNA(IF(T$7="Fixed",1,IF(AND($D638="yes",T$7="Block"),INDEX($O752:$Q752,1,MATCH(T$5,$I37:$K37,0)),IF(OR(T$7="Anytime",T$7="Peak",T$7="Off-peak",T$7="Shoulder",T$7="Block"),INDEX('Stakeholder report data'!$G752:$M752,1,MATCH(IF(T$7="Block","Anytime",T$7),'Stakeholder report data'!$G$724:$M$724,0)),INDEX($W752:$AD752,1,MATCH(T$5,$W$724:$AD$724,0)))))
*T1238*T$8,0)</f>
        <v>0</v>
      </c>
      <c r="U638" s="212">
        <f>_xlfn.IFNA(IF(U$7="Fixed",1,IF(AND($D638="yes",U$7="Block"),INDEX($O752:$Q752,1,MATCH(U$5,$I37:$K37,0)),IF(OR(U$7="Anytime",U$7="Peak",U$7="Off-peak",U$7="Shoulder",U$7="Block"),INDEX('Stakeholder report data'!$G752:$M752,1,MATCH(IF(U$7="Block","Anytime",U$7),'Stakeholder report data'!$G$724:$M$724,0)),INDEX($W752:$AD752,1,MATCH(U$5,$W$724:$AD$724,0)))))
*U1238*U$8,0)</f>
        <v>0</v>
      </c>
      <c r="V638" s="212">
        <f>_xlfn.IFNA(IF(V$7="Fixed",1,IF(AND($D638="yes",V$7="Block"),INDEX($O752:$Q752,1,MATCH(V$5,$I37:$K37,0)),IF(OR(V$7="Anytime",V$7="Peak",V$7="Off-peak",V$7="Shoulder",V$7="Block"),INDEX('Stakeholder report data'!$G752:$M752,1,MATCH(IF(V$7="Block","Anytime",V$7),'Stakeholder report data'!$G$724:$M$724,0)),INDEX($W752:$AD752,1,MATCH(V$5,$W$724:$AD$724,0)))))
*V1238*V$8,0)</f>
        <v>0</v>
      </c>
      <c r="W638" s="212">
        <f>_xlfn.IFNA(IF(W$7="Fixed",1,IF(AND($D638="yes",W$7="Block"),INDEX($O752:$Q752,1,MATCH(W$5,$I37:$K37,0)),IF(OR(W$7="Anytime",W$7="Peak",W$7="Off-peak",W$7="Shoulder",W$7="Block"),INDEX('Stakeholder report data'!$G752:$M752,1,MATCH(IF(W$7="Block","Anytime",W$7),'Stakeholder report data'!$G$724:$M$724,0)),INDEX($W752:$AD752,1,MATCH(W$5,$W$724:$AD$724,0)))))
*W1238*W$8,0)</f>
        <v>0</v>
      </c>
      <c r="X638" s="212">
        <f>_xlfn.IFNA(IF(X$7="Fixed",1,IF(AND($D638="yes",X$7="Block"),INDEX($O752:$Q752,1,MATCH(X$5,$I37:$K37,0)),IF(OR(X$7="Anytime",X$7="Peak",X$7="Off-peak",X$7="Shoulder",X$7="Block"),INDEX('Stakeholder report data'!$G752:$M752,1,MATCH(IF(X$7="Block","Anytime",X$7),'Stakeholder report data'!$G$724:$M$724,0)),INDEX($W752:$AD752,1,MATCH(X$5,$W$724:$AD$724,0)))))
*X1238*X$8,0)</f>
        <v>0</v>
      </c>
      <c r="Y638" s="212">
        <f>_xlfn.IFNA(IF(Y$7="Fixed",1,IF(AND($D638="yes",Y$7="Block"),INDEX($O752:$Q752,1,MATCH(Y$5,$I37:$K37,0)),IF(OR(Y$7="Anytime",Y$7="Peak",Y$7="Off-peak",Y$7="Shoulder",Y$7="Block"),INDEX('Stakeholder report data'!$G752:$M752,1,MATCH(IF(Y$7="Block","Anytime",Y$7),'Stakeholder report data'!$G$724:$M$724,0)),INDEX($W752:$AD752,1,MATCH(Y$5,$W$724:$AD$724,0)))))
*Y1238*Y$8,0)</f>
        <v>0</v>
      </c>
      <c r="Z638" s="212">
        <f>_xlfn.IFNA(IF(Z$7="Fixed",1,IF(AND($D638="yes",Z$7="Block"),INDEX($O752:$Q752,1,MATCH(Z$5,$I37:$K37,0)),IF(OR(Z$7="Anytime",Z$7="Peak",Z$7="Off-peak",Z$7="Shoulder",Z$7="Block"),INDEX('Stakeholder report data'!$G752:$M752,1,MATCH(IF(Z$7="Block","Anytime",Z$7),'Stakeholder report data'!$G$724:$M$724,0)),INDEX($W752:$AD752,1,MATCH(Z$5,$W$724:$AD$724,0)))))
*Z1238*Z$8,0)</f>
        <v>0</v>
      </c>
      <c r="AA638" s="212">
        <f>_xlfn.IFNA(IF(AA$7="Fixed",1,IF(AND($D638="yes",AA$7="Block"),INDEX($O752:$Q752,1,MATCH(AA$5,$I37:$K37,0)),IF(OR(AA$7="Anytime",AA$7="Peak",AA$7="Off-peak",AA$7="Shoulder",AA$7="Block"),INDEX('Stakeholder report data'!$G752:$M752,1,MATCH(IF(AA$7="Block","Anytime",AA$7),'Stakeholder report data'!$G$724:$M$724,0)),INDEX($W752:$AD752,1,MATCH(AA$5,$W$724:$AD$724,0)))))
*AA1238*AA$8,0)</f>
        <v>0</v>
      </c>
      <c r="AB638" s="212">
        <f>_xlfn.IFNA(IF(AB$7="Fixed",1,IF(AND($D638="yes",AB$7="Block"),INDEX($O752:$Q752,1,MATCH(AB$5,$I37:$K37,0)),IF(OR(AB$7="Anytime",AB$7="Peak",AB$7="Off-peak",AB$7="Shoulder",AB$7="Block"),INDEX('Stakeholder report data'!$G752:$M752,1,MATCH(IF(AB$7="Block","Anytime",AB$7),'Stakeholder report data'!$G$724:$M$724,0)),INDEX($W752:$AD752,1,MATCH(AB$5,$W$724:$AD$724,0)))))
*AB1238*AB$8,0)</f>
        <v>0</v>
      </c>
      <c r="AC638" s="212">
        <f>_xlfn.IFNA(IF(AC$7="Fixed",1,IF(AND($D638="yes",AC$7="Block"),INDEX($O752:$Q752,1,MATCH(AC$5,$I37:$K37,0)),IF(OR(AC$7="Anytime",AC$7="Peak",AC$7="Off-peak",AC$7="Shoulder",AC$7="Block"),INDEX('Stakeholder report data'!$G752:$M752,1,MATCH(IF(AC$7="Block","Anytime",AC$7),'Stakeholder report data'!$G$724:$M$724,0)),INDEX($W752:$AD752,1,MATCH(AC$5,$W$724:$AD$724,0)))))
*AC1238*AC$8,0)</f>
        <v>0</v>
      </c>
      <c r="AD638" s="212">
        <f>_xlfn.IFNA(IF(AD$7="Fixed",1,IF(AND($D638="yes",AD$7="Block"),INDEX($O752:$Q752,1,MATCH(AD$5,$I37:$K37,0)),IF(OR(AD$7="Anytime",AD$7="Peak",AD$7="Off-peak",AD$7="Shoulder",AD$7="Block"),INDEX('Stakeholder report data'!$G752:$M752,1,MATCH(IF(AD$7="Block","Anytime",AD$7),'Stakeholder report data'!$G$724:$M$724,0)),INDEX($W752:$AD752,1,MATCH(AD$5,$W$724:$AD$724,0)))))
*AD1238*AD$8,0)</f>
        <v>0</v>
      </c>
      <c r="AE638" s="55"/>
      <c r="AF638" s="34"/>
      <c r="AG638" s="34"/>
      <c r="AH638" s="34"/>
    </row>
    <row r="639" spans="1:34" ht="11.25" hidden="1" outlineLevel="3" x14ac:dyDescent="0.2">
      <c r="A639" s="34"/>
      <c r="B639" s="251">
        <v>27</v>
      </c>
      <c r="C639" s="48">
        <v>0</v>
      </c>
      <c r="D639" s="49">
        <f t="shared" si="65"/>
        <v>0</v>
      </c>
      <c r="E639" s="49">
        <f t="shared" si="65"/>
        <v>0</v>
      </c>
      <c r="F639" s="56"/>
      <c r="G639" s="262">
        <f t="shared" si="64"/>
        <v>0</v>
      </c>
      <c r="H639" s="56"/>
      <c r="I639" s="212">
        <f>_xlfn.IFNA(IF(I$7="Fixed",1,IF(AND($D639="yes",I$7="Block"),INDEX($O753:$Q753,1,MATCH(I$5,$I38:$K38,0)),IF(OR(I$7="Anytime",I$7="Peak",I$7="Off-peak",I$7="Shoulder",I$7="Block"),INDEX('Stakeholder report data'!$G753:$M753,1,MATCH(IF(I$7="Block","Anytime",I$7),'Stakeholder report data'!$G$724:$M$724,0)),INDEX($W753:$AD753,1,MATCH(I$5,$W$724:$AD$724,0)))))
*I1239*I$8,0)</f>
        <v>0</v>
      </c>
      <c r="J639" s="212">
        <f>_xlfn.IFNA(IF(J$7="Fixed",1,IF(AND($D639="yes",J$7="Block"),INDEX($O753:$Q753,1,MATCH(J$5,$I38:$K38,0)),IF(OR(J$7="Anytime",J$7="Peak",J$7="Off-peak",J$7="Shoulder",J$7="Block"),INDEX('Stakeholder report data'!$G753:$M753,1,MATCH(IF(J$7="Block","Anytime",J$7),'Stakeholder report data'!$G$724:$M$724,0)),INDEX($W753:$AD753,1,MATCH(J$5,$W$724:$AD$724,0)))))
*J1239*J$8,0)</f>
        <v>0</v>
      </c>
      <c r="K639" s="212">
        <f>_xlfn.IFNA(IF(K$7="Fixed",1,IF(AND($D639="yes",K$7="Block"),INDEX($O753:$Q753,1,MATCH(K$5,$I38:$K38,0)),IF(OR(K$7="Anytime",K$7="Peak",K$7="Off-peak",K$7="Shoulder",K$7="Block"),INDEX('Stakeholder report data'!$G753:$M753,1,MATCH(IF(K$7="Block","Anytime",K$7),'Stakeholder report data'!$G$724:$M$724,0)),INDEX($W753:$AD753,1,MATCH(K$5,$W$724:$AD$724,0)))))
*K1239*K$8,0)</f>
        <v>0</v>
      </c>
      <c r="L639" s="212">
        <f>_xlfn.IFNA(IF(L$7="Fixed",1,IF(AND($D639="yes",L$7="Block"),INDEX($O753:$Q753,1,MATCH(L$5,$I38:$K38,0)),IF(OR(L$7="Anytime",L$7="Peak",L$7="Off-peak",L$7="Shoulder",L$7="Block"),INDEX('Stakeholder report data'!$G753:$M753,1,MATCH(IF(L$7="Block","Anytime",L$7),'Stakeholder report data'!$G$724:$M$724,0)),INDEX($W753:$AD753,1,MATCH(L$5,$W$724:$AD$724,0)))))
*L1239*L$8,0)</f>
        <v>0</v>
      </c>
      <c r="M639" s="212">
        <f>_xlfn.IFNA(IF(M$7="Fixed",1,IF(AND($D639="yes",M$7="Block"),INDEX($O753:$Q753,1,MATCH(M$5,$I38:$K38,0)),IF(OR(M$7="Anytime",M$7="Peak",M$7="Off-peak",M$7="Shoulder",M$7="Block"),INDEX('Stakeholder report data'!$G753:$M753,1,MATCH(IF(M$7="Block","Anytime",M$7),'Stakeholder report data'!$G$724:$M$724,0)),INDEX($W753:$AD753,1,MATCH(M$5,$W$724:$AD$724,0)))))
*M1239*M$8,0)</f>
        <v>0</v>
      </c>
      <c r="N639" s="212">
        <f>_xlfn.IFNA(IF(N$7="Fixed",1,IF(AND($D639="yes",N$7="Block"),INDEX($O753:$Q753,1,MATCH(N$5,$I38:$K38,0)),IF(OR(N$7="Anytime",N$7="Peak",N$7="Off-peak",N$7="Shoulder",N$7="Block"),INDEX('Stakeholder report data'!$G753:$M753,1,MATCH(IF(N$7="Block","Anytime",N$7),'Stakeholder report data'!$G$724:$M$724,0)),INDEX($W753:$AD753,1,MATCH(N$5,$W$724:$AD$724,0)))))
*N1239*N$8,0)</f>
        <v>0</v>
      </c>
      <c r="O639" s="212">
        <f>_xlfn.IFNA(IF(O$7="Fixed",1,IF(AND($D639="yes",O$7="Block"),INDEX($O753:$Q753,1,MATCH(O$5,$I38:$K38,0)),IF(OR(O$7="Anytime",O$7="Peak",O$7="Off-peak",O$7="Shoulder",O$7="Block"),INDEX('Stakeholder report data'!$G753:$M753,1,MATCH(IF(O$7="Block","Anytime",O$7),'Stakeholder report data'!$G$724:$M$724,0)),INDEX($W753:$AD753,1,MATCH(O$5,$W$724:$AD$724,0)))))
*O1239*O$8,0)</f>
        <v>0</v>
      </c>
      <c r="P639" s="212">
        <f>_xlfn.IFNA(IF(P$7="Fixed",1,IF(AND($D639="yes",P$7="Block"),INDEX($O753:$Q753,1,MATCH(P$5,$I38:$K38,0)),IF(OR(P$7="Anytime",P$7="Peak",P$7="Off-peak",P$7="Shoulder",P$7="Block"),INDEX('Stakeholder report data'!$G753:$M753,1,MATCH(IF(P$7="Block","Anytime",P$7),'Stakeholder report data'!$G$724:$M$724,0)),INDEX($W753:$AD753,1,MATCH(P$5,$W$724:$AD$724,0)))))
*P1239*P$8,0)</f>
        <v>0</v>
      </c>
      <c r="Q639" s="212">
        <f>_xlfn.IFNA(IF(Q$7="Fixed",1,IF(AND($D639="yes",Q$7="Block"),INDEX($O753:$Q753,1,MATCH(Q$5,$I38:$K38,0)),IF(OR(Q$7="Anytime",Q$7="Peak",Q$7="Off-peak",Q$7="Shoulder",Q$7="Block"),INDEX('Stakeholder report data'!$G753:$M753,1,MATCH(IF(Q$7="Block","Anytime",Q$7),'Stakeholder report data'!$G$724:$M$724,0)),INDEX($W753:$AD753,1,MATCH(Q$5,$W$724:$AD$724,0)))))
*Q1239*Q$8,0)</f>
        <v>0</v>
      </c>
      <c r="R639" s="212">
        <f>_xlfn.IFNA(IF(R$7="Fixed",1,IF(AND($D639="yes",R$7="Block"),INDEX($O753:$Q753,1,MATCH(R$5,$I38:$K38,0)),IF(OR(R$7="Anytime",R$7="Peak",R$7="Off-peak",R$7="Shoulder",R$7="Block"),INDEX('Stakeholder report data'!$G753:$M753,1,MATCH(IF(R$7="Block","Anytime",R$7),'Stakeholder report data'!$G$724:$M$724,0)),INDEX($W753:$AD753,1,MATCH(R$5,$W$724:$AD$724,0)))))
*R1239*R$8,0)</f>
        <v>0</v>
      </c>
      <c r="S639" s="212">
        <f>_xlfn.IFNA(IF(S$7="Fixed",1,IF(AND($D639="yes",S$7="Block"),INDEX($O753:$Q753,1,MATCH(S$5,$I38:$K38,0)),IF(OR(S$7="Anytime",S$7="Peak",S$7="Off-peak",S$7="Shoulder",S$7="Block"),INDEX('Stakeholder report data'!$G753:$M753,1,MATCH(IF(S$7="Block","Anytime",S$7),'Stakeholder report data'!$G$724:$M$724,0)),INDEX($W753:$AD753,1,MATCH(S$5,$W$724:$AD$724,0)))))
*S1239*S$8,0)</f>
        <v>0</v>
      </c>
      <c r="T639" s="212">
        <f>_xlfn.IFNA(IF(T$7="Fixed",1,IF(AND($D639="yes",T$7="Block"),INDEX($O753:$Q753,1,MATCH(T$5,$I38:$K38,0)),IF(OR(T$7="Anytime",T$7="Peak",T$7="Off-peak",T$7="Shoulder",T$7="Block"),INDEX('Stakeholder report data'!$G753:$M753,1,MATCH(IF(T$7="Block","Anytime",T$7),'Stakeholder report data'!$G$724:$M$724,0)),INDEX($W753:$AD753,1,MATCH(T$5,$W$724:$AD$724,0)))))
*T1239*T$8,0)</f>
        <v>0</v>
      </c>
      <c r="U639" s="212">
        <f>_xlfn.IFNA(IF(U$7="Fixed",1,IF(AND($D639="yes",U$7="Block"),INDEX($O753:$Q753,1,MATCH(U$5,$I38:$K38,0)),IF(OR(U$7="Anytime",U$7="Peak",U$7="Off-peak",U$7="Shoulder",U$7="Block"),INDEX('Stakeholder report data'!$G753:$M753,1,MATCH(IF(U$7="Block","Anytime",U$7),'Stakeholder report data'!$G$724:$M$724,0)),INDEX($W753:$AD753,1,MATCH(U$5,$W$724:$AD$724,0)))))
*U1239*U$8,0)</f>
        <v>0</v>
      </c>
      <c r="V639" s="212">
        <f>_xlfn.IFNA(IF(V$7="Fixed",1,IF(AND($D639="yes",V$7="Block"),INDEX($O753:$Q753,1,MATCH(V$5,$I38:$K38,0)),IF(OR(V$7="Anytime",V$7="Peak",V$7="Off-peak",V$7="Shoulder",V$7="Block"),INDEX('Stakeholder report data'!$G753:$M753,1,MATCH(IF(V$7="Block","Anytime",V$7),'Stakeholder report data'!$G$724:$M$724,0)),INDEX($W753:$AD753,1,MATCH(V$5,$W$724:$AD$724,0)))))
*V1239*V$8,0)</f>
        <v>0</v>
      </c>
      <c r="W639" s="212">
        <f>_xlfn.IFNA(IF(W$7="Fixed",1,IF(AND($D639="yes",W$7="Block"),INDEX($O753:$Q753,1,MATCH(W$5,$I38:$K38,0)),IF(OR(W$7="Anytime",W$7="Peak",W$7="Off-peak",W$7="Shoulder",W$7="Block"),INDEX('Stakeholder report data'!$G753:$M753,1,MATCH(IF(W$7="Block","Anytime",W$7),'Stakeholder report data'!$G$724:$M$724,0)),INDEX($W753:$AD753,1,MATCH(W$5,$W$724:$AD$724,0)))))
*W1239*W$8,0)</f>
        <v>0</v>
      </c>
      <c r="X639" s="212">
        <f>_xlfn.IFNA(IF(X$7="Fixed",1,IF(AND($D639="yes",X$7="Block"),INDEX($O753:$Q753,1,MATCH(X$5,$I38:$K38,0)),IF(OR(X$7="Anytime",X$7="Peak",X$7="Off-peak",X$7="Shoulder",X$7="Block"),INDEX('Stakeholder report data'!$G753:$M753,1,MATCH(IF(X$7="Block","Anytime",X$7),'Stakeholder report data'!$G$724:$M$724,0)),INDEX($W753:$AD753,1,MATCH(X$5,$W$724:$AD$724,0)))))
*X1239*X$8,0)</f>
        <v>0</v>
      </c>
      <c r="Y639" s="212">
        <f>_xlfn.IFNA(IF(Y$7="Fixed",1,IF(AND($D639="yes",Y$7="Block"),INDEX($O753:$Q753,1,MATCH(Y$5,$I38:$K38,0)),IF(OR(Y$7="Anytime",Y$7="Peak",Y$7="Off-peak",Y$7="Shoulder",Y$7="Block"),INDEX('Stakeholder report data'!$G753:$M753,1,MATCH(IF(Y$7="Block","Anytime",Y$7),'Stakeholder report data'!$G$724:$M$724,0)),INDEX($W753:$AD753,1,MATCH(Y$5,$W$724:$AD$724,0)))))
*Y1239*Y$8,0)</f>
        <v>0</v>
      </c>
      <c r="Z639" s="212">
        <f>_xlfn.IFNA(IF(Z$7="Fixed",1,IF(AND($D639="yes",Z$7="Block"),INDEX($O753:$Q753,1,MATCH(Z$5,$I38:$K38,0)),IF(OR(Z$7="Anytime",Z$7="Peak",Z$7="Off-peak",Z$7="Shoulder",Z$7="Block"),INDEX('Stakeholder report data'!$G753:$M753,1,MATCH(IF(Z$7="Block","Anytime",Z$7),'Stakeholder report data'!$G$724:$M$724,0)),INDEX($W753:$AD753,1,MATCH(Z$5,$W$724:$AD$724,0)))))
*Z1239*Z$8,0)</f>
        <v>0</v>
      </c>
      <c r="AA639" s="212">
        <f>_xlfn.IFNA(IF(AA$7="Fixed",1,IF(AND($D639="yes",AA$7="Block"),INDEX($O753:$Q753,1,MATCH(AA$5,$I38:$K38,0)),IF(OR(AA$7="Anytime",AA$7="Peak",AA$7="Off-peak",AA$7="Shoulder",AA$7="Block"),INDEX('Stakeholder report data'!$G753:$M753,1,MATCH(IF(AA$7="Block","Anytime",AA$7),'Stakeholder report data'!$G$724:$M$724,0)),INDEX($W753:$AD753,1,MATCH(AA$5,$W$724:$AD$724,0)))))
*AA1239*AA$8,0)</f>
        <v>0</v>
      </c>
      <c r="AB639" s="212">
        <f>_xlfn.IFNA(IF(AB$7="Fixed",1,IF(AND($D639="yes",AB$7="Block"),INDEX($O753:$Q753,1,MATCH(AB$5,$I38:$K38,0)),IF(OR(AB$7="Anytime",AB$7="Peak",AB$7="Off-peak",AB$7="Shoulder",AB$7="Block"),INDEX('Stakeholder report data'!$G753:$M753,1,MATCH(IF(AB$7="Block","Anytime",AB$7),'Stakeholder report data'!$G$724:$M$724,0)),INDEX($W753:$AD753,1,MATCH(AB$5,$W$724:$AD$724,0)))))
*AB1239*AB$8,0)</f>
        <v>0</v>
      </c>
      <c r="AC639" s="212">
        <f>_xlfn.IFNA(IF(AC$7="Fixed",1,IF(AND($D639="yes",AC$7="Block"),INDEX($O753:$Q753,1,MATCH(AC$5,$I38:$K38,0)),IF(OR(AC$7="Anytime",AC$7="Peak",AC$7="Off-peak",AC$7="Shoulder",AC$7="Block"),INDEX('Stakeholder report data'!$G753:$M753,1,MATCH(IF(AC$7="Block","Anytime",AC$7),'Stakeholder report data'!$G$724:$M$724,0)),INDEX($W753:$AD753,1,MATCH(AC$5,$W$724:$AD$724,0)))))
*AC1239*AC$8,0)</f>
        <v>0</v>
      </c>
      <c r="AD639" s="212">
        <f>_xlfn.IFNA(IF(AD$7="Fixed",1,IF(AND($D639="yes",AD$7="Block"),INDEX($O753:$Q753,1,MATCH(AD$5,$I38:$K38,0)),IF(OR(AD$7="Anytime",AD$7="Peak",AD$7="Off-peak",AD$7="Shoulder",AD$7="Block"),INDEX('Stakeholder report data'!$G753:$M753,1,MATCH(IF(AD$7="Block","Anytime",AD$7),'Stakeholder report data'!$G$724:$M$724,0)),INDEX($W753:$AD753,1,MATCH(AD$5,$W$724:$AD$724,0)))))
*AD1239*AD$8,0)</f>
        <v>0</v>
      </c>
      <c r="AE639" s="55"/>
      <c r="AF639" s="34"/>
      <c r="AG639" s="34"/>
      <c r="AH639" s="34"/>
    </row>
    <row r="640" spans="1:34" ht="11.25" hidden="1" outlineLevel="3" x14ac:dyDescent="0.2">
      <c r="A640" s="34"/>
      <c r="B640" s="251">
        <v>28</v>
      </c>
      <c r="C640" s="48">
        <v>0</v>
      </c>
      <c r="D640" s="49">
        <f t="shared" si="65"/>
        <v>0</v>
      </c>
      <c r="E640" s="49">
        <f t="shared" si="65"/>
        <v>0</v>
      </c>
      <c r="F640" s="56"/>
      <c r="G640" s="262">
        <f t="shared" si="64"/>
        <v>0</v>
      </c>
      <c r="H640" s="56"/>
      <c r="I640" s="212">
        <f>_xlfn.IFNA(IF(I$7="Fixed",1,IF(AND($D640="yes",I$7="Block"),INDEX($O754:$Q754,1,MATCH(I$5,$I39:$K39,0)),IF(OR(I$7="Anytime",I$7="Peak",I$7="Off-peak",I$7="Shoulder",I$7="Block"),INDEX('Stakeholder report data'!$G754:$M754,1,MATCH(IF(I$7="Block","Anytime",I$7),'Stakeholder report data'!$G$724:$M$724,0)),INDEX($W754:$AD754,1,MATCH(I$5,$W$724:$AD$724,0)))))
*I1240*I$8,0)</f>
        <v>0</v>
      </c>
      <c r="J640" s="212">
        <f>_xlfn.IFNA(IF(J$7="Fixed",1,IF(AND($D640="yes",J$7="Block"),INDEX($O754:$Q754,1,MATCH(J$5,$I39:$K39,0)),IF(OR(J$7="Anytime",J$7="Peak",J$7="Off-peak",J$7="Shoulder",J$7="Block"),INDEX('Stakeholder report data'!$G754:$M754,1,MATCH(IF(J$7="Block","Anytime",J$7),'Stakeholder report data'!$G$724:$M$724,0)),INDEX($W754:$AD754,1,MATCH(J$5,$W$724:$AD$724,0)))))
*J1240*J$8,0)</f>
        <v>0</v>
      </c>
      <c r="K640" s="212">
        <f>_xlfn.IFNA(IF(K$7="Fixed",1,IF(AND($D640="yes",K$7="Block"),INDEX($O754:$Q754,1,MATCH(K$5,$I39:$K39,0)),IF(OR(K$7="Anytime",K$7="Peak",K$7="Off-peak",K$7="Shoulder",K$7="Block"),INDEX('Stakeholder report data'!$G754:$M754,1,MATCH(IF(K$7="Block","Anytime",K$7),'Stakeholder report data'!$G$724:$M$724,0)),INDEX($W754:$AD754,1,MATCH(K$5,$W$724:$AD$724,0)))))
*K1240*K$8,0)</f>
        <v>0</v>
      </c>
      <c r="L640" s="212">
        <f>_xlfn.IFNA(IF(L$7="Fixed",1,IF(AND($D640="yes",L$7="Block"),INDEX($O754:$Q754,1,MATCH(L$5,$I39:$K39,0)),IF(OR(L$7="Anytime",L$7="Peak",L$7="Off-peak",L$7="Shoulder",L$7="Block"),INDEX('Stakeholder report data'!$G754:$M754,1,MATCH(IF(L$7="Block","Anytime",L$7),'Stakeholder report data'!$G$724:$M$724,0)),INDEX($W754:$AD754,1,MATCH(L$5,$W$724:$AD$724,0)))))
*L1240*L$8,0)</f>
        <v>0</v>
      </c>
      <c r="M640" s="212">
        <f>_xlfn.IFNA(IF(M$7="Fixed",1,IF(AND($D640="yes",M$7="Block"),INDEX($O754:$Q754,1,MATCH(M$5,$I39:$K39,0)),IF(OR(M$7="Anytime",M$7="Peak",M$7="Off-peak",M$7="Shoulder",M$7="Block"),INDEX('Stakeholder report data'!$G754:$M754,1,MATCH(IF(M$7="Block","Anytime",M$7),'Stakeholder report data'!$G$724:$M$724,0)),INDEX($W754:$AD754,1,MATCH(M$5,$W$724:$AD$724,0)))))
*M1240*M$8,0)</f>
        <v>0</v>
      </c>
      <c r="N640" s="212">
        <f>_xlfn.IFNA(IF(N$7="Fixed",1,IF(AND($D640="yes",N$7="Block"),INDEX($O754:$Q754,1,MATCH(N$5,$I39:$K39,0)),IF(OR(N$7="Anytime",N$7="Peak",N$7="Off-peak",N$7="Shoulder",N$7="Block"),INDEX('Stakeholder report data'!$G754:$M754,1,MATCH(IF(N$7="Block","Anytime",N$7),'Stakeholder report data'!$G$724:$M$724,0)),INDEX($W754:$AD754,1,MATCH(N$5,$W$724:$AD$724,0)))))
*N1240*N$8,0)</f>
        <v>0</v>
      </c>
      <c r="O640" s="212">
        <f>_xlfn.IFNA(IF(O$7="Fixed",1,IF(AND($D640="yes",O$7="Block"),INDEX($O754:$Q754,1,MATCH(O$5,$I39:$K39,0)),IF(OR(O$7="Anytime",O$7="Peak",O$7="Off-peak",O$7="Shoulder",O$7="Block"),INDEX('Stakeholder report data'!$G754:$M754,1,MATCH(IF(O$7="Block","Anytime",O$7),'Stakeholder report data'!$G$724:$M$724,0)),INDEX($W754:$AD754,1,MATCH(O$5,$W$724:$AD$724,0)))))
*O1240*O$8,0)</f>
        <v>0</v>
      </c>
      <c r="P640" s="212">
        <f>_xlfn.IFNA(IF(P$7="Fixed",1,IF(AND($D640="yes",P$7="Block"),INDEX($O754:$Q754,1,MATCH(P$5,$I39:$K39,0)),IF(OR(P$7="Anytime",P$7="Peak",P$7="Off-peak",P$7="Shoulder",P$7="Block"),INDEX('Stakeholder report data'!$G754:$M754,1,MATCH(IF(P$7="Block","Anytime",P$7),'Stakeholder report data'!$G$724:$M$724,0)),INDEX($W754:$AD754,1,MATCH(P$5,$W$724:$AD$724,0)))))
*P1240*P$8,0)</f>
        <v>0</v>
      </c>
      <c r="Q640" s="212">
        <f>_xlfn.IFNA(IF(Q$7="Fixed",1,IF(AND($D640="yes",Q$7="Block"),INDEX($O754:$Q754,1,MATCH(Q$5,$I39:$K39,0)),IF(OR(Q$7="Anytime",Q$7="Peak",Q$7="Off-peak",Q$7="Shoulder",Q$7="Block"),INDEX('Stakeholder report data'!$G754:$M754,1,MATCH(IF(Q$7="Block","Anytime",Q$7),'Stakeholder report data'!$G$724:$M$724,0)),INDEX($W754:$AD754,1,MATCH(Q$5,$W$724:$AD$724,0)))))
*Q1240*Q$8,0)</f>
        <v>0</v>
      </c>
      <c r="R640" s="212">
        <f>_xlfn.IFNA(IF(R$7="Fixed",1,IF(AND($D640="yes",R$7="Block"),INDEX($O754:$Q754,1,MATCH(R$5,$I39:$K39,0)),IF(OR(R$7="Anytime",R$7="Peak",R$7="Off-peak",R$7="Shoulder",R$7="Block"),INDEX('Stakeholder report data'!$G754:$M754,1,MATCH(IF(R$7="Block","Anytime",R$7),'Stakeholder report data'!$G$724:$M$724,0)),INDEX($W754:$AD754,1,MATCH(R$5,$W$724:$AD$724,0)))))
*R1240*R$8,0)</f>
        <v>0</v>
      </c>
      <c r="S640" s="212">
        <f>_xlfn.IFNA(IF(S$7="Fixed",1,IF(AND($D640="yes",S$7="Block"),INDEX($O754:$Q754,1,MATCH(S$5,$I39:$K39,0)),IF(OR(S$7="Anytime",S$7="Peak",S$7="Off-peak",S$7="Shoulder",S$7="Block"),INDEX('Stakeholder report data'!$G754:$M754,1,MATCH(IF(S$7="Block","Anytime",S$7),'Stakeholder report data'!$G$724:$M$724,0)),INDEX($W754:$AD754,1,MATCH(S$5,$W$724:$AD$724,0)))))
*S1240*S$8,0)</f>
        <v>0</v>
      </c>
      <c r="T640" s="212">
        <f>_xlfn.IFNA(IF(T$7="Fixed",1,IF(AND($D640="yes",T$7="Block"),INDEX($O754:$Q754,1,MATCH(T$5,$I39:$K39,0)),IF(OR(T$7="Anytime",T$7="Peak",T$7="Off-peak",T$7="Shoulder",T$7="Block"),INDEX('Stakeholder report data'!$G754:$M754,1,MATCH(IF(T$7="Block","Anytime",T$7),'Stakeholder report data'!$G$724:$M$724,0)),INDEX($W754:$AD754,1,MATCH(T$5,$W$724:$AD$724,0)))))
*T1240*T$8,0)</f>
        <v>0</v>
      </c>
      <c r="U640" s="212">
        <f>_xlfn.IFNA(IF(U$7="Fixed",1,IF(AND($D640="yes",U$7="Block"),INDEX($O754:$Q754,1,MATCH(U$5,$I39:$K39,0)),IF(OR(U$7="Anytime",U$7="Peak",U$7="Off-peak",U$7="Shoulder",U$7="Block"),INDEX('Stakeholder report data'!$G754:$M754,1,MATCH(IF(U$7="Block","Anytime",U$7),'Stakeholder report data'!$G$724:$M$724,0)),INDEX($W754:$AD754,1,MATCH(U$5,$W$724:$AD$724,0)))))
*U1240*U$8,0)</f>
        <v>0</v>
      </c>
      <c r="V640" s="212">
        <f>_xlfn.IFNA(IF(V$7="Fixed",1,IF(AND($D640="yes",V$7="Block"),INDEX($O754:$Q754,1,MATCH(V$5,$I39:$K39,0)),IF(OR(V$7="Anytime",V$7="Peak",V$7="Off-peak",V$7="Shoulder",V$7="Block"),INDEX('Stakeholder report data'!$G754:$M754,1,MATCH(IF(V$7="Block","Anytime",V$7),'Stakeholder report data'!$G$724:$M$724,0)),INDEX($W754:$AD754,1,MATCH(V$5,$W$724:$AD$724,0)))))
*V1240*V$8,0)</f>
        <v>0</v>
      </c>
      <c r="W640" s="212">
        <f>_xlfn.IFNA(IF(W$7="Fixed",1,IF(AND($D640="yes",W$7="Block"),INDEX($O754:$Q754,1,MATCH(W$5,$I39:$K39,0)),IF(OR(W$7="Anytime",W$7="Peak",W$7="Off-peak",W$7="Shoulder",W$7="Block"),INDEX('Stakeholder report data'!$G754:$M754,1,MATCH(IF(W$7="Block","Anytime",W$7),'Stakeholder report data'!$G$724:$M$724,0)),INDEX($W754:$AD754,1,MATCH(W$5,$W$724:$AD$724,0)))))
*W1240*W$8,0)</f>
        <v>0</v>
      </c>
      <c r="X640" s="212">
        <f>_xlfn.IFNA(IF(X$7="Fixed",1,IF(AND($D640="yes",X$7="Block"),INDEX($O754:$Q754,1,MATCH(X$5,$I39:$K39,0)),IF(OR(X$7="Anytime",X$7="Peak",X$7="Off-peak",X$7="Shoulder",X$7="Block"),INDEX('Stakeholder report data'!$G754:$M754,1,MATCH(IF(X$7="Block","Anytime",X$7),'Stakeholder report data'!$G$724:$M$724,0)),INDEX($W754:$AD754,1,MATCH(X$5,$W$724:$AD$724,0)))))
*X1240*X$8,0)</f>
        <v>0</v>
      </c>
      <c r="Y640" s="212">
        <f>_xlfn.IFNA(IF(Y$7="Fixed",1,IF(AND($D640="yes",Y$7="Block"),INDEX($O754:$Q754,1,MATCH(Y$5,$I39:$K39,0)),IF(OR(Y$7="Anytime",Y$7="Peak",Y$7="Off-peak",Y$7="Shoulder",Y$7="Block"),INDEX('Stakeholder report data'!$G754:$M754,1,MATCH(IF(Y$7="Block","Anytime",Y$7),'Stakeholder report data'!$G$724:$M$724,0)),INDEX($W754:$AD754,1,MATCH(Y$5,$W$724:$AD$724,0)))))
*Y1240*Y$8,0)</f>
        <v>0</v>
      </c>
      <c r="Z640" s="212">
        <f>_xlfn.IFNA(IF(Z$7="Fixed",1,IF(AND($D640="yes",Z$7="Block"),INDEX($O754:$Q754,1,MATCH(Z$5,$I39:$K39,0)),IF(OR(Z$7="Anytime",Z$7="Peak",Z$7="Off-peak",Z$7="Shoulder",Z$7="Block"),INDEX('Stakeholder report data'!$G754:$M754,1,MATCH(IF(Z$7="Block","Anytime",Z$7),'Stakeholder report data'!$G$724:$M$724,0)),INDEX($W754:$AD754,1,MATCH(Z$5,$W$724:$AD$724,0)))))
*Z1240*Z$8,0)</f>
        <v>0</v>
      </c>
      <c r="AA640" s="212">
        <f>_xlfn.IFNA(IF(AA$7="Fixed",1,IF(AND($D640="yes",AA$7="Block"),INDEX($O754:$Q754,1,MATCH(AA$5,$I39:$K39,0)),IF(OR(AA$7="Anytime",AA$7="Peak",AA$7="Off-peak",AA$7="Shoulder",AA$7="Block"),INDEX('Stakeholder report data'!$G754:$M754,1,MATCH(IF(AA$7="Block","Anytime",AA$7),'Stakeholder report data'!$G$724:$M$724,0)),INDEX($W754:$AD754,1,MATCH(AA$5,$W$724:$AD$724,0)))))
*AA1240*AA$8,0)</f>
        <v>0</v>
      </c>
      <c r="AB640" s="212">
        <f>_xlfn.IFNA(IF(AB$7="Fixed",1,IF(AND($D640="yes",AB$7="Block"),INDEX($O754:$Q754,1,MATCH(AB$5,$I39:$K39,0)),IF(OR(AB$7="Anytime",AB$7="Peak",AB$7="Off-peak",AB$7="Shoulder",AB$7="Block"),INDEX('Stakeholder report data'!$G754:$M754,1,MATCH(IF(AB$7="Block","Anytime",AB$7),'Stakeholder report data'!$G$724:$M$724,0)),INDEX($W754:$AD754,1,MATCH(AB$5,$W$724:$AD$724,0)))))
*AB1240*AB$8,0)</f>
        <v>0</v>
      </c>
      <c r="AC640" s="212">
        <f>_xlfn.IFNA(IF(AC$7="Fixed",1,IF(AND($D640="yes",AC$7="Block"),INDEX($O754:$Q754,1,MATCH(AC$5,$I39:$K39,0)),IF(OR(AC$7="Anytime",AC$7="Peak",AC$7="Off-peak",AC$7="Shoulder",AC$7="Block"),INDEX('Stakeholder report data'!$G754:$M754,1,MATCH(IF(AC$7="Block","Anytime",AC$7),'Stakeholder report data'!$G$724:$M$724,0)),INDEX($W754:$AD754,1,MATCH(AC$5,$W$724:$AD$724,0)))))
*AC1240*AC$8,0)</f>
        <v>0</v>
      </c>
      <c r="AD640" s="212">
        <f>_xlfn.IFNA(IF(AD$7="Fixed",1,IF(AND($D640="yes",AD$7="Block"),INDEX($O754:$Q754,1,MATCH(AD$5,$I39:$K39,0)),IF(OR(AD$7="Anytime",AD$7="Peak",AD$7="Off-peak",AD$7="Shoulder",AD$7="Block"),INDEX('Stakeholder report data'!$G754:$M754,1,MATCH(IF(AD$7="Block","Anytime",AD$7),'Stakeholder report data'!$G$724:$M$724,0)),INDEX($W754:$AD754,1,MATCH(AD$5,$W$724:$AD$724,0)))))
*AD1240*AD$8,0)</f>
        <v>0</v>
      </c>
      <c r="AE640" s="55"/>
      <c r="AF640" s="34"/>
      <c r="AG640" s="34"/>
      <c r="AH640" s="34"/>
    </row>
    <row r="641" spans="1:34" ht="11.25" hidden="1" outlineLevel="3" x14ac:dyDescent="0.2">
      <c r="A641" s="34"/>
      <c r="B641" s="251">
        <v>29</v>
      </c>
      <c r="C641" s="48">
        <v>0</v>
      </c>
      <c r="D641" s="49">
        <f t="shared" si="65"/>
        <v>0</v>
      </c>
      <c r="E641" s="49">
        <f t="shared" si="65"/>
        <v>0</v>
      </c>
      <c r="F641" s="56"/>
      <c r="G641" s="262">
        <f t="shared" si="64"/>
        <v>0</v>
      </c>
      <c r="H641" s="56"/>
      <c r="I641" s="212">
        <f>_xlfn.IFNA(IF(I$7="Fixed",1,IF(AND($D641="yes",I$7="Block"),INDEX($O755:$Q755,1,MATCH(I$5,$I40:$K40,0)),IF(OR(I$7="Anytime",I$7="Peak",I$7="Off-peak",I$7="Shoulder",I$7="Block"),INDEX('Stakeholder report data'!$G755:$M755,1,MATCH(IF(I$7="Block","Anytime",I$7),'Stakeholder report data'!$G$724:$M$724,0)),INDEX($W755:$AD755,1,MATCH(I$5,$W$724:$AD$724,0)))))
*I1241*I$8,0)</f>
        <v>0</v>
      </c>
      <c r="J641" s="212">
        <f>_xlfn.IFNA(IF(J$7="Fixed",1,IF(AND($D641="yes",J$7="Block"),INDEX($O755:$Q755,1,MATCH(J$5,$I40:$K40,0)),IF(OR(J$7="Anytime",J$7="Peak",J$7="Off-peak",J$7="Shoulder",J$7="Block"),INDEX('Stakeholder report data'!$G755:$M755,1,MATCH(IF(J$7="Block","Anytime",J$7),'Stakeholder report data'!$G$724:$M$724,0)),INDEX($W755:$AD755,1,MATCH(J$5,$W$724:$AD$724,0)))))
*J1241*J$8,0)</f>
        <v>0</v>
      </c>
      <c r="K641" s="212">
        <f>_xlfn.IFNA(IF(K$7="Fixed",1,IF(AND($D641="yes",K$7="Block"),INDEX($O755:$Q755,1,MATCH(K$5,$I40:$K40,0)),IF(OR(K$7="Anytime",K$7="Peak",K$7="Off-peak",K$7="Shoulder",K$7="Block"),INDEX('Stakeholder report data'!$G755:$M755,1,MATCH(IF(K$7="Block","Anytime",K$7),'Stakeholder report data'!$G$724:$M$724,0)),INDEX($W755:$AD755,1,MATCH(K$5,$W$724:$AD$724,0)))))
*K1241*K$8,0)</f>
        <v>0</v>
      </c>
      <c r="L641" s="212">
        <f>_xlfn.IFNA(IF(L$7="Fixed",1,IF(AND($D641="yes",L$7="Block"),INDEX($O755:$Q755,1,MATCH(L$5,$I40:$K40,0)),IF(OR(L$7="Anytime",L$7="Peak",L$7="Off-peak",L$7="Shoulder",L$7="Block"),INDEX('Stakeholder report data'!$G755:$M755,1,MATCH(IF(L$7="Block","Anytime",L$7),'Stakeholder report data'!$G$724:$M$724,0)),INDEX($W755:$AD755,1,MATCH(L$5,$W$724:$AD$724,0)))))
*L1241*L$8,0)</f>
        <v>0</v>
      </c>
      <c r="M641" s="212">
        <f>_xlfn.IFNA(IF(M$7="Fixed",1,IF(AND($D641="yes",M$7="Block"),INDEX($O755:$Q755,1,MATCH(M$5,$I40:$K40,0)),IF(OR(M$7="Anytime",M$7="Peak",M$7="Off-peak",M$7="Shoulder",M$7="Block"),INDEX('Stakeholder report data'!$G755:$M755,1,MATCH(IF(M$7="Block","Anytime",M$7),'Stakeholder report data'!$G$724:$M$724,0)),INDEX($W755:$AD755,1,MATCH(M$5,$W$724:$AD$724,0)))))
*M1241*M$8,0)</f>
        <v>0</v>
      </c>
      <c r="N641" s="212">
        <f>_xlfn.IFNA(IF(N$7="Fixed",1,IF(AND($D641="yes",N$7="Block"),INDEX($O755:$Q755,1,MATCH(N$5,$I40:$K40,0)),IF(OR(N$7="Anytime",N$7="Peak",N$7="Off-peak",N$7="Shoulder",N$7="Block"),INDEX('Stakeholder report data'!$G755:$M755,1,MATCH(IF(N$7="Block","Anytime",N$7),'Stakeholder report data'!$G$724:$M$724,0)),INDEX($W755:$AD755,1,MATCH(N$5,$W$724:$AD$724,0)))))
*N1241*N$8,0)</f>
        <v>0</v>
      </c>
      <c r="O641" s="212">
        <f>_xlfn.IFNA(IF(O$7="Fixed",1,IF(AND($D641="yes",O$7="Block"),INDEX($O755:$Q755,1,MATCH(O$5,$I40:$K40,0)),IF(OR(O$7="Anytime",O$7="Peak",O$7="Off-peak",O$7="Shoulder",O$7="Block"),INDEX('Stakeholder report data'!$G755:$M755,1,MATCH(IF(O$7="Block","Anytime",O$7),'Stakeholder report data'!$G$724:$M$724,0)),INDEX($W755:$AD755,1,MATCH(O$5,$W$724:$AD$724,0)))))
*O1241*O$8,0)</f>
        <v>0</v>
      </c>
      <c r="P641" s="212">
        <f>_xlfn.IFNA(IF(P$7="Fixed",1,IF(AND($D641="yes",P$7="Block"),INDEX($O755:$Q755,1,MATCH(P$5,$I40:$K40,0)),IF(OR(P$7="Anytime",P$7="Peak",P$7="Off-peak",P$7="Shoulder",P$7="Block"),INDEX('Stakeholder report data'!$G755:$M755,1,MATCH(IF(P$7="Block","Anytime",P$7),'Stakeholder report data'!$G$724:$M$724,0)),INDEX($W755:$AD755,1,MATCH(P$5,$W$724:$AD$724,0)))))
*P1241*P$8,0)</f>
        <v>0</v>
      </c>
      <c r="Q641" s="212">
        <f>_xlfn.IFNA(IF(Q$7="Fixed",1,IF(AND($D641="yes",Q$7="Block"),INDEX($O755:$Q755,1,MATCH(Q$5,$I40:$K40,0)),IF(OR(Q$7="Anytime",Q$7="Peak",Q$7="Off-peak",Q$7="Shoulder",Q$7="Block"),INDEX('Stakeholder report data'!$G755:$M755,1,MATCH(IF(Q$7="Block","Anytime",Q$7),'Stakeholder report data'!$G$724:$M$724,0)),INDEX($W755:$AD755,1,MATCH(Q$5,$W$724:$AD$724,0)))))
*Q1241*Q$8,0)</f>
        <v>0</v>
      </c>
      <c r="R641" s="212">
        <f>_xlfn.IFNA(IF(R$7="Fixed",1,IF(AND($D641="yes",R$7="Block"),INDEX($O755:$Q755,1,MATCH(R$5,$I40:$K40,0)),IF(OR(R$7="Anytime",R$7="Peak",R$7="Off-peak",R$7="Shoulder",R$7="Block"),INDEX('Stakeholder report data'!$G755:$M755,1,MATCH(IF(R$7="Block","Anytime",R$7),'Stakeholder report data'!$G$724:$M$724,0)),INDEX($W755:$AD755,1,MATCH(R$5,$W$724:$AD$724,0)))))
*R1241*R$8,0)</f>
        <v>0</v>
      </c>
      <c r="S641" s="212">
        <f>_xlfn.IFNA(IF(S$7="Fixed",1,IF(AND($D641="yes",S$7="Block"),INDEX($O755:$Q755,1,MATCH(S$5,$I40:$K40,0)),IF(OR(S$7="Anytime",S$7="Peak",S$7="Off-peak",S$7="Shoulder",S$7="Block"),INDEX('Stakeholder report data'!$G755:$M755,1,MATCH(IF(S$7="Block","Anytime",S$7),'Stakeholder report data'!$G$724:$M$724,0)),INDEX($W755:$AD755,1,MATCH(S$5,$W$724:$AD$724,0)))))
*S1241*S$8,0)</f>
        <v>0</v>
      </c>
      <c r="T641" s="212">
        <f>_xlfn.IFNA(IF(T$7="Fixed",1,IF(AND($D641="yes",T$7="Block"),INDEX($O755:$Q755,1,MATCH(T$5,$I40:$K40,0)),IF(OR(T$7="Anytime",T$7="Peak",T$7="Off-peak",T$7="Shoulder",T$7="Block"),INDEX('Stakeholder report data'!$G755:$M755,1,MATCH(IF(T$7="Block","Anytime",T$7),'Stakeholder report data'!$G$724:$M$724,0)),INDEX($W755:$AD755,1,MATCH(T$5,$W$724:$AD$724,0)))))
*T1241*T$8,0)</f>
        <v>0</v>
      </c>
      <c r="U641" s="212">
        <f>_xlfn.IFNA(IF(U$7="Fixed",1,IF(AND($D641="yes",U$7="Block"),INDEX($O755:$Q755,1,MATCH(U$5,$I40:$K40,0)),IF(OR(U$7="Anytime",U$7="Peak",U$7="Off-peak",U$7="Shoulder",U$7="Block"),INDEX('Stakeholder report data'!$G755:$M755,1,MATCH(IF(U$7="Block","Anytime",U$7),'Stakeholder report data'!$G$724:$M$724,0)),INDEX($W755:$AD755,1,MATCH(U$5,$W$724:$AD$724,0)))))
*U1241*U$8,0)</f>
        <v>0</v>
      </c>
      <c r="V641" s="212">
        <f>_xlfn.IFNA(IF(V$7="Fixed",1,IF(AND($D641="yes",V$7="Block"),INDEX($O755:$Q755,1,MATCH(V$5,$I40:$K40,0)),IF(OR(V$7="Anytime",V$7="Peak",V$7="Off-peak",V$7="Shoulder",V$7="Block"),INDEX('Stakeholder report data'!$G755:$M755,1,MATCH(IF(V$7="Block","Anytime",V$7),'Stakeholder report data'!$G$724:$M$724,0)),INDEX($W755:$AD755,1,MATCH(V$5,$W$724:$AD$724,0)))))
*V1241*V$8,0)</f>
        <v>0</v>
      </c>
      <c r="W641" s="212">
        <f>_xlfn.IFNA(IF(W$7="Fixed",1,IF(AND($D641="yes",W$7="Block"),INDEX($O755:$Q755,1,MATCH(W$5,$I40:$K40,0)),IF(OR(W$7="Anytime",W$7="Peak",W$7="Off-peak",W$7="Shoulder",W$7="Block"),INDEX('Stakeholder report data'!$G755:$M755,1,MATCH(IF(W$7="Block","Anytime",W$7),'Stakeholder report data'!$G$724:$M$724,0)),INDEX($W755:$AD755,1,MATCH(W$5,$W$724:$AD$724,0)))))
*W1241*W$8,0)</f>
        <v>0</v>
      </c>
      <c r="X641" s="212">
        <f>_xlfn.IFNA(IF(X$7="Fixed",1,IF(AND($D641="yes",X$7="Block"),INDEX($O755:$Q755,1,MATCH(X$5,$I40:$K40,0)),IF(OR(X$7="Anytime",X$7="Peak",X$7="Off-peak",X$7="Shoulder",X$7="Block"),INDEX('Stakeholder report data'!$G755:$M755,1,MATCH(IF(X$7="Block","Anytime",X$7),'Stakeholder report data'!$G$724:$M$724,0)),INDEX($W755:$AD755,1,MATCH(X$5,$W$724:$AD$724,0)))))
*X1241*X$8,0)</f>
        <v>0</v>
      </c>
      <c r="Y641" s="212">
        <f>_xlfn.IFNA(IF(Y$7="Fixed",1,IF(AND($D641="yes",Y$7="Block"),INDEX($O755:$Q755,1,MATCH(Y$5,$I40:$K40,0)),IF(OR(Y$7="Anytime",Y$7="Peak",Y$7="Off-peak",Y$7="Shoulder",Y$7="Block"),INDEX('Stakeholder report data'!$G755:$M755,1,MATCH(IF(Y$7="Block","Anytime",Y$7),'Stakeholder report data'!$G$724:$M$724,0)),INDEX($W755:$AD755,1,MATCH(Y$5,$W$724:$AD$724,0)))))
*Y1241*Y$8,0)</f>
        <v>0</v>
      </c>
      <c r="Z641" s="212">
        <f>_xlfn.IFNA(IF(Z$7="Fixed",1,IF(AND($D641="yes",Z$7="Block"),INDEX($O755:$Q755,1,MATCH(Z$5,$I40:$K40,0)),IF(OR(Z$7="Anytime",Z$7="Peak",Z$7="Off-peak",Z$7="Shoulder",Z$7="Block"),INDEX('Stakeholder report data'!$G755:$M755,1,MATCH(IF(Z$7="Block","Anytime",Z$7),'Stakeholder report data'!$G$724:$M$724,0)),INDEX($W755:$AD755,1,MATCH(Z$5,$W$724:$AD$724,0)))))
*Z1241*Z$8,0)</f>
        <v>0</v>
      </c>
      <c r="AA641" s="212">
        <f>_xlfn.IFNA(IF(AA$7="Fixed",1,IF(AND($D641="yes",AA$7="Block"),INDEX($O755:$Q755,1,MATCH(AA$5,$I40:$K40,0)),IF(OR(AA$7="Anytime",AA$7="Peak",AA$7="Off-peak",AA$7="Shoulder",AA$7="Block"),INDEX('Stakeholder report data'!$G755:$M755,1,MATCH(IF(AA$7="Block","Anytime",AA$7),'Stakeholder report data'!$G$724:$M$724,0)),INDEX($W755:$AD755,1,MATCH(AA$5,$W$724:$AD$724,0)))))
*AA1241*AA$8,0)</f>
        <v>0</v>
      </c>
      <c r="AB641" s="212">
        <f>_xlfn.IFNA(IF(AB$7="Fixed",1,IF(AND($D641="yes",AB$7="Block"),INDEX($O755:$Q755,1,MATCH(AB$5,$I40:$K40,0)),IF(OR(AB$7="Anytime",AB$7="Peak",AB$7="Off-peak",AB$7="Shoulder",AB$7="Block"),INDEX('Stakeholder report data'!$G755:$M755,1,MATCH(IF(AB$7="Block","Anytime",AB$7),'Stakeholder report data'!$G$724:$M$724,0)),INDEX($W755:$AD755,1,MATCH(AB$5,$W$724:$AD$724,0)))))
*AB1241*AB$8,0)</f>
        <v>0</v>
      </c>
      <c r="AC641" s="212">
        <f>_xlfn.IFNA(IF(AC$7="Fixed",1,IF(AND($D641="yes",AC$7="Block"),INDEX($O755:$Q755,1,MATCH(AC$5,$I40:$K40,0)),IF(OR(AC$7="Anytime",AC$7="Peak",AC$7="Off-peak",AC$7="Shoulder",AC$7="Block"),INDEX('Stakeholder report data'!$G755:$M755,1,MATCH(IF(AC$7="Block","Anytime",AC$7),'Stakeholder report data'!$G$724:$M$724,0)),INDEX($W755:$AD755,1,MATCH(AC$5,$W$724:$AD$724,0)))))
*AC1241*AC$8,0)</f>
        <v>0</v>
      </c>
      <c r="AD641" s="212">
        <f>_xlfn.IFNA(IF(AD$7="Fixed",1,IF(AND($D641="yes",AD$7="Block"),INDEX($O755:$Q755,1,MATCH(AD$5,$I40:$K40,0)),IF(OR(AD$7="Anytime",AD$7="Peak",AD$7="Off-peak",AD$7="Shoulder",AD$7="Block"),INDEX('Stakeholder report data'!$G755:$M755,1,MATCH(IF(AD$7="Block","Anytime",AD$7),'Stakeholder report data'!$G$724:$M$724,0)),INDEX($W755:$AD755,1,MATCH(AD$5,$W$724:$AD$724,0)))))
*AD1241*AD$8,0)</f>
        <v>0</v>
      </c>
      <c r="AE641" s="55"/>
      <c r="AF641" s="34"/>
      <c r="AG641" s="34"/>
      <c r="AH641" s="34"/>
    </row>
    <row r="642" spans="1:34" ht="11.25" hidden="1" outlineLevel="3" x14ac:dyDescent="0.2">
      <c r="A642" s="34"/>
      <c r="B642" s="258">
        <v>30</v>
      </c>
      <c r="C642" s="48">
        <v>0</v>
      </c>
      <c r="D642" s="49">
        <f t="shared" si="65"/>
        <v>0</v>
      </c>
      <c r="E642" s="49">
        <f t="shared" si="65"/>
        <v>0</v>
      </c>
      <c r="F642" s="56"/>
      <c r="G642" s="262">
        <f t="shared" si="64"/>
        <v>0</v>
      </c>
      <c r="H642" s="56"/>
      <c r="I642" s="212">
        <f>_xlfn.IFNA(IF(I$7="Fixed",1,IF(AND($D642="yes",I$7="Block"),INDEX($O756:$Q756,1,MATCH(I$5,$I41:$K41,0)),IF(OR(I$7="Anytime",I$7="Peak",I$7="Off-peak",I$7="Shoulder",I$7="Block"),INDEX('Stakeholder report data'!$G756:$M756,1,MATCH(IF(I$7="Block","Anytime",I$7),'Stakeholder report data'!$G$724:$M$724,0)),INDEX($W756:$AD756,1,MATCH(I$5,$W$724:$AD$724,0)))))
*I1242*I$8,0)</f>
        <v>0</v>
      </c>
      <c r="J642" s="212">
        <f>_xlfn.IFNA(IF(J$7="Fixed",1,IF(AND($D642="yes",J$7="Block"),INDEX($O756:$Q756,1,MATCH(J$5,$I41:$K41,0)),IF(OR(J$7="Anytime",J$7="Peak",J$7="Off-peak",J$7="Shoulder",J$7="Block"),INDEX('Stakeholder report data'!$G756:$M756,1,MATCH(IF(J$7="Block","Anytime",J$7),'Stakeholder report data'!$G$724:$M$724,0)),INDEX($W756:$AD756,1,MATCH(J$5,$W$724:$AD$724,0)))))
*J1242*J$8,0)</f>
        <v>0</v>
      </c>
      <c r="K642" s="212">
        <f>_xlfn.IFNA(IF(K$7="Fixed",1,IF(AND($D642="yes",K$7="Block"),INDEX($O756:$Q756,1,MATCH(K$5,$I41:$K41,0)),IF(OR(K$7="Anytime",K$7="Peak",K$7="Off-peak",K$7="Shoulder",K$7="Block"),INDEX('Stakeholder report data'!$G756:$M756,1,MATCH(IF(K$7="Block","Anytime",K$7),'Stakeholder report data'!$G$724:$M$724,0)),INDEX($W756:$AD756,1,MATCH(K$5,$W$724:$AD$724,0)))))
*K1242*K$8,0)</f>
        <v>0</v>
      </c>
      <c r="L642" s="212">
        <f>_xlfn.IFNA(IF(L$7="Fixed",1,IF(AND($D642="yes",L$7="Block"),INDEX($O756:$Q756,1,MATCH(L$5,$I41:$K41,0)),IF(OR(L$7="Anytime",L$7="Peak",L$7="Off-peak",L$7="Shoulder",L$7="Block"),INDEX('Stakeholder report data'!$G756:$M756,1,MATCH(IF(L$7="Block","Anytime",L$7),'Stakeholder report data'!$G$724:$M$724,0)),INDEX($W756:$AD756,1,MATCH(L$5,$W$724:$AD$724,0)))))
*L1242*L$8,0)</f>
        <v>0</v>
      </c>
      <c r="M642" s="212">
        <f>_xlfn.IFNA(IF(M$7="Fixed",1,IF(AND($D642="yes",M$7="Block"),INDEX($O756:$Q756,1,MATCH(M$5,$I41:$K41,0)),IF(OR(M$7="Anytime",M$7="Peak",M$7="Off-peak",M$7="Shoulder",M$7="Block"),INDEX('Stakeholder report data'!$G756:$M756,1,MATCH(IF(M$7="Block","Anytime",M$7),'Stakeholder report data'!$G$724:$M$724,0)),INDEX($W756:$AD756,1,MATCH(M$5,$W$724:$AD$724,0)))))
*M1242*M$8,0)</f>
        <v>0</v>
      </c>
      <c r="N642" s="212">
        <f>_xlfn.IFNA(IF(N$7="Fixed",1,IF(AND($D642="yes",N$7="Block"),INDEX($O756:$Q756,1,MATCH(N$5,$I41:$K41,0)),IF(OR(N$7="Anytime",N$7="Peak",N$7="Off-peak",N$7="Shoulder",N$7="Block"),INDEX('Stakeholder report data'!$G756:$M756,1,MATCH(IF(N$7="Block","Anytime",N$7),'Stakeholder report data'!$G$724:$M$724,0)),INDEX($W756:$AD756,1,MATCH(N$5,$W$724:$AD$724,0)))))
*N1242*N$8,0)</f>
        <v>0</v>
      </c>
      <c r="O642" s="212">
        <f>_xlfn.IFNA(IF(O$7="Fixed",1,IF(AND($D642="yes",O$7="Block"),INDEX($O756:$Q756,1,MATCH(O$5,$I41:$K41,0)),IF(OR(O$7="Anytime",O$7="Peak",O$7="Off-peak",O$7="Shoulder",O$7="Block"),INDEX('Stakeholder report data'!$G756:$M756,1,MATCH(IF(O$7="Block","Anytime",O$7),'Stakeholder report data'!$G$724:$M$724,0)),INDEX($W756:$AD756,1,MATCH(O$5,$W$724:$AD$724,0)))))
*O1242*O$8,0)</f>
        <v>0</v>
      </c>
      <c r="P642" s="212">
        <f>_xlfn.IFNA(IF(P$7="Fixed",1,IF(AND($D642="yes",P$7="Block"),INDEX($O756:$Q756,1,MATCH(P$5,$I41:$K41,0)),IF(OR(P$7="Anytime",P$7="Peak",P$7="Off-peak",P$7="Shoulder",P$7="Block"),INDEX('Stakeholder report data'!$G756:$M756,1,MATCH(IF(P$7="Block","Anytime",P$7),'Stakeholder report data'!$G$724:$M$724,0)),INDEX($W756:$AD756,1,MATCH(P$5,$W$724:$AD$724,0)))))
*P1242*P$8,0)</f>
        <v>0</v>
      </c>
      <c r="Q642" s="212">
        <f>_xlfn.IFNA(IF(Q$7="Fixed",1,IF(AND($D642="yes",Q$7="Block"),INDEX($O756:$Q756,1,MATCH(Q$5,$I41:$K41,0)),IF(OR(Q$7="Anytime",Q$7="Peak",Q$7="Off-peak",Q$7="Shoulder",Q$7="Block"),INDEX('Stakeholder report data'!$G756:$M756,1,MATCH(IF(Q$7="Block","Anytime",Q$7),'Stakeholder report data'!$G$724:$M$724,0)),INDEX($W756:$AD756,1,MATCH(Q$5,$W$724:$AD$724,0)))))
*Q1242*Q$8,0)</f>
        <v>0</v>
      </c>
      <c r="R642" s="212">
        <f>_xlfn.IFNA(IF(R$7="Fixed",1,IF(AND($D642="yes",R$7="Block"),INDEX($O756:$Q756,1,MATCH(R$5,$I41:$K41,0)),IF(OR(R$7="Anytime",R$7="Peak",R$7="Off-peak",R$7="Shoulder",R$7="Block"),INDEX('Stakeholder report data'!$G756:$M756,1,MATCH(IF(R$7="Block","Anytime",R$7),'Stakeholder report data'!$G$724:$M$724,0)),INDEX($W756:$AD756,1,MATCH(R$5,$W$724:$AD$724,0)))))
*R1242*R$8,0)</f>
        <v>0</v>
      </c>
      <c r="S642" s="212">
        <f>_xlfn.IFNA(IF(S$7="Fixed",1,IF(AND($D642="yes",S$7="Block"),INDEX($O756:$Q756,1,MATCH(S$5,$I41:$K41,0)),IF(OR(S$7="Anytime",S$7="Peak",S$7="Off-peak",S$7="Shoulder",S$7="Block"),INDEX('Stakeholder report data'!$G756:$M756,1,MATCH(IF(S$7="Block","Anytime",S$7),'Stakeholder report data'!$G$724:$M$724,0)),INDEX($W756:$AD756,1,MATCH(S$5,$W$724:$AD$724,0)))))
*S1242*S$8,0)</f>
        <v>0</v>
      </c>
      <c r="T642" s="212">
        <f>_xlfn.IFNA(IF(T$7="Fixed",1,IF(AND($D642="yes",T$7="Block"),INDEX($O756:$Q756,1,MATCH(T$5,$I41:$K41,0)),IF(OR(T$7="Anytime",T$7="Peak",T$7="Off-peak",T$7="Shoulder",T$7="Block"),INDEX('Stakeholder report data'!$G756:$M756,1,MATCH(IF(T$7="Block","Anytime",T$7),'Stakeholder report data'!$G$724:$M$724,0)),INDEX($W756:$AD756,1,MATCH(T$5,$W$724:$AD$724,0)))))
*T1242*T$8,0)</f>
        <v>0</v>
      </c>
      <c r="U642" s="212">
        <f>_xlfn.IFNA(IF(U$7="Fixed",1,IF(AND($D642="yes",U$7="Block"),INDEX($O756:$Q756,1,MATCH(U$5,$I41:$K41,0)),IF(OR(U$7="Anytime",U$7="Peak",U$7="Off-peak",U$7="Shoulder",U$7="Block"),INDEX('Stakeholder report data'!$G756:$M756,1,MATCH(IF(U$7="Block","Anytime",U$7),'Stakeholder report data'!$G$724:$M$724,0)),INDEX($W756:$AD756,1,MATCH(U$5,$W$724:$AD$724,0)))))
*U1242*U$8,0)</f>
        <v>0</v>
      </c>
      <c r="V642" s="212">
        <f>_xlfn.IFNA(IF(V$7="Fixed",1,IF(AND($D642="yes",V$7="Block"),INDEX($O756:$Q756,1,MATCH(V$5,$I41:$K41,0)),IF(OR(V$7="Anytime",V$7="Peak",V$7="Off-peak",V$7="Shoulder",V$7="Block"),INDEX('Stakeholder report data'!$G756:$M756,1,MATCH(IF(V$7="Block","Anytime",V$7),'Stakeholder report data'!$G$724:$M$724,0)),INDEX($W756:$AD756,1,MATCH(V$5,$W$724:$AD$724,0)))))
*V1242*V$8,0)</f>
        <v>0</v>
      </c>
      <c r="W642" s="212">
        <f>_xlfn.IFNA(IF(W$7="Fixed",1,IF(AND($D642="yes",W$7="Block"),INDEX($O756:$Q756,1,MATCH(W$5,$I41:$K41,0)),IF(OR(W$7="Anytime",W$7="Peak",W$7="Off-peak",W$7="Shoulder",W$7="Block"),INDEX('Stakeholder report data'!$G756:$M756,1,MATCH(IF(W$7="Block","Anytime",W$7),'Stakeholder report data'!$G$724:$M$724,0)),INDEX($W756:$AD756,1,MATCH(W$5,$W$724:$AD$724,0)))))
*W1242*W$8,0)</f>
        <v>0</v>
      </c>
      <c r="X642" s="212">
        <f>_xlfn.IFNA(IF(X$7="Fixed",1,IF(AND($D642="yes",X$7="Block"),INDEX($O756:$Q756,1,MATCH(X$5,$I41:$K41,0)),IF(OR(X$7="Anytime",X$7="Peak",X$7="Off-peak",X$7="Shoulder",X$7="Block"),INDEX('Stakeholder report data'!$G756:$M756,1,MATCH(IF(X$7="Block","Anytime",X$7),'Stakeholder report data'!$G$724:$M$724,0)),INDEX($W756:$AD756,1,MATCH(X$5,$W$724:$AD$724,0)))))
*X1242*X$8,0)</f>
        <v>0</v>
      </c>
      <c r="Y642" s="212">
        <f>_xlfn.IFNA(IF(Y$7="Fixed",1,IF(AND($D642="yes",Y$7="Block"),INDEX($O756:$Q756,1,MATCH(Y$5,$I41:$K41,0)),IF(OR(Y$7="Anytime",Y$7="Peak",Y$7="Off-peak",Y$7="Shoulder",Y$7="Block"),INDEX('Stakeholder report data'!$G756:$M756,1,MATCH(IF(Y$7="Block","Anytime",Y$7),'Stakeholder report data'!$G$724:$M$724,0)),INDEX($W756:$AD756,1,MATCH(Y$5,$W$724:$AD$724,0)))))
*Y1242*Y$8,0)</f>
        <v>0</v>
      </c>
      <c r="Z642" s="212">
        <f>_xlfn.IFNA(IF(Z$7="Fixed",1,IF(AND($D642="yes",Z$7="Block"),INDEX($O756:$Q756,1,MATCH(Z$5,$I41:$K41,0)),IF(OR(Z$7="Anytime",Z$7="Peak",Z$7="Off-peak",Z$7="Shoulder",Z$7="Block"),INDEX('Stakeholder report data'!$G756:$M756,1,MATCH(IF(Z$7="Block","Anytime",Z$7),'Stakeholder report data'!$G$724:$M$724,0)),INDEX($W756:$AD756,1,MATCH(Z$5,$W$724:$AD$724,0)))))
*Z1242*Z$8,0)</f>
        <v>0</v>
      </c>
      <c r="AA642" s="212">
        <f>_xlfn.IFNA(IF(AA$7="Fixed",1,IF(AND($D642="yes",AA$7="Block"),INDEX($O756:$Q756,1,MATCH(AA$5,$I41:$K41,0)),IF(OR(AA$7="Anytime",AA$7="Peak",AA$7="Off-peak",AA$7="Shoulder",AA$7="Block"),INDEX('Stakeholder report data'!$G756:$M756,1,MATCH(IF(AA$7="Block","Anytime",AA$7),'Stakeholder report data'!$G$724:$M$724,0)),INDEX($W756:$AD756,1,MATCH(AA$5,$W$724:$AD$724,0)))))
*AA1242*AA$8,0)</f>
        <v>0</v>
      </c>
      <c r="AB642" s="212">
        <f>_xlfn.IFNA(IF(AB$7="Fixed",1,IF(AND($D642="yes",AB$7="Block"),INDEX($O756:$Q756,1,MATCH(AB$5,$I41:$K41,0)),IF(OR(AB$7="Anytime",AB$7="Peak",AB$7="Off-peak",AB$7="Shoulder",AB$7="Block"),INDEX('Stakeholder report data'!$G756:$M756,1,MATCH(IF(AB$7="Block","Anytime",AB$7),'Stakeholder report data'!$G$724:$M$724,0)),INDEX($W756:$AD756,1,MATCH(AB$5,$W$724:$AD$724,0)))))
*AB1242*AB$8,0)</f>
        <v>0</v>
      </c>
      <c r="AC642" s="212">
        <f>_xlfn.IFNA(IF(AC$7="Fixed",1,IF(AND($D642="yes",AC$7="Block"),INDEX($O756:$Q756,1,MATCH(AC$5,$I41:$K41,0)),IF(OR(AC$7="Anytime",AC$7="Peak",AC$7="Off-peak",AC$7="Shoulder",AC$7="Block"),INDEX('Stakeholder report data'!$G756:$M756,1,MATCH(IF(AC$7="Block","Anytime",AC$7),'Stakeholder report data'!$G$724:$M$724,0)),INDEX($W756:$AD756,1,MATCH(AC$5,$W$724:$AD$724,0)))))
*AC1242*AC$8,0)</f>
        <v>0</v>
      </c>
      <c r="AD642" s="212">
        <f>_xlfn.IFNA(IF(AD$7="Fixed",1,IF(AND($D642="yes",AD$7="Block"),INDEX($O756:$Q756,1,MATCH(AD$5,$I41:$K41,0)),IF(OR(AD$7="Anytime",AD$7="Peak",AD$7="Off-peak",AD$7="Shoulder",AD$7="Block"),INDEX('Stakeholder report data'!$G756:$M756,1,MATCH(IF(AD$7="Block","Anytime",AD$7),'Stakeholder report data'!$G$724:$M$724,0)),INDEX($W756:$AD756,1,MATCH(AD$5,$W$724:$AD$724,0)))))
*AD1242*AD$8,0)</f>
        <v>0</v>
      </c>
      <c r="AE642" s="55"/>
      <c r="AF642" s="34"/>
      <c r="AG642" s="34"/>
      <c r="AH642" s="34"/>
    </row>
    <row r="643" spans="1:34" ht="11.25" outlineLevel="2" collapsed="1" x14ac:dyDescent="0.2">
      <c r="A643" s="34"/>
      <c r="B643" s="258"/>
      <c r="C643" s="48" t="s">
        <v>183</v>
      </c>
      <c r="D643" s="49" t="str">
        <f t="shared" si="65"/>
        <v>no</v>
      </c>
      <c r="E643" s="49" t="str">
        <f t="shared" si="65"/>
        <v>yes</v>
      </c>
      <c r="F643" s="56"/>
      <c r="G643" s="262">
        <f>SUM(I643:AB643)</f>
        <v>0</v>
      </c>
      <c r="H643" s="56"/>
      <c r="I643" s="212">
        <f>_xlfn.IFNA(IF(I$7="Fixed",1,IF(AND($D643="yes",I$7="Block"),INDEX($O757:$Q757,1,MATCH(I$5,$I42:$K42,0)),IF(OR(I$7="Anytime",I$7="Peak",I$7="Off-peak",I$7="Shoulder",I$7="Block"),INDEX('Stakeholder report data'!$G757:$M757,1,MATCH(IF(I$7="Block","Anytime",I$7),'Stakeholder report data'!$G$724:$M$724,0)),INDEX($W757:$AD757,1,MATCH(I$5,$W$724:$AD$724,0)))))
*I1243*I$8,0)</f>
        <v>0</v>
      </c>
      <c r="J643" s="212">
        <f>_xlfn.IFNA(IF(J$7="Fixed",1,IF(AND($D643="yes",J$7="Block"),INDEX($O757:$Q757,1,MATCH(J$5,$I42:$K42,0)),IF(OR(J$7="Anytime",J$7="Peak",J$7="Off-peak",J$7="Shoulder",J$7="Block"),INDEX('Stakeholder report data'!$G757:$M757,1,MATCH(IF(J$7="Block","Anytime",J$7),'Stakeholder report data'!$G$724:$M$724,0)),INDEX($W757:$AD757,1,MATCH(J$5,$W$724:$AD$724,0)))))
*J1243*J$8,0)</f>
        <v>0</v>
      </c>
      <c r="K643" s="212">
        <f>_xlfn.IFNA(IF(K$7="Fixed",1,IF(AND($D643="yes",K$7="Block"),INDEX($O757:$Q757,1,MATCH(K$5,$I42:$K42,0)),IF(OR(K$7="Anytime",K$7="Peak",K$7="Off-peak",K$7="Shoulder",K$7="Block"),INDEX('Stakeholder report data'!$G757:$M757,1,MATCH(IF(K$7="Block","Anytime",K$7),'Stakeholder report data'!$G$724:$M$724,0)),INDEX($W757:$AD757,1,MATCH(K$5,$W$724:$AD$724,0)))))
*K1243*K$8,0)</f>
        <v>0</v>
      </c>
      <c r="L643" s="212">
        <f>_xlfn.IFNA(IF(L$7="Fixed",1,IF(AND($D643="yes",L$7="Block"),INDEX($O757:$Q757,1,MATCH(L$5,$I42:$K42,0)),IF(OR(L$7="Anytime",L$7="Peak",L$7="Off-peak",L$7="Shoulder",L$7="Block"),INDEX('Stakeholder report data'!$G757:$M757,1,MATCH(IF(L$7="Block","Anytime",L$7),'Stakeholder report data'!$G$724:$M$724,0)),INDEX($W757:$AD757,1,MATCH(L$5,$W$724:$AD$724,0)))))
*L1243*L$8,0)</f>
        <v>0</v>
      </c>
      <c r="M643" s="212">
        <f>_xlfn.IFNA(IF(M$7="Fixed",1,IF(AND($D643="yes",M$7="Block"),INDEX($O757:$Q757,1,MATCH(M$5,$I42:$K42,0)),IF(OR(M$7="Anytime",M$7="Peak",M$7="Off-peak",M$7="Shoulder",M$7="Block"),INDEX('Stakeholder report data'!$G757:$M757,1,MATCH(IF(M$7="Block","Anytime",M$7),'Stakeholder report data'!$G$724:$M$724,0)),INDEX($W757:$AD757,1,MATCH(M$5,$W$724:$AD$724,0)))))
*M1243*M$8,0)</f>
        <v>0</v>
      </c>
      <c r="N643" s="212">
        <f>_xlfn.IFNA(IF(N$7="Fixed",1,IF(AND($D643="yes",N$7="Block"),INDEX($O757:$Q757,1,MATCH(N$5,$I42:$K42,0)),IF(OR(N$7="Anytime",N$7="Peak",N$7="Off-peak",N$7="Shoulder",N$7="Block"),INDEX('Stakeholder report data'!$G757:$M757,1,MATCH(IF(N$7="Block","Anytime",N$7),'Stakeholder report data'!$G$724:$M$724,0)),INDEX($W757:$AD757,1,MATCH(N$5,$W$724:$AD$724,0)))))
*N1243*N$8,0)</f>
        <v>0</v>
      </c>
      <c r="O643" s="212">
        <f>_xlfn.IFNA(IF(O$7="Fixed",1,IF(AND($D643="yes",O$7="Block"),INDEX($O757:$Q757,1,MATCH(O$5,$I42:$K42,0)),IF(OR(O$7="Anytime",O$7="Peak",O$7="Off-peak",O$7="Shoulder",O$7="Block"),INDEX('Stakeholder report data'!$G757:$M757,1,MATCH(IF(O$7="Block","Anytime",O$7),'Stakeholder report data'!$G$724:$M$724,0)),INDEX($W757:$AD757,1,MATCH(O$5,$W$724:$AD$724,0)))))
*O1243*O$8,0)</f>
        <v>0</v>
      </c>
      <c r="P643" s="212">
        <f>_xlfn.IFNA(IF(P$7="Fixed",1,IF(AND($D643="yes",P$7="Block"),INDEX($O757:$Q757,1,MATCH(P$5,$I42:$K42,0)),IF(OR(P$7="Anytime",P$7="Peak",P$7="Off-peak",P$7="Shoulder",P$7="Block"),INDEX('Stakeholder report data'!$G757:$M757,1,MATCH(IF(P$7="Block","Anytime",P$7),'Stakeholder report data'!$G$724:$M$724,0)),INDEX($W757:$AD757,1,MATCH(P$5,$W$724:$AD$724,0)))))
*P1243*P$8,0)</f>
        <v>0</v>
      </c>
      <c r="Q643" s="212">
        <f>_xlfn.IFNA(IF(Q$7="Fixed",1,IF(AND($D643="yes",Q$7="Block"),INDEX($O757:$Q757,1,MATCH(Q$5,$I42:$K42,0)),IF(OR(Q$7="Anytime",Q$7="Peak",Q$7="Off-peak",Q$7="Shoulder",Q$7="Block"),INDEX('Stakeholder report data'!$G757:$M757,1,MATCH(IF(Q$7="Block","Anytime",Q$7),'Stakeholder report data'!$G$724:$M$724,0)),INDEX($W757:$AD757,1,MATCH(Q$5,$W$724:$AD$724,0)))))
*Q1243*Q$8,0)</f>
        <v>0</v>
      </c>
      <c r="R643" s="212">
        <f>_xlfn.IFNA(IF(R$7="Fixed",1,IF(AND($D643="yes",R$7="Block"),INDEX($O757:$Q757,1,MATCH(R$5,$I42:$K42,0)),IF(OR(R$7="Anytime",R$7="Peak",R$7="Off-peak",R$7="Shoulder",R$7="Block"),INDEX('Stakeholder report data'!$G757:$M757,1,MATCH(IF(R$7="Block","Anytime",R$7),'Stakeholder report data'!$G$724:$M$724,0)),INDEX($W757:$AD757,1,MATCH(R$5,$W$724:$AD$724,0)))))
*R1243*R$8,0)</f>
        <v>0</v>
      </c>
      <c r="S643" s="212">
        <f>_xlfn.IFNA(IF(S$7="Fixed",1,IF(AND($D643="yes",S$7="Block"),INDEX($O757:$Q757,1,MATCH(S$5,$I42:$K42,0)),IF(OR(S$7="Anytime",S$7="Peak",S$7="Off-peak",S$7="Shoulder",S$7="Block"),INDEX('Stakeholder report data'!$G757:$M757,1,MATCH(IF(S$7="Block","Anytime",S$7),'Stakeholder report data'!$G$724:$M$724,0)),INDEX($W757:$AD757,1,MATCH(S$5,$W$724:$AD$724,0)))))
*S1243*S$8,0)</f>
        <v>0</v>
      </c>
      <c r="T643" s="212">
        <f>_xlfn.IFNA(IF(T$7="Fixed",1,IF(AND($D643="yes",T$7="Block"),INDEX($O757:$Q757,1,MATCH(T$5,$I42:$K42,0)),IF(OR(T$7="Anytime",T$7="Peak",T$7="Off-peak",T$7="Shoulder",T$7="Block"),INDEX('Stakeholder report data'!$G757:$M757,1,MATCH(IF(T$7="Block","Anytime",T$7),'Stakeholder report data'!$G$724:$M$724,0)),INDEX($W757:$AD757,1,MATCH(T$5,$W$724:$AD$724,0)))))
*T1243*T$8,0)</f>
        <v>0</v>
      </c>
      <c r="U643" s="212">
        <f>_xlfn.IFNA(IF(U$7="Fixed",1,IF(AND($D643="yes",U$7="Block"),INDEX($O757:$Q757,1,MATCH(U$5,$I42:$K42,0)),IF(OR(U$7="Anytime",U$7="Peak",U$7="Off-peak",U$7="Shoulder",U$7="Block"),INDEX('Stakeholder report data'!$G757:$M757,1,MATCH(IF(U$7="Block","Anytime",U$7),'Stakeholder report data'!$G$724:$M$724,0)),INDEX($W757:$AD757,1,MATCH(U$5,$W$724:$AD$724,0)))))
*U1243*U$8,0)</f>
        <v>0</v>
      </c>
      <c r="V643" s="212">
        <f>_xlfn.IFNA(IF(V$7="Fixed",1,IF(AND($D643="yes",V$7="Block"),INDEX($O757:$Q757,1,MATCH(V$5,$I42:$K42,0)),IF(OR(V$7="Anytime",V$7="Peak",V$7="Off-peak",V$7="Shoulder",V$7="Block"),INDEX('Stakeholder report data'!$G757:$M757,1,MATCH(IF(V$7="Block","Anytime",V$7),'Stakeholder report data'!$G$724:$M$724,0)),INDEX($W757:$AD757,1,MATCH(V$5,$W$724:$AD$724,0)))))
*V1243*V$8,0)</f>
        <v>0</v>
      </c>
      <c r="W643" s="212">
        <f>_xlfn.IFNA(IF(W$7="Fixed",1,IF(AND($D643="yes",W$7="Block"),INDEX($O757:$Q757,1,MATCH(W$5,$I42:$K42,0)),IF(OR(W$7="Anytime",W$7="Peak",W$7="Off-peak",W$7="Shoulder",W$7="Block"),INDEX('Stakeholder report data'!$G757:$M757,1,MATCH(IF(W$7="Block","Anytime",W$7),'Stakeholder report data'!$G$724:$M$724,0)),INDEX($W757:$AD757,1,MATCH(W$5,$W$724:$AD$724,0)))))
*W1243*W$8,0)</f>
        <v>0</v>
      </c>
      <c r="X643" s="212">
        <f>_xlfn.IFNA(IF(X$7="Fixed",1,IF(AND($D643="yes",X$7="Block"),INDEX($O757:$Q757,1,MATCH(X$5,$I42:$K42,0)),IF(OR(X$7="Anytime",X$7="Peak",X$7="Off-peak",X$7="Shoulder",X$7="Block"),INDEX('Stakeholder report data'!$G757:$M757,1,MATCH(IF(X$7="Block","Anytime",X$7),'Stakeholder report data'!$G$724:$M$724,0)),INDEX($W757:$AD757,1,MATCH(X$5,$W$724:$AD$724,0)))))
*X1243*X$8,0)</f>
        <v>0</v>
      </c>
      <c r="Y643" s="212">
        <f>_xlfn.IFNA(IF(Y$7="Fixed",1,IF(AND($D643="yes",Y$7="Block"),INDEX($O757:$Q757,1,MATCH(Y$5,$I42:$K42,0)),IF(OR(Y$7="Anytime",Y$7="Peak",Y$7="Off-peak",Y$7="Shoulder",Y$7="Block"),INDEX('Stakeholder report data'!$G757:$M757,1,MATCH(IF(Y$7="Block","Anytime",Y$7),'Stakeholder report data'!$G$724:$M$724,0)),INDEX($W757:$AD757,1,MATCH(Y$5,$W$724:$AD$724,0)))))
*Y1243*Y$8,0)</f>
        <v>0</v>
      </c>
      <c r="Z643" s="212">
        <f>_xlfn.IFNA(IF(Z$7="Fixed",1,IF(AND($D643="yes",Z$7="Block"),INDEX($O757:$Q757,1,MATCH(Z$5,$I42:$K42,0)),IF(OR(Z$7="Anytime",Z$7="Peak",Z$7="Off-peak",Z$7="Shoulder",Z$7="Block"),INDEX('Stakeholder report data'!$G757:$M757,1,MATCH(IF(Z$7="Block","Anytime",Z$7),'Stakeholder report data'!$G$724:$M$724,0)),INDEX($W757:$AD757,1,MATCH(Z$5,$W$724:$AD$724,0)))))
*Z1243*Z$8,0)</f>
        <v>0</v>
      </c>
      <c r="AA643" s="212">
        <f>_xlfn.IFNA(IF(AA$7="Fixed",1,IF(AND($D643="yes",AA$7="Block"),INDEX($O757:$Q757,1,MATCH(AA$5,$I42:$K42,0)),IF(OR(AA$7="Anytime",AA$7="Peak",AA$7="Off-peak",AA$7="Shoulder",AA$7="Block"),INDEX('Stakeholder report data'!$G757:$M757,1,MATCH(IF(AA$7="Block","Anytime",AA$7),'Stakeholder report data'!$G$724:$M$724,0)),INDEX($W757:$AD757,1,MATCH(AA$5,$W$724:$AD$724,0)))))
*AA1243*AA$8,0)</f>
        <v>0</v>
      </c>
      <c r="AB643" s="212">
        <f>_xlfn.IFNA(IF(AB$7="Fixed",1,IF(AND($D643="yes",AB$7="Block"),INDEX($O757:$Q757,1,MATCH(AB$5,$I42:$K42,0)),IF(OR(AB$7="Anytime",AB$7="Peak",AB$7="Off-peak",AB$7="Shoulder",AB$7="Block"),INDEX('Stakeholder report data'!$G757:$M757,1,MATCH(IF(AB$7="Block","Anytime",AB$7),'Stakeholder report data'!$G$724:$M$724,0)),INDEX($W757:$AD757,1,MATCH(AB$5,$W$724:$AD$724,0)))))
*AB1243*AB$8,0)</f>
        <v>0</v>
      </c>
      <c r="AC643" s="212">
        <f>_xlfn.IFNA(IF(AC$7="Fixed",1,IF(AND($D643="yes",AC$7="Block"),INDEX($O757:$Q757,1,MATCH(AC$5,$I42:$K42,0)),IF(OR(AC$7="Anytime",AC$7="Peak",AC$7="Off-peak",AC$7="Shoulder",AC$7="Block"),INDEX('Stakeholder report data'!$G757:$M757,1,MATCH(IF(AC$7="Block","Anytime",AC$7),'Stakeholder report data'!$G$724:$M$724,0)),INDEX($W757:$AD757,1,MATCH(AC$5,$W$724:$AD$724,0)))))
*AC1243*AC$8,0)</f>
        <v>0</v>
      </c>
      <c r="AD643" s="212">
        <f>_xlfn.IFNA(IF(AD$7="Fixed",1,IF(AND($D643="yes",AD$7="Block"),INDEX($O757:$Q757,1,MATCH(AD$5,$I42:$K42,0)),IF(OR(AD$7="Anytime",AD$7="Peak",AD$7="Off-peak",AD$7="Shoulder",AD$7="Block"),INDEX('Stakeholder report data'!$G757:$M757,1,MATCH(IF(AD$7="Block","Anytime",AD$7),'Stakeholder report data'!$G$724:$M$724,0)),INDEX($W757:$AD757,1,MATCH(AD$5,$W$724:$AD$724,0)))))
*AD1243*AD$8,0)</f>
        <v>0</v>
      </c>
      <c r="AE643" s="55"/>
      <c r="AF643" s="34"/>
      <c r="AG643" s="34"/>
      <c r="AH643" s="34"/>
    </row>
    <row r="644" spans="1:34" ht="11.25" outlineLevel="2" x14ac:dyDescent="0.2">
      <c r="A644" s="34"/>
      <c r="B644" s="258"/>
      <c r="C644" s="48">
        <v>0</v>
      </c>
      <c r="D644" s="49">
        <f t="shared" si="65"/>
        <v>0</v>
      </c>
      <c r="E644" s="49">
        <f t="shared" si="65"/>
        <v>0</v>
      </c>
      <c r="F644" s="56"/>
      <c r="G644" s="262">
        <f>SUM(I644:AB644)</f>
        <v>0</v>
      </c>
      <c r="H644" s="56"/>
      <c r="I644" s="212">
        <f>_xlfn.IFNA(IF(I$7="Fixed",1,IF(AND($D644="yes",I$7="Block"),INDEX($O758:$Q758,1,MATCH(I$5,$I43:$K43,0)),IF(OR(I$7="Anytime",I$7="Peak",I$7="Off-peak",I$7="Shoulder",I$7="Block"),INDEX('Stakeholder report data'!$G758:$M758,1,MATCH(IF(I$7="Block","Anytime",I$7),'Stakeholder report data'!$G$724:$M$724,0)),INDEX($W758:$AD758,1,MATCH(I$5,$W$724:$AD$724,0)))))
*I1244*I$8,0)</f>
        <v>0</v>
      </c>
      <c r="J644" s="212">
        <f>_xlfn.IFNA(IF(J$7="Fixed",1,IF(AND($D644="yes",J$7="Block"),INDEX($O758:$Q758,1,MATCH(J$5,$I43:$K43,0)),IF(OR(J$7="Anytime",J$7="Peak",J$7="Off-peak",J$7="Shoulder",J$7="Block"),INDEX('Stakeholder report data'!$G758:$M758,1,MATCH(IF(J$7="Block","Anytime",J$7),'Stakeholder report data'!$G$724:$M$724,0)),INDEX($W758:$AD758,1,MATCH(J$5,$W$724:$AD$724,0)))))
*J1244*J$8,0)</f>
        <v>0</v>
      </c>
      <c r="K644" s="212">
        <f>_xlfn.IFNA(IF(K$7="Fixed",1,IF(AND($D644="yes",K$7="Block"),INDEX($O758:$Q758,1,MATCH(K$5,$I43:$K43,0)),IF(OR(K$7="Anytime",K$7="Peak",K$7="Off-peak",K$7="Shoulder",K$7="Block"),INDEX('Stakeholder report data'!$G758:$M758,1,MATCH(IF(K$7="Block","Anytime",K$7),'Stakeholder report data'!$G$724:$M$724,0)),INDEX($W758:$AD758,1,MATCH(K$5,$W$724:$AD$724,0)))))
*K1244*K$8,0)</f>
        <v>0</v>
      </c>
      <c r="L644" s="212">
        <f>_xlfn.IFNA(IF(L$7="Fixed",1,IF(AND($D644="yes",L$7="Block"),INDEX($O758:$Q758,1,MATCH(L$5,$I43:$K43,0)),IF(OR(L$7="Anytime",L$7="Peak",L$7="Off-peak",L$7="Shoulder",L$7="Block"),INDEX('Stakeholder report data'!$G758:$M758,1,MATCH(IF(L$7="Block","Anytime",L$7),'Stakeholder report data'!$G$724:$M$724,0)),INDEX($W758:$AD758,1,MATCH(L$5,$W$724:$AD$724,0)))))
*L1244*L$8,0)</f>
        <v>0</v>
      </c>
      <c r="M644" s="212">
        <f>_xlfn.IFNA(IF(M$7="Fixed",1,IF(AND($D644="yes",M$7="Block"),INDEX($O758:$Q758,1,MATCH(M$5,$I43:$K43,0)),IF(OR(M$7="Anytime",M$7="Peak",M$7="Off-peak",M$7="Shoulder",M$7="Block"),INDEX('Stakeholder report data'!$G758:$M758,1,MATCH(IF(M$7="Block","Anytime",M$7),'Stakeholder report data'!$G$724:$M$724,0)),INDEX($W758:$AD758,1,MATCH(M$5,$W$724:$AD$724,0)))))
*M1244*M$8,0)</f>
        <v>0</v>
      </c>
      <c r="N644" s="212">
        <f>_xlfn.IFNA(IF(N$7="Fixed",1,IF(AND($D644="yes",N$7="Block"),INDEX($O758:$Q758,1,MATCH(N$5,$I43:$K43,0)),IF(OR(N$7="Anytime",N$7="Peak",N$7="Off-peak",N$7="Shoulder",N$7="Block"),INDEX('Stakeholder report data'!$G758:$M758,1,MATCH(IF(N$7="Block","Anytime",N$7),'Stakeholder report data'!$G$724:$M$724,0)),INDEX($W758:$AD758,1,MATCH(N$5,$W$724:$AD$724,0)))))
*N1244*N$8,0)</f>
        <v>0</v>
      </c>
      <c r="O644" s="212">
        <f>_xlfn.IFNA(IF(O$7="Fixed",1,IF(AND($D644="yes",O$7="Block"),INDEX($O758:$Q758,1,MATCH(O$5,$I43:$K43,0)),IF(OR(O$7="Anytime",O$7="Peak",O$7="Off-peak",O$7="Shoulder",O$7="Block"),INDEX('Stakeholder report data'!$G758:$M758,1,MATCH(IF(O$7="Block","Anytime",O$7),'Stakeholder report data'!$G$724:$M$724,0)),INDEX($W758:$AD758,1,MATCH(O$5,$W$724:$AD$724,0)))))
*O1244*O$8,0)</f>
        <v>0</v>
      </c>
      <c r="P644" s="212">
        <f>_xlfn.IFNA(IF(P$7="Fixed",1,IF(AND($D644="yes",P$7="Block"),INDEX($O758:$Q758,1,MATCH(P$5,$I43:$K43,0)),IF(OR(P$7="Anytime",P$7="Peak",P$7="Off-peak",P$7="Shoulder",P$7="Block"),INDEX('Stakeholder report data'!$G758:$M758,1,MATCH(IF(P$7="Block","Anytime",P$7),'Stakeholder report data'!$G$724:$M$724,0)),INDEX($W758:$AD758,1,MATCH(P$5,$W$724:$AD$724,0)))))
*P1244*P$8,0)</f>
        <v>0</v>
      </c>
      <c r="Q644" s="212">
        <f>_xlfn.IFNA(IF(Q$7="Fixed",1,IF(AND($D644="yes",Q$7="Block"),INDEX($O758:$Q758,1,MATCH(Q$5,$I43:$K43,0)),IF(OR(Q$7="Anytime",Q$7="Peak",Q$7="Off-peak",Q$7="Shoulder",Q$7="Block"),INDEX('Stakeholder report data'!$G758:$M758,1,MATCH(IF(Q$7="Block","Anytime",Q$7),'Stakeholder report data'!$G$724:$M$724,0)),INDEX($W758:$AD758,1,MATCH(Q$5,$W$724:$AD$724,0)))))
*Q1244*Q$8,0)</f>
        <v>0</v>
      </c>
      <c r="R644" s="212">
        <f>_xlfn.IFNA(IF(R$7="Fixed",1,IF(AND($D644="yes",R$7="Block"),INDEX($O758:$Q758,1,MATCH(R$5,$I43:$K43,0)),IF(OR(R$7="Anytime",R$7="Peak",R$7="Off-peak",R$7="Shoulder",R$7="Block"),INDEX('Stakeholder report data'!$G758:$M758,1,MATCH(IF(R$7="Block","Anytime",R$7),'Stakeholder report data'!$G$724:$M$724,0)),INDEX($W758:$AD758,1,MATCH(R$5,$W$724:$AD$724,0)))))
*R1244*R$8,0)</f>
        <v>0</v>
      </c>
      <c r="S644" s="212">
        <f>_xlfn.IFNA(IF(S$7="Fixed",1,IF(AND($D644="yes",S$7="Block"),INDEX($O758:$Q758,1,MATCH(S$5,$I43:$K43,0)),IF(OR(S$7="Anytime",S$7="Peak",S$7="Off-peak",S$7="Shoulder",S$7="Block"),INDEX('Stakeholder report data'!$G758:$M758,1,MATCH(IF(S$7="Block","Anytime",S$7),'Stakeholder report data'!$G$724:$M$724,0)),INDEX($W758:$AD758,1,MATCH(S$5,$W$724:$AD$724,0)))))
*S1244*S$8,0)</f>
        <v>0</v>
      </c>
      <c r="T644" s="212">
        <f>_xlfn.IFNA(IF(T$7="Fixed",1,IF(AND($D644="yes",T$7="Block"),INDEX($O758:$Q758,1,MATCH(T$5,$I43:$K43,0)),IF(OR(T$7="Anytime",T$7="Peak",T$7="Off-peak",T$7="Shoulder",T$7="Block"),INDEX('Stakeholder report data'!$G758:$M758,1,MATCH(IF(T$7="Block","Anytime",T$7),'Stakeholder report data'!$G$724:$M$724,0)),INDEX($W758:$AD758,1,MATCH(T$5,$W$724:$AD$724,0)))))
*T1244*T$8,0)</f>
        <v>0</v>
      </c>
      <c r="U644" s="212">
        <f>_xlfn.IFNA(IF(U$7="Fixed",1,IF(AND($D644="yes",U$7="Block"),INDEX($O758:$Q758,1,MATCH(U$5,$I43:$K43,0)),IF(OR(U$7="Anytime",U$7="Peak",U$7="Off-peak",U$7="Shoulder",U$7="Block"),INDEX('Stakeholder report data'!$G758:$M758,1,MATCH(IF(U$7="Block","Anytime",U$7),'Stakeholder report data'!$G$724:$M$724,0)),INDEX($W758:$AD758,1,MATCH(U$5,$W$724:$AD$724,0)))))
*U1244*U$8,0)</f>
        <v>0</v>
      </c>
      <c r="V644" s="212">
        <f>_xlfn.IFNA(IF(V$7="Fixed",1,IF(AND($D644="yes",V$7="Block"),INDEX($O758:$Q758,1,MATCH(V$5,$I43:$K43,0)),IF(OR(V$7="Anytime",V$7="Peak",V$7="Off-peak",V$7="Shoulder",V$7="Block"),INDEX('Stakeholder report data'!$G758:$M758,1,MATCH(IF(V$7="Block","Anytime",V$7),'Stakeholder report data'!$G$724:$M$724,0)),INDEX($W758:$AD758,1,MATCH(V$5,$W$724:$AD$724,0)))))
*V1244*V$8,0)</f>
        <v>0</v>
      </c>
      <c r="W644" s="212">
        <f>_xlfn.IFNA(IF(W$7="Fixed",1,IF(AND($D644="yes",W$7="Block"),INDEX($O758:$Q758,1,MATCH(W$5,$I43:$K43,0)),IF(OR(W$7="Anytime",W$7="Peak",W$7="Off-peak",W$7="Shoulder",W$7="Block"),INDEX('Stakeholder report data'!$G758:$M758,1,MATCH(IF(W$7="Block","Anytime",W$7),'Stakeholder report data'!$G$724:$M$724,0)),INDEX($W758:$AD758,1,MATCH(W$5,$W$724:$AD$724,0)))))
*W1244*W$8,0)</f>
        <v>0</v>
      </c>
      <c r="X644" s="212">
        <f>_xlfn.IFNA(IF(X$7="Fixed",1,IF(AND($D644="yes",X$7="Block"),INDEX($O758:$Q758,1,MATCH(X$5,$I43:$K43,0)),IF(OR(X$7="Anytime",X$7="Peak",X$7="Off-peak",X$7="Shoulder",X$7="Block"),INDEX('Stakeholder report data'!$G758:$M758,1,MATCH(IF(X$7="Block","Anytime",X$7),'Stakeholder report data'!$G$724:$M$724,0)),INDEX($W758:$AD758,1,MATCH(X$5,$W$724:$AD$724,0)))))
*X1244*X$8,0)</f>
        <v>0</v>
      </c>
      <c r="Y644" s="212">
        <f>_xlfn.IFNA(IF(Y$7="Fixed",1,IF(AND($D644="yes",Y$7="Block"),INDEX($O758:$Q758,1,MATCH(Y$5,$I43:$K43,0)),IF(OR(Y$7="Anytime",Y$7="Peak",Y$7="Off-peak",Y$7="Shoulder",Y$7="Block"),INDEX('Stakeholder report data'!$G758:$M758,1,MATCH(IF(Y$7="Block","Anytime",Y$7),'Stakeholder report data'!$G$724:$M$724,0)),INDEX($W758:$AD758,1,MATCH(Y$5,$W$724:$AD$724,0)))))
*Y1244*Y$8,0)</f>
        <v>0</v>
      </c>
      <c r="Z644" s="212">
        <f>_xlfn.IFNA(IF(Z$7="Fixed",1,IF(AND($D644="yes",Z$7="Block"),INDEX($O758:$Q758,1,MATCH(Z$5,$I43:$K43,0)),IF(OR(Z$7="Anytime",Z$7="Peak",Z$7="Off-peak",Z$7="Shoulder",Z$7="Block"),INDEX('Stakeholder report data'!$G758:$M758,1,MATCH(IF(Z$7="Block","Anytime",Z$7),'Stakeholder report data'!$G$724:$M$724,0)),INDEX($W758:$AD758,1,MATCH(Z$5,$W$724:$AD$724,0)))))
*Z1244*Z$8,0)</f>
        <v>0</v>
      </c>
      <c r="AA644" s="212">
        <f>_xlfn.IFNA(IF(AA$7="Fixed",1,IF(AND($D644="yes",AA$7="Block"),INDEX($O758:$Q758,1,MATCH(AA$5,$I43:$K43,0)),IF(OR(AA$7="Anytime",AA$7="Peak",AA$7="Off-peak",AA$7="Shoulder",AA$7="Block"),INDEX('Stakeholder report data'!$G758:$M758,1,MATCH(IF(AA$7="Block","Anytime",AA$7),'Stakeholder report data'!$G$724:$M$724,0)),INDEX($W758:$AD758,1,MATCH(AA$5,$W$724:$AD$724,0)))))
*AA1244*AA$8,0)</f>
        <v>0</v>
      </c>
      <c r="AB644" s="212">
        <f>_xlfn.IFNA(IF(AB$7="Fixed",1,IF(AND($D644="yes",AB$7="Block"),INDEX($O758:$Q758,1,MATCH(AB$5,$I43:$K43,0)),IF(OR(AB$7="Anytime",AB$7="Peak",AB$7="Off-peak",AB$7="Shoulder",AB$7="Block"),INDEX('Stakeholder report data'!$G758:$M758,1,MATCH(IF(AB$7="Block","Anytime",AB$7),'Stakeholder report data'!$G$724:$M$724,0)),INDEX($W758:$AD758,1,MATCH(AB$5,$W$724:$AD$724,0)))))
*AB1244*AB$8,0)</f>
        <v>0</v>
      </c>
      <c r="AC644" s="212">
        <f>_xlfn.IFNA(IF(AC$7="Fixed",1,IF(AND($D644="yes",AC$7="Block"),INDEX($O758:$Q758,1,MATCH(AC$5,$I43:$K43,0)),IF(OR(AC$7="Anytime",AC$7="Peak",AC$7="Off-peak",AC$7="Shoulder",AC$7="Block"),INDEX('Stakeholder report data'!$G758:$M758,1,MATCH(IF(AC$7="Block","Anytime",AC$7),'Stakeholder report data'!$G$724:$M$724,0)),INDEX($W758:$AD758,1,MATCH(AC$5,$W$724:$AD$724,0)))))
*AC1244*AC$8,0)</f>
        <v>0</v>
      </c>
      <c r="AD644" s="212">
        <f>_xlfn.IFNA(IF(AD$7="Fixed",1,IF(AND($D644="yes",AD$7="Block"),INDEX($O758:$Q758,1,MATCH(AD$5,$I43:$K43,0)),IF(OR(AD$7="Anytime",AD$7="Peak",AD$7="Off-peak",AD$7="Shoulder",AD$7="Block"),INDEX('Stakeholder report data'!$G758:$M758,1,MATCH(IF(AD$7="Block","Anytime",AD$7),'Stakeholder report data'!$G$724:$M$724,0)),INDEX($W758:$AD758,1,MATCH(AD$5,$W$724:$AD$724,0)))))
*AD1244*AD$8,0)</f>
        <v>0</v>
      </c>
      <c r="AE644" s="55"/>
      <c r="AF644" s="34"/>
      <c r="AG644" s="34"/>
      <c r="AH644" s="34"/>
    </row>
    <row r="645" spans="1:34" ht="11.25" outlineLevel="2" x14ac:dyDescent="0.2">
      <c r="A645" s="34"/>
      <c r="B645" s="258"/>
      <c r="C645" s="48">
        <v>0</v>
      </c>
      <c r="D645" s="49">
        <f t="shared" ref="C645:E645" si="66">D609</f>
        <v>0</v>
      </c>
      <c r="E645" s="49">
        <f t="shared" si="66"/>
        <v>0</v>
      </c>
      <c r="F645" s="56"/>
      <c r="G645" s="262">
        <f>SUM(I645:AB645)</f>
        <v>0</v>
      </c>
      <c r="H645" s="56"/>
      <c r="I645" s="212">
        <f>_xlfn.IFNA(IF(I$7="Fixed",1,IF(AND($D645="yes",I$7="Block"),INDEX($O759:$Q759,1,MATCH(I$5,$I44:$K44,0)),IF(OR(I$7="Anytime",I$7="Peak",I$7="Off-peak",I$7="Shoulder",I$7="Block"),INDEX('Stakeholder report data'!$G759:$M759,1,MATCH(IF(I$7="Block","Anytime",I$7),'Stakeholder report data'!$G$724:$M$724,0)),INDEX($W759:$AD759,1,MATCH(I$5,$W$724:$AD$724,0)))))
*I1245*I$8,0)</f>
        <v>0</v>
      </c>
      <c r="J645" s="212">
        <f>_xlfn.IFNA(IF(J$7="Fixed",1,IF(AND($D645="yes",J$7="Block"),INDEX($O759:$Q759,1,MATCH(J$5,$I44:$K44,0)),IF(OR(J$7="Anytime",J$7="Peak",J$7="Off-peak",J$7="Shoulder",J$7="Block"),INDEX('Stakeholder report data'!$G759:$M759,1,MATCH(IF(J$7="Block","Anytime",J$7),'Stakeholder report data'!$G$724:$M$724,0)),INDEX($W759:$AD759,1,MATCH(J$5,$W$724:$AD$724,0)))))
*J1245*J$8,0)</f>
        <v>0</v>
      </c>
      <c r="K645" s="212">
        <f>_xlfn.IFNA(IF(K$7="Fixed",1,IF(AND($D645="yes",K$7="Block"),INDEX($O759:$Q759,1,MATCH(K$5,$I44:$K44,0)),IF(OR(K$7="Anytime",K$7="Peak",K$7="Off-peak",K$7="Shoulder",K$7="Block"),INDEX('Stakeholder report data'!$G759:$M759,1,MATCH(IF(K$7="Block","Anytime",K$7),'Stakeholder report data'!$G$724:$M$724,0)),INDEX($W759:$AD759,1,MATCH(K$5,$W$724:$AD$724,0)))))
*K1245*K$8,0)</f>
        <v>0</v>
      </c>
      <c r="L645" s="212">
        <f>_xlfn.IFNA(IF(L$7="Fixed",1,IF(AND($D645="yes",L$7="Block"),INDEX($O759:$Q759,1,MATCH(L$5,$I44:$K44,0)),IF(OR(L$7="Anytime",L$7="Peak",L$7="Off-peak",L$7="Shoulder",L$7="Block"),INDEX('Stakeholder report data'!$G759:$M759,1,MATCH(IF(L$7="Block","Anytime",L$7),'Stakeholder report data'!$G$724:$M$724,0)),INDEX($W759:$AD759,1,MATCH(L$5,$W$724:$AD$724,0)))))
*L1245*L$8,0)</f>
        <v>0</v>
      </c>
      <c r="M645" s="212">
        <f>_xlfn.IFNA(IF(M$7="Fixed",1,IF(AND($D645="yes",M$7="Block"),INDEX($O759:$Q759,1,MATCH(M$5,$I44:$K44,0)),IF(OR(M$7="Anytime",M$7="Peak",M$7="Off-peak",M$7="Shoulder",M$7="Block"),INDEX('Stakeholder report data'!$G759:$M759,1,MATCH(IF(M$7="Block","Anytime",M$7),'Stakeholder report data'!$G$724:$M$724,0)),INDEX($W759:$AD759,1,MATCH(M$5,$W$724:$AD$724,0)))))
*M1245*M$8,0)</f>
        <v>0</v>
      </c>
      <c r="N645" s="212">
        <f>_xlfn.IFNA(IF(N$7="Fixed",1,IF(AND($D645="yes",N$7="Block"),INDEX($O759:$Q759,1,MATCH(N$5,$I44:$K44,0)),IF(OR(N$7="Anytime",N$7="Peak",N$7="Off-peak",N$7="Shoulder",N$7="Block"),INDEX('Stakeholder report data'!$G759:$M759,1,MATCH(IF(N$7="Block","Anytime",N$7),'Stakeholder report data'!$G$724:$M$724,0)),INDEX($W759:$AD759,1,MATCH(N$5,$W$724:$AD$724,0)))))
*N1245*N$8,0)</f>
        <v>0</v>
      </c>
      <c r="O645" s="212">
        <f>_xlfn.IFNA(IF(O$7="Fixed",1,IF(AND($D645="yes",O$7="Block"),INDEX($O759:$Q759,1,MATCH(O$5,$I44:$K44,0)),IF(OR(O$7="Anytime",O$7="Peak",O$7="Off-peak",O$7="Shoulder",O$7="Block"),INDEX('Stakeholder report data'!$G759:$M759,1,MATCH(IF(O$7="Block","Anytime",O$7),'Stakeholder report data'!$G$724:$M$724,0)),INDEX($W759:$AD759,1,MATCH(O$5,$W$724:$AD$724,0)))))
*O1245*O$8,0)</f>
        <v>0</v>
      </c>
      <c r="P645" s="212">
        <f>_xlfn.IFNA(IF(P$7="Fixed",1,IF(AND($D645="yes",P$7="Block"),INDEX($O759:$Q759,1,MATCH(P$5,$I44:$K44,0)),IF(OR(P$7="Anytime",P$7="Peak",P$7="Off-peak",P$7="Shoulder",P$7="Block"),INDEX('Stakeholder report data'!$G759:$M759,1,MATCH(IF(P$7="Block","Anytime",P$7),'Stakeholder report data'!$G$724:$M$724,0)),INDEX($W759:$AD759,1,MATCH(P$5,$W$724:$AD$724,0)))))
*P1245*P$8,0)</f>
        <v>0</v>
      </c>
      <c r="Q645" s="212">
        <f>_xlfn.IFNA(IF(Q$7="Fixed",1,IF(AND($D645="yes",Q$7="Block"),INDEX($O759:$Q759,1,MATCH(Q$5,$I44:$K44,0)),IF(OR(Q$7="Anytime",Q$7="Peak",Q$7="Off-peak",Q$7="Shoulder",Q$7="Block"),INDEX('Stakeholder report data'!$G759:$M759,1,MATCH(IF(Q$7="Block","Anytime",Q$7),'Stakeholder report data'!$G$724:$M$724,0)),INDEX($W759:$AD759,1,MATCH(Q$5,$W$724:$AD$724,0)))))
*Q1245*Q$8,0)</f>
        <v>0</v>
      </c>
      <c r="R645" s="212">
        <f>_xlfn.IFNA(IF(R$7="Fixed",1,IF(AND($D645="yes",R$7="Block"),INDEX($O759:$Q759,1,MATCH(R$5,$I44:$K44,0)),IF(OR(R$7="Anytime",R$7="Peak",R$7="Off-peak",R$7="Shoulder",R$7="Block"),INDEX('Stakeholder report data'!$G759:$M759,1,MATCH(IF(R$7="Block","Anytime",R$7),'Stakeholder report data'!$G$724:$M$724,0)),INDEX($W759:$AD759,1,MATCH(R$5,$W$724:$AD$724,0)))))
*R1245*R$8,0)</f>
        <v>0</v>
      </c>
      <c r="S645" s="212">
        <f>_xlfn.IFNA(IF(S$7="Fixed",1,IF(AND($D645="yes",S$7="Block"),INDEX($O759:$Q759,1,MATCH(S$5,$I44:$K44,0)),IF(OR(S$7="Anytime",S$7="Peak",S$7="Off-peak",S$7="Shoulder",S$7="Block"),INDEX('Stakeholder report data'!$G759:$M759,1,MATCH(IF(S$7="Block","Anytime",S$7),'Stakeholder report data'!$G$724:$M$724,0)),INDEX($W759:$AD759,1,MATCH(S$5,$W$724:$AD$724,0)))))
*S1245*S$8,0)</f>
        <v>0</v>
      </c>
      <c r="T645" s="212">
        <f>_xlfn.IFNA(IF(T$7="Fixed",1,IF(AND($D645="yes",T$7="Block"),INDEX($O759:$Q759,1,MATCH(T$5,$I44:$K44,0)),IF(OR(T$7="Anytime",T$7="Peak",T$7="Off-peak",T$7="Shoulder",T$7="Block"),INDEX('Stakeholder report data'!$G759:$M759,1,MATCH(IF(T$7="Block","Anytime",T$7),'Stakeholder report data'!$G$724:$M$724,0)),INDEX($W759:$AD759,1,MATCH(T$5,$W$724:$AD$724,0)))))
*T1245*T$8,0)</f>
        <v>0</v>
      </c>
      <c r="U645" s="212">
        <f>_xlfn.IFNA(IF(U$7="Fixed",1,IF(AND($D645="yes",U$7="Block"),INDEX($O759:$Q759,1,MATCH(U$5,$I44:$K44,0)),IF(OR(U$7="Anytime",U$7="Peak",U$7="Off-peak",U$7="Shoulder",U$7="Block"),INDEX('Stakeholder report data'!$G759:$M759,1,MATCH(IF(U$7="Block","Anytime",U$7),'Stakeholder report data'!$G$724:$M$724,0)),INDEX($W759:$AD759,1,MATCH(U$5,$W$724:$AD$724,0)))))
*U1245*U$8,0)</f>
        <v>0</v>
      </c>
      <c r="V645" s="212">
        <f>_xlfn.IFNA(IF(V$7="Fixed",1,IF(AND($D645="yes",V$7="Block"),INDEX($O759:$Q759,1,MATCH(V$5,$I44:$K44,0)),IF(OR(V$7="Anytime",V$7="Peak",V$7="Off-peak",V$7="Shoulder",V$7="Block"),INDEX('Stakeholder report data'!$G759:$M759,1,MATCH(IF(V$7="Block","Anytime",V$7),'Stakeholder report data'!$G$724:$M$724,0)),INDEX($W759:$AD759,1,MATCH(V$5,$W$724:$AD$724,0)))))
*V1245*V$8,0)</f>
        <v>0</v>
      </c>
      <c r="W645" s="212">
        <f>_xlfn.IFNA(IF(W$7="Fixed",1,IF(AND($D645="yes",W$7="Block"),INDEX($O759:$Q759,1,MATCH(W$5,$I44:$K44,0)),IF(OR(W$7="Anytime",W$7="Peak",W$7="Off-peak",W$7="Shoulder",W$7="Block"),INDEX('Stakeholder report data'!$G759:$M759,1,MATCH(IF(W$7="Block","Anytime",W$7),'Stakeholder report data'!$G$724:$M$724,0)),INDEX($W759:$AD759,1,MATCH(W$5,$W$724:$AD$724,0)))))
*W1245*W$8,0)</f>
        <v>0</v>
      </c>
      <c r="X645" s="212">
        <f>_xlfn.IFNA(IF(X$7="Fixed",1,IF(AND($D645="yes",X$7="Block"),INDEX($O759:$Q759,1,MATCH(X$5,$I44:$K44,0)),IF(OR(X$7="Anytime",X$7="Peak",X$7="Off-peak",X$7="Shoulder",X$7="Block"),INDEX('Stakeholder report data'!$G759:$M759,1,MATCH(IF(X$7="Block","Anytime",X$7),'Stakeholder report data'!$G$724:$M$724,0)),INDEX($W759:$AD759,1,MATCH(X$5,$W$724:$AD$724,0)))))
*X1245*X$8,0)</f>
        <v>0</v>
      </c>
      <c r="Y645" s="212">
        <f>_xlfn.IFNA(IF(Y$7="Fixed",1,IF(AND($D645="yes",Y$7="Block"),INDEX($O759:$Q759,1,MATCH(Y$5,$I44:$K44,0)),IF(OR(Y$7="Anytime",Y$7="Peak",Y$7="Off-peak",Y$7="Shoulder",Y$7="Block"),INDEX('Stakeholder report data'!$G759:$M759,1,MATCH(IF(Y$7="Block","Anytime",Y$7),'Stakeholder report data'!$G$724:$M$724,0)),INDEX($W759:$AD759,1,MATCH(Y$5,$W$724:$AD$724,0)))))
*Y1245*Y$8,0)</f>
        <v>0</v>
      </c>
      <c r="Z645" s="212">
        <f>_xlfn.IFNA(IF(Z$7="Fixed",1,IF(AND($D645="yes",Z$7="Block"),INDEX($O759:$Q759,1,MATCH(Z$5,$I44:$K44,0)),IF(OR(Z$7="Anytime",Z$7="Peak",Z$7="Off-peak",Z$7="Shoulder",Z$7="Block"),INDEX('Stakeholder report data'!$G759:$M759,1,MATCH(IF(Z$7="Block","Anytime",Z$7),'Stakeholder report data'!$G$724:$M$724,0)),INDEX($W759:$AD759,1,MATCH(Z$5,$W$724:$AD$724,0)))))
*Z1245*Z$8,0)</f>
        <v>0</v>
      </c>
      <c r="AA645" s="212">
        <f>_xlfn.IFNA(IF(AA$7="Fixed",1,IF(AND($D645="yes",AA$7="Block"),INDEX($O759:$Q759,1,MATCH(AA$5,$I44:$K44,0)),IF(OR(AA$7="Anytime",AA$7="Peak",AA$7="Off-peak",AA$7="Shoulder",AA$7="Block"),INDEX('Stakeholder report data'!$G759:$M759,1,MATCH(IF(AA$7="Block","Anytime",AA$7),'Stakeholder report data'!$G$724:$M$724,0)),INDEX($W759:$AD759,1,MATCH(AA$5,$W$724:$AD$724,0)))))
*AA1245*AA$8,0)</f>
        <v>0</v>
      </c>
      <c r="AB645" s="212">
        <f>_xlfn.IFNA(IF(AB$7="Fixed",1,IF(AND($D645="yes",AB$7="Block"),INDEX($O759:$Q759,1,MATCH(AB$5,$I44:$K44,0)),IF(OR(AB$7="Anytime",AB$7="Peak",AB$7="Off-peak",AB$7="Shoulder",AB$7="Block"),INDEX('Stakeholder report data'!$G759:$M759,1,MATCH(IF(AB$7="Block","Anytime",AB$7),'Stakeholder report data'!$G$724:$M$724,0)),INDEX($W759:$AD759,1,MATCH(AB$5,$W$724:$AD$724,0)))))
*AB1245*AB$8,0)</f>
        <v>0</v>
      </c>
      <c r="AC645" s="212">
        <f>_xlfn.IFNA(IF(AC$7="Fixed",1,IF(AND($D645="yes",AC$7="Block"),INDEX($O759:$Q759,1,MATCH(AC$5,$I44:$K44,0)),IF(OR(AC$7="Anytime",AC$7="Peak",AC$7="Off-peak",AC$7="Shoulder",AC$7="Block"),INDEX('Stakeholder report data'!$G759:$M759,1,MATCH(IF(AC$7="Block","Anytime",AC$7),'Stakeholder report data'!$G$724:$M$724,0)),INDEX($W759:$AD759,1,MATCH(AC$5,$W$724:$AD$724,0)))))
*AC1245*AC$8,0)</f>
        <v>0</v>
      </c>
      <c r="AD645" s="212">
        <f>_xlfn.IFNA(IF(AD$7="Fixed",1,IF(AND($D645="yes",AD$7="Block"),INDEX($O759:$Q759,1,MATCH(AD$5,$I44:$K44,0)),IF(OR(AD$7="Anytime",AD$7="Peak",AD$7="Off-peak",AD$7="Shoulder",AD$7="Block"),INDEX('Stakeholder report data'!$G759:$M759,1,MATCH(IF(AD$7="Block","Anytime",AD$7),'Stakeholder report data'!$G$724:$M$724,0)),INDEX($W759:$AD759,1,MATCH(AD$5,$W$724:$AD$724,0)))))
*AD1245*AD$8,0)</f>
        <v>0</v>
      </c>
      <c r="AE645" s="55"/>
      <c r="AF645" s="34"/>
      <c r="AG645" s="34"/>
      <c r="AH645" s="34"/>
    </row>
    <row r="646" spans="1:34" ht="11.25" outlineLevel="2" x14ac:dyDescent="0.2">
      <c r="A646" s="34"/>
      <c r="B646" s="34"/>
      <c r="C646" s="218"/>
      <c r="D646" s="219"/>
      <c r="E646" s="220"/>
      <c r="F646" s="56"/>
      <c r="G646" s="56"/>
      <c r="H646" s="56"/>
      <c r="I646" s="228"/>
      <c r="J646" s="228"/>
      <c r="K646" s="41"/>
      <c r="L646" s="41"/>
      <c r="M646" s="41"/>
      <c r="N646" s="224"/>
      <c r="O646" s="224"/>
      <c r="P646" s="224"/>
      <c r="Q646" s="224"/>
      <c r="R646" s="224"/>
      <c r="S646" s="41"/>
      <c r="T646" s="41"/>
      <c r="U646" s="41"/>
      <c r="V646" s="55"/>
      <c r="W646" s="55"/>
      <c r="X646" s="55"/>
      <c r="Y646" s="55"/>
      <c r="Z646" s="55"/>
      <c r="AA646" s="55"/>
      <c r="AB646" s="55"/>
      <c r="AC646" s="55"/>
      <c r="AD646" s="55"/>
      <c r="AE646" s="55"/>
      <c r="AF646" s="34"/>
      <c r="AG646" s="34"/>
      <c r="AH646" s="34"/>
    </row>
    <row r="647" spans="1:34" ht="11.25" outlineLevel="1" x14ac:dyDescent="0.2">
      <c r="A647" s="34"/>
      <c r="B647" s="34"/>
      <c r="C647" s="221"/>
      <c r="D647" s="221"/>
      <c r="E647" s="217"/>
      <c r="F647" s="56"/>
      <c r="G647" s="56"/>
      <c r="H647" s="56"/>
      <c r="I647" s="228"/>
      <c r="J647" s="228"/>
      <c r="K647" s="41"/>
      <c r="L647" s="41"/>
      <c r="M647" s="41"/>
      <c r="N647" s="224"/>
      <c r="O647" s="224"/>
      <c r="P647" s="224"/>
      <c r="Q647" s="224"/>
      <c r="R647" s="224"/>
      <c r="S647" s="41"/>
      <c r="T647" s="41"/>
      <c r="U647" s="41"/>
      <c r="V647" s="55"/>
      <c r="W647" s="55"/>
      <c r="X647" s="55"/>
      <c r="Y647" s="55"/>
      <c r="Z647" s="55"/>
      <c r="AA647" s="55"/>
      <c r="AB647" s="55"/>
      <c r="AC647" s="55"/>
      <c r="AD647" s="55"/>
      <c r="AE647" s="55"/>
      <c r="AF647" s="34"/>
      <c r="AG647" s="34"/>
      <c r="AH647" s="34"/>
    </row>
    <row r="648" spans="1:34" ht="11.25" x14ac:dyDescent="0.2">
      <c r="A648" s="34"/>
      <c r="B648" s="34"/>
      <c r="C648" s="45"/>
      <c r="D648" s="45"/>
      <c r="E648" s="35"/>
      <c r="F648" s="35"/>
      <c r="G648" s="37"/>
      <c r="H648" s="37"/>
      <c r="I648" s="37"/>
      <c r="J648" s="35"/>
      <c r="K648" s="35"/>
      <c r="L648" s="35"/>
      <c r="M648" s="35"/>
      <c r="N648" s="64"/>
      <c r="O648" s="64"/>
      <c r="P648" s="64"/>
      <c r="Q648" s="64"/>
      <c r="R648" s="64"/>
      <c r="S648" s="34"/>
      <c r="T648" s="34"/>
      <c r="U648" s="34"/>
      <c r="V648" s="34"/>
      <c r="W648" s="34"/>
      <c r="X648" s="34"/>
      <c r="Y648" s="34"/>
      <c r="Z648" s="34"/>
      <c r="AA648" s="34"/>
      <c r="AB648" s="34"/>
      <c r="AC648" s="34"/>
      <c r="AD648" s="34"/>
      <c r="AE648" s="34"/>
      <c r="AF648" s="34"/>
      <c r="AG648" s="34"/>
      <c r="AH648" s="34"/>
    </row>
    <row r="649" spans="1:34" ht="12.75" x14ac:dyDescent="0.2">
      <c r="A649" s="26"/>
      <c r="B649" s="27" t="str">
        <f>"Supporting table 8 | "&amp;S86&amp;" Network costs - small business"</f>
        <v>Supporting table 8 | 2022–23 Network costs - small business</v>
      </c>
      <c r="C649" s="26"/>
      <c r="D649" s="43" t="str">
        <f>D424</f>
        <v>Block?</v>
      </c>
      <c r="E649" s="43" t="str">
        <f>E424</f>
        <v>TOU?</v>
      </c>
      <c r="F649" s="43"/>
      <c r="G649" s="44" t="str">
        <f>G424</f>
        <v>Total</v>
      </c>
      <c r="H649" s="29"/>
      <c r="I649" s="44">
        <f t="shared" ref="I649:AB650" si="67">I293</f>
        <v>0</v>
      </c>
      <c r="J649" s="44">
        <f t="shared" si="67"/>
        <v>0</v>
      </c>
      <c r="K649" s="44">
        <f t="shared" si="67"/>
        <v>0</v>
      </c>
      <c r="L649" s="44">
        <f t="shared" si="67"/>
        <v>0</v>
      </c>
      <c r="M649" s="44">
        <f t="shared" si="67"/>
        <v>0</v>
      </c>
      <c r="N649" s="44">
        <f t="shared" si="67"/>
        <v>0</v>
      </c>
      <c r="O649" s="44">
        <f t="shared" si="67"/>
        <v>0</v>
      </c>
      <c r="P649" s="44">
        <f t="shared" si="67"/>
        <v>0</v>
      </c>
      <c r="Q649" s="44">
        <f t="shared" si="67"/>
        <v>0</v>
      </c>
      <c r="R649" s="44">
        <f t="shared" si="67"/>
        <v>0</v>
      </c>
      <c r="S649" s="44">
        <f t="shared" si="67"/>
        <v>0</v>
      </c>
      <c r="T649" s="44">
        <f t="shared" si="67"/>
        <v>0</v>
      </c>
      <c r="U649" s="44">
        <f t="shared" si="67"/>
        <v>0</v>
      </c>
      <c r="V649" s="44">
        <f t="shared" si="67"/>
        <v>0</v>
      </c>
      <c r="W649" s="44">
        <f t="shared" si="67"/>
        <v>0</v>
      </c>
      <c r="X649" s="44">
        <f t="shared" si="67"/>
        <v>0</v>
      </c>
      <c r="Y649" s="44">
        <f t="shared" si="67"/>
        <v>0</v>
      </c>
      <c r="Z649" s="44">
        <f t="shared" si="67"/>
        <v>0</v>
      </c>
      <c r="AA649" s="44">
        <f t="shared" si="67"/>
        <v>0</v>
      </c>
      <c r="AB649" s="44">
        <f t="shared" si="67"/>
        <v>0</v>
      </c>
      <c r="AC649" s="54"/>
      <c r="AD649" s="54"/>
      <c r="AE649" s="54"/>
      <c r="AF649" s="33"/>
      <c r="AG649" s="33"/>
      <c r="AH649" s="33"/>
    </row>
    <row r="650" spans="1:34" ht="11.25" outlineLevel="1" x14ac:dyDescent="0.2">
      <c r="A650" s="34"/>
      <c r="B650" s="34"/>
      <c r="C650" s="45"/>
      <c r="D650" s="45"/>
      <c r="E650" s="35"/>
      <c r="F650" s="35"/>
      <c r="G650" s="37" t="str">
        <f>G425</f>
        <v>$dollars</v>
      </c>
      <c r="H650" s="37"/>
      <c r="I650" s="46">
        <f t="shared" si="67"/>
        <v>0</v>
      </c>
      <c r="J650" s="46">
        <f t="shared" si="67"/>
        <v>0</v>
      </c>
      <c r="K650" s="46">
        <f t="shared" si="67"/>
        <v>0</v>
      </c>
      <c r="L650" s="46">
        <f t="shared" si="67"/>
        <v>0</v>
      </c>
      <c r="M650" s="46">
        <f t="shared" si="67"/>
        <v>0</v>
      </c>
      <c r="N650" s="46">
        <f t="shared" si="67"/>
        <v>0</v>
      </c>
      <c r="O650" s="46">
        <f t="shared" si="67"/>
        <v>0</v>
      </c>
      <c r="P650" s="46">
        <f t="shared" si="67"/>
        <v>0</v>
      </c>
      <c r="Q650" s="46">
        <f t="shared" si="67"/>
        <v>0</v>
      </c>
      <c r="R650" s="46">
        <f t="shared" si="67"/>
        <v>0</v>
      </c>
      <c r="S650" s="46">
        <f t="shared" si="67"/>
        <v>0</v>
      </c>
      <c r="T650" s="46">
        <f t="shared" si="67"/>
        <v>0</v>
      </c>
      <c r="U650" s="46">
        <f t="shared" si="67"/>
        <v>0</v>
      </c>
      <c r="V650" s="46">
        <f t="shared" si="67"/>
        <v>0</v>
      </c>
      <c r="W650" s="46">
        <f t="shared" si="67"/>
        <v>0</v>
      </c>
      <c r="X650" s="46">
        <f t="shared" si="67"/>
        <v>0</v>
      </c>
      <c r="Y650" s="46">
        <f t="shared" si="67"/>
        <v>0</v>
      </c>
      <c r="Z650" s="46">
        <f t="shared" si="67"/>
        <v>0</v>
      </c>
      <c r="AA650" s="46">
        <f t="shared" si="67"/>
        <v>0</v>
      </c>
      <c r="AB650" s="46">
        <f t="shared" si="67"/>
        <v>0</v>
      </c>
      <c r="AC650" s="34"/>
      <c r="AD650" s="34"/>
      <c r="AE650" s="34"/>
      <c r="AF650" s="34"/>
      <c r="AG650" s="34"/>
      <c r="AH650" s="34"/>
    </row>
    <row r="651" spans="1:34" ht="11.25" outlineLevel="1" x14ac:dyDescent="0.2">
      <c r="A651" s="34"/>
      <c r="B651" s="34"/>
      <c r="C651" s="47" t="s">
        <v>128</v>
      </c>
      <c r="D651" s="47"/>
      <c r="E651" s="209"/>
      <c r="F651" s="35"/>
      <c r="G651" s="37"/>
      <c r="H651" s="37"/>
      <c r="I651" s="37"/>
      <c r="J651" s="37"/>
      <c r="K651" s="37"/>
      <c r="L651" s="37"/>
      <c r="M651" s="37"/>
      <c r="N651" s="37"/>
      <c r="O651" s="37"/>
      <c r="P651" s="37"/>
      <c r="Q651" s="37"/>
      <c r="R651" s="37"/>
      <c r="S651" s="37"/>
      <c r="T651" s="37"/>
      <c r="U651" s="37"/>
      <c r="V651" s="37"/>
      <c r="W651" s="37"/>
      <c r="X651" s="37"/>
      <c r="Y651" s="37"/>
      <c r="Z651" s="37"/>
      <c r="AA651" s="37"/>
      <c r="AB651" s="37"/>
      <c r="AC651" s="34"/>
      <c r="AD651" s="34"/>
      <c r="AE651" s="34"/>
      <c r="AF651" s="34"/>
      <c r="AG651" s="34"/>
      <c r="AH651" s="34"/>
    </row>
    <row r="652" spans="1:34" ht="11.25" outlineLevel="2" x14ac:dyDescent="0.2">
      <c r="A652" s="34"/>
      <c r="B652" s="251">
        <v>1</v>
      </c>
      <c r="C652" s="48" t="s">
        <v>53</v>
      </c>
      <c r="D652" s="49" t="str">
        <f t="shared" ref="D652:E667" si="68">D502</f>
        <v>no</v>
      </c>
      <c r="E652" s="49" t="str">
        <f t="shared" si="68"/>
        <v>no</v>
      </c>
      <c r="F652" s="35"/>
      <c r="G652" s="262">
        <f t="shared" ref="G652:G684" si="69">SUM(I652:AB652)+G1252</f>
        <v>980.93192182122459</v>
      </c>
      <c r="H652" s="37"/>
      <c r="I652" s="212">
        <f>_xlfn.IFNA(IF(I$7="Fixed",1,IF(AND($D652="yes",I$7="Block"),INDEX($O802:$Q802,1,MATCH(I$5,$I47:$K47,0)),IF(OR(I$7="Anytime",I$7="Peak",I$7="Off-peak",I$7="Shoulder",I$7="Block"),INDEX('Stakeholder report data'!$G802:$M802,1,MATCH(IF(I$7="Block","Anytime",I$7),'Stakeholder report data'!$G$799:$M$799,0)),INDEX($W802:$AD802,1,MATCH(I$5,$W$799:$AD$799,0)))))
*I1252*I$8,0)</f>
        <v>160.01600000000002</v>
      </c>
      <c r="J652" s="212">
        <f>_xlfn.IFNA(IF(J$7="Fixed",1,IF(AND($D652="yes",J$7="Block"),INDEX($O802:$Q802,1,MATCH(J$5,$I47:$K47,0)),IF(OR(J$7="Anytime",J$7="Peak",J$7="Off-peak",J$7="Shoulder",J$7="Block"),INDEX('Stakeholder report data'!$G802:$M802,1,MATCH(IF(J$7="Block","Anytime",J$7),'Stakeholder report data'!$G$799:$M$799,0)),INDEX($W802:$AD802,1,MATCH(J$5,$W$799:$AD$799,0)))))
*J1252*J$8,0)</f>
        <v>743.51592182122465</v>
      </c>
      <c r="K652" s="212">
        <f>_xlfn.IFNA(IF(K$7="Fixed",1,IF(AND($D652="yes",K$7="Block"),INDEX($O802:$Q802,1,MATCH(K$5,$I47:$K47,0)),IF(OR(K$7="Anytime",K$7="Peak",K$7="Off-peak",K$7="Shoulder",K$7="Block"),INDEX('Stakeholder report data'!$G802:$M802,1,MATCH(IF(K$7="Block","Anytime",K$7),'Stakeholder report data'!$G$799:$M$799,0)),INDEX($W802:$AD802,1,MATCH(K$5,$W$799:$AD$799,0)))))
*K1252*K$8,0)</f>
        <v>0</v>
      </c>
      <c r="L652" s="212">
        <f>_xlfn.IFNA(IF(L$7="Fixed",1,IF(AND($D652="yes",L$7="Block"),INDEX($O802:$Q802,1,MATCH(L$5,$I47:$K47,0)),IF(OR(L$7="Anytime",L$7="Peak",L$7="Off-peak",L$7="Shoulder",L$7="Block"),INDEX('Stakeholder report data'!$G802:$M802,1,MATCH(IF(L$7="Block","Anytime",L$7),'Stakeholder report data'!$G$799:$M$799,0)),INDEX($W802:$AD802,1,MATCH(L$5,$W$799:$AD$799,0)))))
*L1252*L$8,0)</f>
        <v>0</v>
      </c>
      <c r="M652" s="212">
        <f>_xlfn.IFNA(IF(M$7="Fixed",1,IF(AND($D652="yes",M$7="Block"),INDEX($O802:$Q802,1,MATCH(M$5,$I47:$K47,0)),IF(OR(M$7="Anytime",M$7="Peak",M$7="Off-peak",M$7="Shoulder",M$7="Block"),INDEX('Stakeholder report data'!$G802:$M802,1,MATCH(IF(M$7="Block","Anytime",M$7),'Stakeholder report data'!$G$799:$M$799,0)),INDEX($W802:$AD802,1,MATCH(M$5,$W$799:$AD$799,0)))))
*M1252*M$8,0)</f>
        <v>0</v>
      </c>
      <c r="N652" s="212">
        <f>_xlfn.IFNA(IF(N$7="Fixed",1,IF(AND($D652="yes",N$7="Block"),INDEX($O802:$Q802,1,MATCH(N$5,$I47:$K47,0)),IF(OR(N$7="Anytime",N$7="Peak",N$7="Off-peak",N$7="Shoulder",N$7="Block"),INDEX('Stakeholder report data'!$G802:$M802,1,MATCH(IF(N$7="Block","Anytime",N$7),'Stakeholder report data'!$G$799:$M$799,0)),INDEX($W802:$AD802,1,MATCH(N$5,$W$799:$AD$799,0)))))
*N1252*N$8,0)</f>
        <v>0</v>
      </c>
      <c r="O652" s="212">
        <f>_xlfn.IFNA(IF(O$7="Fixed",1,IF(AND($D652="yes",O$7="Block"),INDEX($O802:$Q802,1,MATCH(O$5,$I47:$K47,0)),IF(OR(O$7="Anytime",O$7="Peak",O$7="Off-peak",O$7="Shoulder",O$7="Block"),INDEX('Stakeholder report data'!$G802:$M802,1,MATCH(IF(O$7="Block","Anytime",O$7),'Stakeholder report data'!$G$799:$M$799,0)),INDEX($W802:$AD802,1,MATCH(O$5,$W$799:$AD$799,0)))))
*O1252*O$8,0)</f>
        <v>0</v>
      </c>
      <c r="P652" s="212">
        <f>_xlfn.IFNA(IF(P$7="Fixed",1,IF(AND($D652="yes",P$7="Block"),INDEX($O802:$Q802,1,MATCH(P$5,$I47:$K47,0)),IF(OR(P$7="Anytime",P$7="Peak",P$7="Off-peak",P$7="Shoulder",P$7="Block"),INDEX('Stakeholder report data'!$G802:$M802,1,MATCH(IF(P$7="Block","Anytime",P$7),'Stakeholder report data'!$G$799:$M$799,0)),INDEX($W802:$AD802,1,MATCH(P$5,$W$799:$AD$799,0)))))
*P1252*P$8,0)</f>
        <v>0</v>
      </c>
      <c r="Q652" s="212">
        <f>_xlfn.IFNA(IF(Q$7="Fixed",1,IF(AND($D652="yes",Q$7="Block"),INDEX($O802:$Q802,1,MATCH(Q$5,$I47:$K47,0)),IF(OR(Q$7="Anytime",Q$7="Peak",Q$7="Off-peak",Q$7="Shoulder",Q$7="Block"),INDEX('Stakeholder report data'!$G802:$M802,1,MATCH(IF(Q$7="Block","Anytime",Q$7),'Stakeholder report data'!$G$799:$M$799,0)),INDEX($W802:$AD802,1,MATCH(Q$5,$W$799:$AD$799,0)))))
*Q1252*Q$8,0)</f>
        <v>0</v>
      </c>
      <c r="R652" s="212">
        <f>_xlfn.IFNA(IF(R$7="Fixed",1,IF(AND($D652="yes",R$7="Block"),INDEX($O802:$Q802,1,MATCH(R$5,$I47:$K47,0)),IF(OR(R$7="Anytime",R$7="Peak",R$7="Off-peak",R$7="Shoulder",R$7="Block"),INDEX('Stakeholder report data'!$G802:$M802,1,MATCH(IF(R$7="Block","Anytime",R$7),'Stakeholder report data'!$G$799:$M$799,0)),INDEX($W802:$AD802,1,MATCH(R$5,$W$799:$AD$799,0)))))
*R1252*R$8,0)</f>
        <v>0</v>
      </c>
      <c r="S652" s="212">
        <f>_xlfn.IFNA(IF(S$7="Fixed",1,IF(AND($D652="yes",S$7="Block"),INDEX($O802:$Q802,1,MATCH(S$5,$I47:$K47,0)),IF(OR(S$7="Anytime",S$7="Peak",S$7="Off-peak",S$7="Shoulder",S$7="Block"),INDEX('Stakeholder report data'!$G802:$M802,1,MATCH(IF(S$7="Block","Anytime",S$7),'Stakeholder report data'!$G$799:$M$799,0)),INDEX($W802:$AD802,1,MATCH(S$5,$W$799:$AD$799,0)))))
*S1252*S$8,0)</f>
        <v>0</v>
      </c>
      <c r="T652" s="212">
        <f>_xlfn.IFNA(IF(T$7="Fixed",1,IF(AND($D652="yes",T$7="Block"),INDEX($O802:$Q802,1,MATCH(T$5,$I47:$K47,0)),IF(OR(T$7="Anytime",T$7="Peak",T$7="Off-peak",T$7="Shoulder",T$7="Block"),INDEX('Stakeholder report data'!$G802:$M802,1,MATCH(IF(T$7="Block","Anytime",T$7),'Stakeholder report data'!$G$799:$M$799,0)),INDEX($W802:$AD802,1,MATCH(T$5,$W$799:$AD$799,0)))))
*T1252*T$8,0)</f>
        <v>0</v>
      </c>
      <c r="U652" s="212">
        <f>_xlfn.IFNA(IF(U$7="Fixed",1,IF(AND($D652="yes",U$7="Block"),INDEX($O802:$Q802,1,MATCH(U$5,$I47:$K47,0)),IF(OR(U$7="Anytime",U$7="Peak",U$7="Off-peak",U$7="Shoulder",U$7="Block"),INDEX('Stakeholder report data'!$G802:$M802,1,MATCH(IF(U$7="Block","Anytime",U$7),'Stakeholder report data'!$G$799:$M$799,0)),INDEX($W802:$AD802,1,MATCH(U$5,$W$799:$AD$799,0)))))
*U1252*U$8,0)</f>
        <v>0</v>
      </c>
      <c r="V652" s="212">
        <f>_xlfn.IFNA(IF(V$7="Fixed",1,IF(AND($D652="yes",V$7="Block"),INDEX($O802:$Q802,1,MATCH(V$5,$I47:$K47,0)),IF(OR(V$7="Anytime",V$7="Peak",V$7="Off-peak",V$7="Shoulder",V$7="Block"),INDEX('Stakeholder report data'!$G802:$M802,1,MATCH(IF(V$7="Block","Anytime",V$7),'Stakeholder report data'!$G$799:$M$799,0)),INDEX($W802:$AD802,1,MATCH(V$5,$W$799:$AD$799,0)))))
*V1252*V$8,0)</f>
        <v>0</v>
      </c>
      <c r="W652" s="212">
        <f>_xlfn.IFNA(IF(W$7="Fixed",1,IF(AND($D652="yes",W$7="Block"),INDEX($O802:$Q802,1,MATCH(W$5,$I47:$K47,0)),IF(OR(W$7="Anytime",W$7="Peak",W$7="Off-peak",W$7="Shoulder",W$7="Block"),INDEX('Stakeholder report data'!$G802:$M802,1,MATCH(IF(W$7="Block","Anytime",W$7),'Stakeholder report data'!$G$799:$M$799,0)),INDEX($W802:$AD802,1,MATCH(W$5,$W$799:$AD$799,0)))))
*W1252*W$8,0)</f>
        <v>0</v>
      </c>
      <c r="X652" s="212">
        <f>_xlfn.IFNA(IF(X$7="Fixed",1,IF(AND($D652="yes",X$7="Block"),INDEX($O802:$Q802,1,MATCH(X$5,$I47:$K47,0)),IF(OR(X$7="Anytime",X$7="Peak",X$7="Off-peak",X$7="Shoulder",X$7="Block"),INDEX('Stakeholder report data'!$G802:$M802,1,MATCH(IF(X$7="Block","Anytime",X$7),'Stakeholder report data'!$G$799:$M$799,0)),INDEX($W802:$AD802,1,MATCH(X$5,$W$799:$AD$799,0)))))
*X1252*X$8,0)</f>
        <v>0</v>
      </c>
      <c r="Y652" s="212">
        <f>_xlfn.IFNA(IF(Y$7="Fixed",1,IF(AND($D652="yes",Y$7="Block"),INDEX($O802:$Q802,1,MATCH(Y$5,$I47:$K47,0)),IF(OR(Y$7="Anytime",Y$7="Peak",Y$7="Off-peak",Y$7="Shoulder",Y$7="Block"),INDEX('Stakeholder report data'!$G802:$M802,1,MATCH(IF(Y$7="Block","Anytime",Y$7),'Stakeholder report data'!$G$799:$M$799,0)),INDEX($W802:$AD802,1,MATCH(Y$5,$W$799:$AD$799,0)))))
*Y1252*Y$8,0)</f>
        <v>0</v>
      </c>
      <c r="Z652" s="212">
        <f>_xlfn.IFNA(IF(Z$7="Fixed",1,IF(AND($D652="yes",Z$7="Block"),INDEX($O802:$Q802,1,MATCH(Z$5,$I47:$K47,0)),IF(OR(Z$7="Anytime",Z$7="Peak",Z$7="Off-peak",Z$7="Shoulder",Z$7="Block"),INDEX('Stakeholder report data'!$G802:$M802,1,MATCH(IF(Z$7="Block","Anytime",Z$7),'Stakeholder report data'!$G$799:$M$799,0)),INDEX($W802:$AD802,1,MATCH(Z$5,$W$799:$AD$799,0)))))
*Z1252*Z$8,0)</f>
        <v>0</v>
      </c>
      <c r="AA652" s="212">
        <f>_xlfn.IFNA(IF(AA$7="Fixed",1,IF(AND($D652="yes",AA$7="Block"),INDEX($O802:$Q802,1,MATCH(AA$5,$I47:$K47,0)),IF(OR(AA$7="Anytime",AA$7="Peak",AA$7="Off-peak",AA$7="Shoulder",AA$7="Block"),INDEX('Stakeholder report data'!$G802:$M802,1,MATCH(IF(AA$7="Block","Anytime",AA$7),'Stakeholder report data'!$G$799:$M$799,0)),INDEX($W802:$AD802,1,MATCH(AA$5,$W$799:$AD$799,0)))))
*AA1252*AA$8,0)</f>
        <v>0</v>
      </c>
      <c r="AB652" s="212">
        <f>_xlfn.IFNA(IF(AB$7="Fixed",1,IF(AND($D652="yes",AB$7="Block"),INDEX($O802:$Q802,1,MATCH(AB$5,$I47:$K47,0)),IF(OR(AB$7="Anytime",AB$7="Peak",AB$7="Off-peak",AB$7="Shoulder",AB$7="Block"),INDEX('Stakeholder report data'!$G802:$M802,1,MATCH(IF(AB$7="Block","Anytime",AB$7),'Stakeholder report data'!$G$799:$M$799,0)),INDEX($W802:$AD802,1,MATCH(AB$5,$W$799:$AD$799,0)))))
*AB1252*AB$8,0)</f>
        <v>0</v>
      </c>
      <c r="AC652" s="212">
        <f>_xlfn.IFNA(IF(AC$7="Fixed",1,IF(AND($D652="yes",AC$7="Block"),INDEX($O802:$Q802,1,MATCH(AC$5,$I47:$K47,0)),IF(OR(AC$7="Anytime",AC$7="Peak",AC$7="Off-peak",AC$7="Shoulder",AC$7="Block"),INDEX('Stakeholder report data'!$G802:$M802,1,MATCH(IF(AC$7="Block","Anytime",AC$7),'Stakeholder report data'!$G$799:$M$799,0)),INDEX($W802:$AD802,1,MATCH(AC$5,$W$799:$AD$799,0)))))
*AC1252*AC$8,0)</f>
        <v>0</v>
      </c>
      <c r="AD652" s="212">
        <f>_xlfn.IFNA(IF(AD$7="Fixed",1,IF(AND($D652="yes",AD$7="Block"),INDEX($O802:$Q802,1,MATCH(AD$5,$I47:$K47,0)),IF(OR(AD$7="Anytime",AD$7="Peak",AD$7="Off-peak",AD$7="Shoulder",AD$7="Block"),INDEX('Stakeholder report data'!$G802:$M802,1,MATCH(IF(AD$7="Block","Anytime",AD$7),'Stakeholder report data'!$G$799:$M$799,0)),INDEX($W802:$AD802,1,MATCH(AD$5,$W$799:$AD$799,0)))))
*AD1252*AD$8,0)</f>
        <v>0</v>
      </c>
      <c r="AE652" s="55"/>
      <c r="AF652" s="34"/>
      <c r="AG652" s="34"/>
      <c r="AH652" s="34"/>
    </row>
    <row r="653" spans="1:34" s="57" customFormat="1" ht="11.25" outlineLevel="2" x14ac:dyDescent="0.2">
      <c r="A653" s="52"/>
      <c r="B653" s="258">
        <v>2</v>
      </c>
      <c r="C653" s="48" t="s">
        <v>54</v>
      </c>
      <c r="D653" s="49" t="str">
        <f t="shared" si="68"/>
        <v>no</v>
      </c>
      <c r="E653" s="49" t="str">
        <f t="shared" si="68"/>
        <v>yes</v>
      </c>
      <c r="F653" s="56"/>
      <c r="G653" s="262">
        <f t="shared" si="69"/>
        <v>1237.3252165547103</v>
      </c>
      <c r="H653" s="56"/>
      <c r="I653" s="212">
        <f>_xlfn.IFNA(IF(I$7="Fixed",1,IF(AND($D653="yes",I$7="Block"),INDEX($O803:$Q803,1,MATCH(I$5,$I48:$K48,0)),IF(OR(I$7="Anytime",I$7="Peak",I$7="Off-peak",I$7="Shoulder",I$7="Block"),INDEX('Stakeholder report data'!$G803:$M803,1,MATCH(IF(I$7="Block","Anytime",I$7),'Stakeholder report data'!$G$799:$M$799,0)),INDEX($W803:$AD803,1,MATCH(I$5,$W$799:$AD$799,0)))))
*I1253*I$8,0)</f>
        <v>160.01600000000002</v>
      </c>
      <c r="J653" s="212">
        <f>_xlfn.IFNA(IF(J$7="Fixed",1,IF(AND($D653="yes",J$7="Block"),INDEX($O803:$Q803,1,MATCH(J$5,$I48:$K48,0)),IF(OR(J$7="Anytime",J$7="Peak",J$7="Off-peak",J$7="Shoulder",J$7="Block"),INDEX('Stakeholder report data'!$G803:$M803,1,MATCH(IF(J$7="Block","Anytime",J$7),'Stakeholder report data'!$G$799:$M$799,0)),INDEX($W803:$AD803,1,MATCH(J$5,$W$799:$AD$799,0)))))
*J1253*J$8,0)</f>
        <v>0</v>
      </c>
      <c r="K653" s="212">
        <f>_xlfn.IFNA(IF(K$7="Fixed",1,IF(AND($D653="yes",K$7="Block"),INDEX($O803:$Q803,1,MATCH(K$5,$I48:$K48,0)),IF(OR(K$7="Anytime",K$7="Peak",K$7="Off-peak",K$7="Shoulder",K$7="Block"),INDEX('Stakeholder report data'!$G803:$M803,1,MATCH(IF(K$7="Block","Anytime",K$7),'Stakeholder report data'!$G$799:$M$799,0)),INDEX($W803:$AD803,1,MATCH(K$5,$W$799:$AD$799,0)))))
*K1253*K$8,0)</f>
        <v>804.36534769172408</v>
      </c>
      <c r="L653" s="212">
        <f>_xlfn.IFNA(IF(L$7="Fixed",1,IF(AND($D653="yes",L$7="Block"),INDEX($O803:$Q803,1,MATCH(L$5,$I48:$K48,0)),IF(OR(L$7="Anytime",L$7="Peak",L$7="Off-peak",L$7="Shoulder",L$7="Block"),INDEX('Stakeholder report data'!$G803:$M803,1,MATCH(IF(L$7="Block","Anytime",L$7),'Stakeholder report data'!$G$799:$M$799,0)),INDEX($W803:$AD803,1,MATCH(L$5,$W$799:$AD$799,0)))))
*L1253*L$8,0)</f>
        <v>195.54386886298613</v>
      </c>
      <c r="M653" s="212">
        <f>_xlfn.IFNA(IF(M$7="Fixed",1,IF(AND($D653="yes",M$7="Block"),INDEX($O803:$Q803,1,MATCH(M$5,$I48:$K48,0)),IF(OR(M$7="Anytime",M$7="Peak",M$7="Off-peak",M$7="Shoulder",M$7="Block"),INDEX('Stakeholder report data'!$G803:$M803,1,MATCH(IF(M$7="Block","Anytime",M$7),'Stakeholder report data'!$G$799:$M$799,0)),INDEX($W803:$AD803,1,MATCH(M$5,$W$799:$AD$799,0)))))
*M1253*M$8,0)</f>
        <v>0</v>
      </c>
      <c r="N653" s="212">
        <f>_xlfn.IFNA(IF(N$7="Fixed",1,IF(AND($D653="yes",N$7="Block"),INDEX($O803:$Q803,1,MATCH(N$5,$I48:$K48,0)),IF(OR(N$7="Anytime",N$7="Peak",N$7="Off-peak",N$7="Shoulder",N$7="Block"),INDEX('Stakeholder report data'!$G803:$M803,1,MATCH(IF(N$7="Block","Anytime",N$7),'Stakeholder report data'!$G$799:$M$799,0)),INDEX($W803:$AD803,1,MATCH(N$5,$W$799:$AD$799,0)))))
*N1253*N$8,0)</f>
        <v>0</v>
      </c>
      <c r="O653" s="212">
        <f>_xlfn.IFNA(IF(O$7="Fixed",1,IF(AND($D653="yes",O$7="Block"),INDEX($O803:$Q803,1,MATCH(O$5,$I48:$K48,0)),IF(OR(O$7="Anytime",O$7="Peak",O$7="Off-peak",O$7="Shoulder",O$7="Block"),INDEX('Stakeholder report data'!$G803:$M803,1,MATCH(IF(O$7="Block","Anytime",O$7),'Stakeholder report data'!$G$799:$M$799,0)),INDEX($W803:$AD803,1,MATCH(O$5,$W$799:$AD$799,0)))))
*O1253*O$8,0)</f>
        <v>0</v>
      </c>
      <c r="P653" s="212">
        <f>_xlfn.IFNA(IF(P$7="Fixed",1,IF(AND($D653="yes",P$7="Block"),INDEX($O803:$Q803,1,MATCH(P$5,$I48:$K48,0)),IF(OR(P$7="Anytime",P$7="Peak",P$7="Off-peak",P$7="Shoulder",P$7="Block"),INDEX('Stakeholder report data'!$G803:$M803,1,MATCH(IF(P$7="Block","Anytime",P$7),'Stakeholder report data'!$G$799:$M$799,0)),INDEX($W803:$AD803,1,MATCH(P$5,$W$799:$AD$799,0)))))
*P1253*P$8,0)</f>
        <v>0</v>
      </c>
      <c r="Q653" s="212">
        <f>_xlfn.IFNA(IF(Q$7="Fixed",1,IF(AND($D653="yes",Q$7="Block"),INDEX($O803:$Q803,1,MATCH(Q$5,$I48:$K48,0)),IF(OR(Q$7="Anytime",Q$7="Peak",Q$7="Off-peak",Q$7="Shoulder",Q$7="Block"),INDEX('Stakeholder report data'!$G803:$M803,1,MATCH(IF(Q$7="Block","Anytime",Q$7),'Stakeholder report data'!$G$799:$M$799,0)),INDEX($W803:$AD803,1,MATCH(Q$5,$W$799:$AD$799,0)))))
*Q1253*Q$8,0)</f>
        <v>0</v>
      </c>
      <c r="R653" s="212">
        <f>_xlfn.IFNA(IF(R$7="Fixed",1,IF(AND($D653="yes",R$7="Block"),INDEX($O803:$Q803,1,MATCH(R$5,$I48:$K48,0)),IF(OR(R$7="Anytime",R$7="Peak",R$7="Off-peak",R$7="Shoulder",R$7="Block"),INDEX('Stakeholder report data'!$G803:$M803,1,MATCH(IF(R$7="Block","Anytime",R$7),'Stakeholder report data'!$G$799:$M$799,0)),INDEX($W803:$AD803,1,MATCH(R$5,$W$799:$AD$799,0)))))
*R1253*R$8,0)</f>
        <v>0</v>
      </c>
      <c r="S653" s="212">
        <f>_xlfn.IFNA(IF(S$7="Fixed",1,IF(AND($D653="yes",S$7="Block"),INDEX($O803:$Q803,1,MATCH(S$5,$I48:$K48,0)),IF(OR(S$7="Anytime",S$7="Peak",S$7="Off-peak",S$7="Shoulder",S$7="Block"),INDEX('Stakeholder report data'!$G803:$M803,1,MATCH(IF(S$7="Block","Anytime",S$7),'Stakeholder report data'!$G$799:$M$799,0)),INDEX($W803:$AD803,1,MATCH(S$5,$W$799:$AD$799,0)))))
*S1253*S$8,0)</f>
        <v>0</v>
      </c>
      <c r="T653" s="212">
        <f>_xlfn.IFNA(IF(T$7="Fixed",1,IF(AND($D653="yes",T$7="Block"),INDEX($O803:$Q803,1,MATCH(T$5,$I48:$K48,0)),IF(OR(T$7="Anytime",T$7="Peak",T$7="Off-peak",T$7="Shoulder",T$7="Block"),INDEX('Stakeholder report data'!$G803:$M803,1,MATCH(IF(T$7="Block","Anytime",T$7),'Stakeholder report data'!$G$799:$M$799,0)),INDEX($W803:$AD803,1,MATCH(T$5,$W$799:$AD$799,0)))))
*T1253*T$8,0)</f>
        <v>0</v>
      </c>
      <c r="U653" s="212">
        <f>_xlfn.IFNA(IF(U$7="Fixed",1,IF(AND($D653="yes",U$7="Block"),INDEX($O803:$Q803,1,MATCH(U$5,$I48:$K48,0)),IF(OR(U$7="Anytime",U$7="Peak",U$7="Off-peak",U$7="Shoulder",U$7="Block"),INDEX('Stakeholder report data'!$G803:$M803,1,MATCH(IF(U$7="Block","Anytime",U$7),'Stakeholder report data'!$G$799:$M$799,0)),INDEX($W803:$AD803,1,MATCH(U$5,$W$799:$AD$799,0)))))
*U1253*U$8,0)</f>
        <v>0</v>
      </c>
      <c r="V653" s="212">
        <f>_xlfn.IFNA(IF(V$7="Fixed",1,IF(AND($D653="yes",V$7="Block"),INDEX($O803:$Q803,1,MATCH(V$5,$I48:$K48,0)),IF(OR(V$7="Anytime",V$7="Peak",V$7="Off-peak",V$7="Shoulder",V$7="Block"),INDEX('Stakeholder report data'!$G803:$M803,1,MATCH(IF(V$7="Block","Anytime",V$7),'Stakeholder report data'!$G$799:$M$799,0)),INDEX($W803:$AD803,1,MATCH(V$5,$W$799:$AD$799,0)))))
*V1253*V$8,0)</f>
        <v>0</v>
      </c>
      <c r="W653" s="212">
        <f>_xlfn.IFNA(IF(W$7="Fixed",1,IF(AND($D653="yes",W$7="Block"),INDEX($O803:$Q803,1,MATCH(W$5,$I48:$K48,0)),IF(OR(W$7="Anytime",W$7="Peak",W$7="Off-peak",W$7="Shoulder",W$7="Block"),INDEX('Stakeholder report data'!$G803:$M803,1,MATCH(IF(W$7="Block","Anytime",W$7),'Stakeholder report data'!$G$799:$M$799,0)),INDEX($W803:$AD803,1,MATCH(W$5,$W$799:$AD$799,0)))))
*W1253*W$8,0)</f>
        <v>0</v>
      </c>
      <c r="X653" s="212">
        <f>_xlfn.IFNA(IF(X$7="Fixed",1,IF(AND($D653="yes",X$7="Block"),INDEX($O803:$Q803,1,MATCH(X$5,$I48:$K48,0)),IF(OR(X$7="Anytime",X$7="Peak",X$7="Off-peak",X$7="Shoulder",X$7="Block"),INDEX('Stakeholder report data'!$G803:$M803,1,MATCH(IF(X$7="Block","Anytime",X$7),'Stakeholder report data'!$G$799:$M$799,0)),INDEX($W803:$AD803,1,MATCH(X$5,$W$799:$AD$799,0)))))
*X1253*X$8,0)</f>
        <v>0</v>
      </c>
      <c r="Y653" s="212">
        <f>_xlfn.IFNA(IF(Y$7="Fixed",1,IF(AND($D653="yes",Y$7="Block"),INDEX($O803:$Q803,1,MATCH(Y$5,$I48:$K48,0)),IF(OR(Y$7="Anytime",Y$7="Peak",Y$7="Off-peak",Y$7="Shoulder",Y$7="Block"),INDEX('Stakeholder report data'!$G803:$M803,1,MATCH(IF(Y$7="Block","Anytime",Y$7),'Stakeholder report data'!$G$799:$M$799,0)),INDEX($W803:$AD803,1,MATCH(Y$5,$W$799:$AD$799,0)))))
*Y1253*Y$8,0)</f>
        <v>0</v>
      </c>
      <c r="Z653" s="212">
        <f>_xlfn.IFNA(IF(Z$7="Fixed",1,IF(AND($D653="yes",Z$7="Block"),INDEX($O803:$Q803,1,MATCH(Z$5,$I48:$K48,0)),IF(OR(Z$7="Anytime",Z$7="Peak",Z$7="Off-peak",Z$7="Shoulder",Z$7="Block"),INDEX('Stakeholder report data'!$G803:$M803,1,MATCH(IF(Z$7="Block","Anytime",Z$7),'Stakeholder report data'!$G$799:$M$799,0)),INDEX($W803:$AD803,1,MATCH(Z$5,$W$799:$AD$799,0)))))
*Z1253*Z$8,0)</f>
        <v>0</v>
      </c>
      <c r="AA653" s="212">
        <f>_xlfn.IFNA(IF(AA$7="Fixed",1,IF(AND($D653="yes",AA$7="Block"),INDEX($O803:$Q803,1,MATCH(AA$5,$I48:$K48,0)),IF(OR(AA$7="Anytime",AA$7="Peak",AA$7="Off-peak",AA$7="Shoulder",AA$7="Block"),INDEX('Stakeholder report data'!$G803:$M803,1,MATCH(IF(AA$7="Block","Anytime",AA$7),'Stakeholder report data'!$G$799:$M$799,0)),INDEX($W803:$AD803,1,MATCH(AA$5,$W$799:$AD$799,0)))))
*AA1253*AA$8,0)</f>
        <v>0</v>
      </c>
      <c r="AB653" s="212">
        <f>_xlfn.IFNA(IF(AB$7="Fixed",1,IF(AND($D653="yes",AB$7="Block"),INDEX($O803:$Q803,1,MATCH(AB$5,$I48:$K48,0)),IF(OR(AB$7="Anytime",AB$7="Peak",AB$7="Off-peak",AB$7="Shoulder",AB$7="Block"),INDEX('Stakeholder report data'!$G803:$M803,1,MATCH(IF(AB$7="Block","Anytime",AB$7),'Stakeholder report data'!$G$799:$M$799,0)),INDEX($W803:$AD803,1,MATCH(AB$5,$W$799:$AD$799,0)))))
*AB1253*AB$8,0)</f>
        <v>0</v>
      </c>
      <c r="AC653" s="212">
        <f>_xlfn.IFNA(IF(AC$7="Fixed",1,IF(AND($D653="yes",AC$7="Block"),INDEX($O803:$Q803,1,MATCH(AC$5,$I48:$K48,0)),IF(OR(AC$7="Anytime",AC$7="Peak",AC$7="Off-peak",AC$7="Shoulder",AC$7="Block"),INDEX('Stakeholder report data'!$G803:$M803,1,MATCH(IF(AC$7="Block","Anytime",AC$7),'Stakeholder report data'!$G$799:$M$799,0)),INDEX($W803:$AD803,1,MATCH(AC$5,$W$799:$AD$799,0)))))
*AC1253*AC$8,0)</f>
        <v>0</v>
      </c>
      <c r="AD653" s="212">
        <f>_xlfn.IFNA(IF(AD$7="Fixed",1,IF(AND($D653="yes",AD$7="Block"),INDEX($O803:$Q803,1,MATCH(AD$5,$I48:$K48,0)),IF(OR(AD$7="Anytime",AD$7="Peak",AD$7="Off-peak",AD$7="Shoulder",AD$7="Block"),INDEX('Stakeholder report data'!$G803:$M803,1,MATCH(IF(AD$7="Block","Anytime",AD$7),'Stakeholder report data'!$G$799:$M$799,0)),INDEX($W803:$AD803,1,MATCH(AD$5,$W$799:$AD$799,0)))))
*AD1253*AD$8,0)</f>
        <v>0</v>
      </c>
      <c r="AE653" s="55"/>
      <c r="AF653" s="52"/>
      <c r="AG653" s="52"/>
      <c r="AH653" s="52"/>
    </row>
    <row r="654" spans="1:34" ht="11.25" outlineLevel="2" x14ac:dyDescent="0.2">
      <c r="A654" s="34"/>
      <c r="B654" s="251">
        <v>3</v>
      </c>
      <c r="C654" s="48" t="s">
        <v>191</v>
      </c>
      <c r="D654" s="49" t="str">
        <f t="shared" si="68"/>
        <v>no</v>
      </c>
      <c r="E654" s="49" t="str">
        <f t="shared" si="68"/>
        <v>no</v>
      </c>
      <c r="F654" s="56"/>
      <c r="G654" s="262">
        <f t="shared" si="69"/>
        <v>813.18821670532236</v>
      </c>
      <c r="H654" s="56"/>
      <c r="I654" s="212">
        <f>_xlfn.IFNA(IF(I$7="Fixed",1,IF(AND($D654="yes",I$7="Block"),INDEX($O804:$Q804,1,MATCH(I$5,$I49:$K49,0)),IF(OR(I$7="Anytime",I$7="Peak",I$7="Off-peak",I$7="Shoulder",I$7="Block"),INDEX('Stakeholder report data'!$G804:$M804,1,MATCH(IF(I$7="Block","Anytime",I$7),'Stakeholder report data'!$G$799:$M$799,0)),INDEX($W804:$AD804,1,MATCH(I$5,$W$799:$AD$799,0)))))
*I1254*I$8,0)</f>
        <v>160.01600000000002</v>
      </c>
      <c r="J654" s="212">
        <f>_xlfn.IFNA(IF(J$7="Fixed",1,IF(AND($D654="yes",J$7="Block"),INDEX($O804:$Q804,1,MATCH(J$5,$I49:$K49,0)),IF(OR(J$7="Anytime",J$7="Peak",J$7="Off-peak",J$7="Shoulder",J$7="Block"),INDEX('Stakeholder report data'!$G804:$M804,1,MATCH(IF(J$7="Block","Anytime",J$7),'Stakeholder report data'!$G$799:$M$799,0)),INDEX($W804:$AD804,1,MATCH(J$5,$W$799:$AD$799,0)))))
*J1254*J$8,0)</f>
        <v>575.77221670532242</v>
      </c>
      <c r="K654" s="212">
        <f>_xlfn.IFNA(IF(K$7="Fixed",1,IF(AND($D654="yes",K$7="Block"),INDEX($O804:$Q804,1,MATCH(K$5,$I49:$K49,0)),IF(OR(K$7="Anytime",K$7="Peak",K$7="Off-peak",K$7="Shoulder",K$7="Block"),INDEX('Stakeholder report data'!$G804:$M804,1,MATCH(IF(K$7="Block","Anytime",K$7),'Stakeholder report data'!$G$799:$M$799,0)),INDEX($W804:$AD804,1,MATCH(K$5,$W$799:$AD$799,0)))))
*K1254*K$8,0)</f>
        <v>0</v>
      </c>
      <c r="L654" s="212">
        <f>_xlfn.IFNA(IF(L$7="Fixed",1,IF(AND($D654="yes",L$7="Block"),INDEX($O804:$Q804,1,MATCH(L$5,$I49:$K49,0)),IF(OR(L$7="Anytime",L$7="Peak",L$7="Off-peak",L$7="Shoulder",L$7="Block"),INDEX('Stakeholder report data'!$G804:$M804,1,MATCH(IF(L$7="Block","Anytime",L$7),'Stakeholder report data'!$G$799:$M$799,0)),INDEX($W804:$AD804,1,MATCH(L$5,$W$799:$AD$799,0)))))
*L1254*L$8,0)</f>
        <v>0</v>
      </c>
      <c r="M654" s="212">
        <f>_xlfn.IFNA(IF(M$7="Fixed",1,IF(AND($D654="yes",M$7="Block"),INDEX($O804:$Q804,1,MATCH(M$5,$I49:$K49,0)),IF(OR(M$7="Anytime",M$7="Peak",M$7="Off-peak",M$7="Shoulder",M$7="Block"),INDEX('Stakeholder report data'!$G804:$M804,1,MATCH(IF(M$7="Block","Anytime",M$7),'Stakeholder report data'!$G$799:$M$799,0)),INDEX($W804:$AD804,1,MATCH(M$5,$W$799:$AD$799,0)))))
*M1254*M$8,0)</f>
        <v>0</v>
      </c>
      <c r="N654" s="212">
        <f>_xlfn.IFNA(IF(N$7="Fixed",1,IF(AND($D654="yes",N$7="Block"),INDEX($O804:$Q804,1,MATCH(N$5,$I49:$K49,0)),IF(OR(N$7="Anytime",N$7="Peak",N$7="Off-peak",N$7="Shoulder",N$7="Block"),INDEX('Stakeholder report data'!$G804:$M804,1,MATCH(IF(N$7="Block","Anytime",N$7),'Stakeholder report data'!$G$799:$M$799,0)),INDEX($W804:$AD804,1,MATCH(N$5,$W$799:$AD$799,0)))))
*N1254*N$8,0)</f>
        <v>0</v>
      </c>
      <c r="O654" s="212">
        <f>_xlfn.IFNA(IF(O$7="Fixed",1,IF(AND($D654="yes",O$7="Block"),INDEX($O804:$Q804,1,MATCH(O$5,$I49:$K49,0)),IF(OR(O$7="Anytime",O$7="Peak",O$7="Off-peak",O$7="Shoulder",O$7="Block"),INDEX('Stakeholder report data'!$G804:$M804,1,MATCH(IF(O$7="Block","Anytime",O$7),'Stakeholder report data'!$G$799:$M$799,0)),INDEX($W804:$AD804,1,MATCH(O$5,$W$799:$AD$799,0)))))
*O1254*O$8,0)</f>
        <v>0</v>
      </c>
      <c r="P654" s="212">
        <f>_xlfn.IFNA(IF(P$7="Fixed",1,IF(AND($D654="yes",P$7="Block"),INDEX($O804:$Q804,1,MATCH(P$5,$I49:$K49,0)),IF(OR(P$7="Anytime",P$7="Peak",P$7="Off-peak",P$7="Shoulder",P$7="Block"),INDEX('Stakeholder report data'!$G804:$M804,1,MATCH(IF(P$7="Block","Anytime",P$7),'Stakeholder report data'!$G$799:$M$799,0)),INDEX($W804:$AD804,1,MATCH(P$5,$W$799:$AD$799,0)))))
*P1254*P$8,0)</f>
        <v>0</v>
      </c>
      <c r="Q654" s="212">
        <f>_xlfn.IFNA(IF(Q$7="Fixed",1,IF(AND($D654="yes",Q$7="Block"),INDEX($O804:$Q804,1,MATCH(Q$5,$I49:$K49,0)),IF(OR(Q$7="Anytime",Q$7="Peak",Q$7="Off-peak",Q$7="Shoulder",Q$7="Block"),INDEX('Stakeholder report data'!$G804:$M804,1,MATCH(IF(Q$7="Block","Anytime",Q$7),'Stakeholder report data'!$G$799:$M$799,0)),INDEX($W804:$AD804,1,MATCH(Q$5,$W$799:$AD$799,0)))))
*Q1254*Q$8,0)</f>
        <v>0</v>
      </c>
      <c r="R654" s="212">
        <f>_xlfn.IFNA(IF(R$7="Fixed",1,IF(AND($D654="yes",R$7="Block"),INDEX($O804:$Q804,1,MATCH(R$5,$I49:$K49,0)),IF(OR(R$7="Anytime",R$7="Peak",R$7="Off-peak",R$7="Shoulder",R$7="Block"),INDEX('Stakeholder report data'!$G804:$M804,1,MATCH(IF(R$7="Block","Anytime",R$7),'Stakeholder report data'!$G$799:$M$799,0)),INDEX($W804:$AD804,1,MATCH(R$5,$W$799:$AD$799,0)))))
*R1254*R$8,0)</f>
        <v>0</v>
      </c>
      <c r="S654" s="212">
        <f>_xlfn.IFNA(IF(S$7="Fixed",1,IF(AND($D654="yes",S$7="Block"),INDEX($O804:$Q804,1,MATCH(S$5,$I49:$K49,0)),IF(OR(S$7="Anytime",S$7="Peak",S$7="Off-peak",S$7="Shoulder",S$7="Block"),INDEX('Stakeholder report data'!$G804:$M804,1,MATCH(IF(S$7="Block","Anytime",S$7),'Stakeholder report data'!$G$799:$M$799,0)),INDEX($W804:$AD804,1,MATCH(S$5,$W$799:$AD$799,0)))))
*S1254*S$8,0)</f>
        <v>0</v>
      </c>
      <c r="T654" s="212">
        <f>_xlfn.IFNA(IF(T$7="Fixed",1,IF(AND($D654="yes",T$7="Block"),INDEX($O804:$Q804,1,MATCH(T$5,$I49:$K49,0)),IF(OR(T$7="Anytime",T$7="Peak",T$7="Off-peak",T$7="Shoulder",T$7="Block"),INDEX('Stakeholder report data'!$G804:$M804,1,MATCH(IF(T$7="Block","Anytime",T$7),'Stakeholder report data'!$G$799:$M$799,0)),INDEX($W804:$AD804,1,MATCH(T$5,$W$799:$AD$799,0)))))
*T1254*T$8,0)</f>
        <v>0</v>
      </c>
      <c r="U654" s="212">
        <f>_xlfn.IFNA(IF(U$7="Fixed",1,IF(AND($D654="yes",U$7="Block"),INDEX($O804:$Q804,1,MATCH(U$5,$I49:$K49,0)),IF(OR(U$7="Anytime",U$7="Peak",U$7="Off-peak",U$7="Shoulder",U$7="Block"),INDEX('Stakeholder report data'!$G804:$M804,1,MATCH(IF(U$7="Block","Anytime",U$7),'Stakeholder report data'!$G$799:$M$799,0)),INDEX($W804:$AD804,1,MATCH(U$5,$W$799:$AD$799,0)))))
*U1254*U$8,0)</f>
        <v>0</v>
      </c>
      <c r="V654" s="212">
        <f>_xlfn.IFNA(IF(V$7="Fixed",1,IF(AND($D654="yes",V$7="Block"),INDEX($O804:$Q804,1,MATCH(V$5,$I49:$K49,0)),IF(OR(V$7="Anytime",V$7="Peak",V$7="Off-peak",V$7="Shoulder",V$7="Block"),INDEX('Stakeholder report data'!$G804:$M804,1,MATCH(IF(V$7="Block","Anytime",V$7),'Stakeholder report data'!$G$799:$M$799,0)),INDEX($W804:$AD804,1,MATCH(V$5,$W$799:$AD$799,0)))))
*V1254*V$8,0)</f>
        <v>0</v>
      </c>
      <c r="W654" s="212">
        <f>_xlfn.IFNA(IF(W$7="Fixed",1,IF(AND($D654="yes",W$7="Block"),INDEX($O804:$Q804,1,MATCH(W$5,$I49:$K49,0)),IF(OR(W$7="Anytime",W$7="Peak",W$7="Off-peak",W$7="Shoulder",W$7="Block"),INDEX('Stakeholder report data'!$G804:$M804,1,MATCH(IF(W$7="Block","Anytime",W$7),'Stakeholder report data'!$G$799:$M$799,0)),INDEX($W804:$AD804,1,MATCH(W$5,$W$799:$AD$799,0)))))
*W1254*W$8,0)</f>
        <v>0</v>
      </c>
      <c r="X654" s="212">
        <f>_xlfn.IFNA(IF(X$7="Fixed",1,IF(AND($D654="yes",X$7="Block"),INDEX($O804:$Q804,1,MATCH(X$5,$I49:$K49,0)),IF(OR(X$7="Anytime",X$7="Peak",X$7="Off-peak",X$7="Shoulder",X$7="Block"),INDEX('Stakeholder report data'!$G804:$M804,1,MATCH(IF(X$7="Block","Anytime",X$7),'Stakeholder report data'!$G$799:$M$799,0)),INDEX($W804:$AD804,1,MATCH(X$5,$W$799:$AD$799,0)))))
*X1254*X$8,0)</f>
        <v>0</v>
      </c>
      <c r="Y654" s="212">
        <f>_xlfn.IFNA(IF(Y$7="Fixed",1,IF(AND($D654="yes",Y$7="Block"),INDEX($O804:$Q804,1,MATCH(Y$5,$I49:$K49,0)),IF(OR(Y$7="Anytime",Y$7="Peak",Y$7="Off-peak",Y$7="Shoulder",Y$7="Block"),INDEX('Stakeholder report data'!$G804:$M804,1,MATCH(IF(Y$7="Block","Anytime",Y$7),'Stakeholder report data'!$G$799:$M$799,0)),INDEX($W804:$AD804,1,MATCH(Y$5,$W$799:$AD$799,0)))))
*Y1254*Y$8,0)</f>
        <v>0</v>
      </c>
      <c r="Z654" s="212">
        <f>_xlfn.IFNA(IF(Z$7="Fixed",1,IF(AND($D654="yes",Z$7="Block"),INDEX($O804:$Q804,1,MATCH(Z$5,$I49:$K49,0)),IF(OR(Z$7="Anytime",Z$7="Peak",Z$7="Off-peak",Z$7="Shoulder",Z$7="Block"),INDEX('Stakeholder report data'!$G804:$M804,1,MATCH(IF(Z$7="Block","Anytime",Z$7),'Stakeholder report data'!$G$799:$M$799,0)),INDEX($W804:$AD804,1,MATCH(Z$5,$W$799:$AD$799,0)))))
*Z1254*Z$8,0)</f>
        <v>0</v>
      </c>
      <c r="AA654" s="212">
        <f>_xlfn.IFNA(IF(AA$7="Fixed",1,IF(AND($D654="yes",AA$7="Block"),INDEX($O804:$Q804,1,MATCH(AA$5,$I49:$K49,0)),IF(OR(AA$7="Anytime",AA$7="Peak",AA$7="Off-peak",AA$7="Shoulder",AA$7="Block"),INDEX('Stakeholder report data'!$G804:$M804,1,MATCH(IF(AA$7="Block","Anytime",AA$7),'Stakeholder report data'!$G$799:$M$799,0)),INDEX($W804:$AD804,1,MATCH(AA$5,$W$799:$AD$799,0)))))
*AA1254*AA$8,0)</f>
        <v>0</v>
      </c>
      <c r="AB654" s="212">
        <f>_xlfn.IFNA(IF(AB$7="Fixed",1,IF(AND($D654="yes",AB$7="Block"),INDEX($O804:$Q804,1,MATCH(AB$5,$I49:$K49,0)),IF(OR(AB$7="Anytime",AB$7="Peak",AB$7="Off-peak",AB$7="Shoulder",AB$7="Block"),INDEX('Stakeholder report data'!$G804:$M804,1,MATCH(IF(AB$7="Block","Anytime",AB$7),'Stakeholder report data'!$G$799:$M$799,0)),INDEX($W804:$AD804,1,MATCH(AB$5,$W$799:$AD$799,0)))))
*AB1254*AB$8,0)</f>
        <v>0</v>
      </c>
      <c r="AC654" s="212">
        <f>_xlfn.IFNA(IF(AC$7="Fixed",1,IF(AND($D654="yes",AC$7="Block"),INDEX($O804:$Q804,1,MATCH(AC$5,$I49:$K49,0)),IF(OR(AC$7="Anytime",AC$7="Peak",AC$7="Off-peak",AC$7="Shoulder",AC$7="Block"),INDEX('Stakeholder report data'!$G804:$M804,1,MATCH(IF(AC$7="Block","Anytime",AC$7),'Stakeholder report data'!$G$799:$M$799,0)),INDEX($W804:$AD804,1,MATCH(AC$5,$W$799:$AD$799,0)))))
*AC1254*AC$8,0)</f>
        <v>0</v>
      </c>
      <c r="AD654" s="212">
        <f>_xlfn.IFNA(IF(AD$7="Fixed",1,IF(AND($D654="yes",AD$7="Block"),INDEX($O804:$Q804,1,MATCH(AD$5,$I49:$K49,0)),IF(OR(AD$7="Anytime",AD$7="Peak",AD$7="Off-peak",AD$7="Shoulder",AD$7="Block"),INDEX('Stakeholder report data'!$G804:$M804,1,MATCH(IF(AD$7="Block","Anytime",AD$7),'Stakeholder report data'!$G$799:$M$799,0)),INDEX($W804:$AD804,1,MATCH(AD$5,$W$799:$AD$799,0)))))
*AD1254*AD$8,0)</f>
        <v>0</v>
      </c>
      <c r="AE654" s="55"/>
      <c r="AF654" s="34"/>
      <c r="AG654" s="34"/>
      <c r="AH654" s="34"/>
    </row>
    <row r="655" spans="1:34" ht="11.25" outlineLevel="2" x14ac:dyDescent="0.2">
      <c r="A655" s="34"/>
      <c r="B655" s="251">
        <v>4</v>
      </c>
      <c r="C655" s="48" t="s">
        <v>193</v>
      </c>
      <c r="D655" s="49" t="str">
        <f t="shared" si="68"/>
        <v>no</v>
      </c>
      <c r="E655" s="49" t="str">
        <f t="shared" si="68"/>
        <v>no</v>
      </c>
      <c r="F655" s="56"/>
      <c r="G655" s="262">
        <f t="shared" si="69"/>
        <v>5078.5120849932855</v>
      </c>
      <c r="H655" s="56"/>
      <c r="I655" s="212">
        <f>_xlfn.IFNA(IF(I$7="Fixed",1,IF(AND($D655="yes",I$7="Block"),INDEX($O805:$Q805,1,MATCH(I$5,$I50:$K50,0)),IF(OR(I$7="Anytime",I$7="Peak",I$7="Off-peak",I$7="Shoulder",I$7="Block"),INDEX('Stakeholder report data'!$G805:$M805,1,MATCH(IF(I$7="Block","Anytime",I$7),'Stakeholder report data'!$G$799:$M$799,0)),INDEX($W805:$AD805,1,MATCH(I$5,$W$799:$AD$799,0)))))
*I1255*I$8,0)</f>
        <v>1200.1200000000001</v>
      </c>
      <c r="J655" s="212">
        <f>_xlfn.IFNA(IF(J$7="Fixed",1,IF(AND($D655="yes",J$7="Block"),INDEX($O805:$Q805,1,MATCH(J$5,$I50:$K50,0)),IF(OR(J$7="Anytime",J$7="Peak",J$7="Off-peak",J$7="Shoulder",J$7="Block"),INDEX('Stakeholder report data'!$G805:$M805,1,MATCH(IF(J$7="Block","Anytime",J$7),'Stakeholder report data'!$G$799:$M$799,0)),INDEX($W805:$AD805,1,MATCH(J$5,$W$799:$AD$799,0)))))
*J1255*J$8,0)</f>
        <v>3800.992084993286</v>
      </c>
      <c r="K655" s="212">
        <f>_xlfn.IFNA(IF(K$7="Fixed",1,IF(AND($D655="yes",K$7="Block"),INDEX($O805:$Q805,1,MATCH(K$5,$I50:$K50,0)),IF(OR(K$7="Anytime",K$7="Peak",K$7="Off-peak",K$7="Shoulder",K$7="Block"),INDEX('Stakeholder report data'!$G805:$M805,1,MATCH(IF(K$7="Block","Anytime",K$7),'Stakeholder report data'!$G$799:$M$799,0)),INDEX($W805:$AD805,1,MATCH(K$5,$W$799:$AD$799,0)))))
*K1255*K$8,0)</f>
        <v>0</v>
      </c>
      <c r="L655" s="212">
        <f>_xlfn.IFNA(IF(L$7="Fixed",1,IF(AND($D655="yes",L$7="Block"),INDEX($O805:$Q805,1,MATCH(L$5,$I50:$K50,0)),IF(OR(L$7="Anytime",L$7="Peak",L$7="Off-peak",L$7="Shoulder",L$7="Block"),INDEX('Stakeholder report data'!$G805:$M805,1,MATCH(IF(L$7="Block","Anytime",L$7),'Stakeholder report data'!$G$799:$M$799,0)),INDEX($W805:$AD805,1,MATCH(L$5,$W$799:$AD$799,0)))))
*L1255*L$8,0)</f>
        <v>0</v>
      </c>
      <c r="M655" s="212">
        <f>_xlfn.IFNA(IF(M$7="Fixed",1,IF(AND($D655="yes",M$7="Block"),INDEX($O805:$Q805,1,MATCH(M$5,$I50:$K50,0)),IF(OR(M$7="Anytime",M$7="Peak",M$7="Off-peak",M$7="Shoulder",M$7="Block"),INDEX('Stakeholder report data'!$G805:$M805,1,MATCH(IF(M$7="Block","Anytime",M$7),'Stakeholder report data'!$G$799:$M$799,0)),INDEX($W805:$AD805,1,MATCH(M$5,$W$799:$AD$799,0)))))
*M1255*M$8,0)</f>
        <v>0</v>
      </c>
      <c r="N655" s="212">
        <f>_xlfn.IFNA(IF(N$7="Fixed",1,IF(AND($D655="yes",N$7="Block"),INDEX($O805:$Q805,1,MATCH(N$5,$I50:$K50,0)),IF(OR(N$7="Anytime",N$7="Peak",N$7="Off-peak",N$7="Shoulder",N$7="Block"),INDEX('Stakeholder report data'!$G805:$M805,1,MATCH(IF(N$7="Block","Anytime",N$7),'Stakeholder report data'!$G$799:$M$799,0)),INDEX($W805:$AD805,1,MATCH(N$5,$W$799:$AD$799,0)))))
*N1255*N$8,0)</f>
        <v>0</v>
      </c>
      <c r="O655" s="212">
        <f>_xlfn.IFNA(IF(O$7="Fixed",1,IF(AND($D655="yes",O$7="Block"),INDEX($O805:$Q805,1,MATCH(O$5,$I50:$K50,0)),IF(OR(O$7="Anytime",O$7="Peak",O$7="Off-peak",O$7="Shoulder",O$7="Block"),INDEX('Stakeholder report data'!$G805:$M805,1,MATCH(IF(O$7="Block","Anytime",O$7),'Stakeholder report data'!$G$799:$M$799,0)),INDEX($W805:$AD805,1,MATCH(O$5,$W$799:$AD$799,0)))))
*O1255*O$8,0)</f>
        <v>0</v>
      </c>
      <c r="P655" s="212">
        <f>_xlfn.IFNA(IF(P$7="Fixed",1,IF(AND($D655="yes",P$7="Block"),INDEX($O805:$Q805,1,MATCH(P$5,$I50:$K50,0)),IF(OR(P$7="Anytime",P$7="Peak",P$7="Off-peak",P$7="Shoulder",P$7="Block"),INDEX('Stakeholder report data'!$G805:$M805,1,MATCH(IF(P$7="Block","Anytime",P$7),'Stakeholder report data'!$G$799:$M$799,0)),INDEX($W805:$AD805,1,MATCH(P$5,$W$799:$AD$799,0)))))
*P1255*P$8,0)</f>
        <v>0</v>
      </c>
      <c r="Q655" s="212">
        <f>_xlfn.IFNA(IF(Q$7="Fixed",1,IF(AND($D655="yes",Q$7="Block"),INDEX($O805:$Q805,1,MATCH(Q$5,$I50:$K50,0)),IF(OR(Q$7="Anytime",Q$7="Peak",Q$7="Off-peak",Q$7="Shoulder",Q$7="Block"),INDEX('Stakeholder report data'!$G805:$M805,1,MATCH(IF(Q$7="Block","Anytime",Q$7),'Stakeholder report data'!$G$799:$M$799,0)),INDEX($W805:$AD805,1,MATCH(Q$5,$W$799:$AD$799,0)))))
*Q1255*Q$8,0)</f>
        <v>0</v>
      </c>
      <c r="R655" s="212">
        <f>_xlfn.IFNA(IF(R$7="Fixed",1,IF(AND($D655="yes",R$7="Block"),INDEX($O805:$Q805,1,MATCH(R$5,$I50:$K50,0)),IF(OR(R$7="Anytime",R$7="Peak",R$7="Off-peak",R$7="Shoulder",R$7="Block"),INDEX('Stakeholder report data'!$G805:$M805,1,MATCH(IF(R$7="Block","Anytime",R$7),'Stakeholder report data'!$G$799:$M$799,0)),INDEX($W805:$AD805,1,MATCH(R$5,$W$799:$AD$799,0)))))
*R1255*R$8,0)</f>
        <v>0</v>
      </c>
      <c r="S655" s="212">
        <f>_xlfn.IFNA(IF(S$7="Fixed",1,IF(AND($D655="yes",S$7="Block"),INDEX($O805:$Q805,1,MATCH(S$5,$I50:$K50,0)),IF(OR(S$7="Anytime",S$7="Peak",S$7="Off-peak",S$7="Shoulder",S$7="Block"),INDEX('Stakeholder report data'!$G805:$M805,1,MATCH(IF(S$7="Block","Anytime",S$7),'Stakeholder report data'!$G$799:$M$799,0)),INDEX($W805:$AD805,1,MATCH(S$5,$W$799:$AD$799,0)))))
*S1255*S$8,0)</f>
        <v>0</v>
      </c>
      <c r="T655" s="212">
        <f>_xlfn.IFNA(IF(T$7="Fixed",1,IF(AND($D655="yes",T$7="Block"),INDEX($O805:$Q805,1,MATCH(T$5,$I50:$K50,0)),IF(OR(T$7="Anytime",T$7="Peak",T$7="Off-peak",T$7="Shoulder",T$7="Block"),INDEX('Stakeholder report data'!$G805:$M805,1,MATCH(IF(T$7="Block","Anytime",T$7),'Stakeholder report data'!$G$799:$M$799,0)),INDEX($W805:$AD805,1,MATCH(T$5,$W$799:$AD$799,0)))))
*T1255*T$8,0)</f>
        <v>0</v>
      </c>
      <c r="U655" s="212">
        <f>_xlfn.IFNA(IF(U$7="Fixed",1,IF(AND($D655="yes",U$7="Block"),INDEX($O805:$Q805,1,MATCH(U$5,$I50:$K50,0)),IF(OR(U$7="Anytime",U$7="Peak",U$7="Off-peak",U$7="Shoulder",U$7="Block"),INDEX('Stakeholder report data'!$G805:$M805,1,MATCH(IF(U$7="Block","Anytime",U$7),'Stakeholder report data'!$G$799:$M$799,0)),INDEX($W805:$AD805,1,MATCH(U$5,$W$799:$AD$799,0)))))
*U1255*U$8,0)</f>
        <v>0</v>
      </c>
      <c r="V655" s="212">
        <f>_xlfn.IFNA(IF(V$7="Fixed",1,IF(AND($D655="yes",V$7="Block"),INDEX($O805:$Q805,1,MATCH(V$5,$I50:$K50,0)),IF(OR(V$7="Anytime",V$7="Peak",V$7="Off-peak",V$7="Shoulder",V$7="Block"),INDEX('Stakeholder report data'!$G805:$M805,1,MATCH(IF(V$7="Block","Anytime",V$7),'Stakeholder report data'!$G$799:$M$799,0)),INDEX($W805:$AD805,1,MATCH(V$5,$W$799:$AD$799,0)))))
*V1255*V$8,0)</f>
        <v>0</v>
      </c>
      <c r="W655" s="212">
        <f>_xlfn.IFNA(IF(W$7="Fixed",1,IF(AND($D655="yes",W$7="Block"),INDEX($O805:$Q805,1,MATCH(W$5,$I50:$K50,0)),IF(OR(W$7="Anytime",W$7="Peak",W$7="Off-peak",W$7="Shoulder",W$7="Block"),INDEX('Stakeholder report data'!$G805:$M805,1,MATCH(IF(W$7="Block","Anytime",W$7),'Stakeholder report data'!$G$799:$M$799,0)),INDEX($W805:$AD805,1,MATCH(W$5,$W$799:$AD$799,0)))))
*W1255*W$8,0)</f>
        <v>0</v>
      </c>
      <c r="X655" s="212">
        <f>_xlfn.IFNA(IF(X$7="Fixed",1,IF(AND($D655="yes",X$7="Block"),INDEX($O805:$Q805,1,MATCH(X$5,$I50:$K50,0)),IF(OR(X$7="Anytime",X$7="Peak",X$7="Off-peak",X$7="Shoulder",X$7="Block"),INDEX('Stakeholder report data'!$G805:$M805,1,MATCH(IF(X$7="Block","Anytime",X$7),'Stakeholder report data'!$G$799:$M$799,0)),INDEX($W805:$AD805,1,MATCH(X$5,$W$799:$AD$799,0)))))
*X1255*X$8,0)</f>
        <v>0</v>
      </c>
      <c r="Y655" s="212">
        <f>_xlfn.IFNA(IF(Y$7="Fixed",1,IF(AND($D655="yes",Y$7="Block"),INDEX($O805:$Q805,1,MATCH(Y$5,$I50:$K50,0)),IF(OR(Y$7="Anytime",Y$7="Peak",Y$7="Off-peak",Y$7="Shoulder",Y$7="Block"),INDEX('Stakeholder report data'!$G805:$M805,1,MATCH(IF(Y$7="Block","Anytime",Y$7),'Stakeholder report data'!$G$799:$M$799,0)),INDEX($W805:$AD805,1,MATCH(Y$5,$W$799:$AD$799,0)))))
*Y1255*Y$8,0)</f>
        <v>0</v>
      </c>
      <c r="Z655" s="212">
        <f>_xlfn.IFNA(IF(Z$7="Fixed",1,IF(AND($D655="yes",Z$7="Block"),INDEX($O805:$Q805,1,MATCH(Z$5,$I50:$K50,0)),IF(OR(Z$7="Anytime",Z$7="Peak",Z$7="Off-peak",Z$7="Shoulder",Z$7="Block"),INDEX('Stakeholder report data'!$G805:$M805,1,MATCH(IF(Z$7="Block","Anytime",Z$7),'Stakeholder report data'!$G$799:$M$799,0)),INDEX($W805:$AD805,1,MATCH(Z$5,$W$799:$AD$799,0)))))
*Z1255*Z$8,0)</f>
        <v>0</v>
      </c>
      <c r="AA655" s="212">
        <f>_xlfn.IFNA(IF(AA$7="Fixed",1,IF(AND($D655="yes",AA$7="Block"),INDEX($O805:$Q805,1,MATCH(AA$5,$I50:$K50,0)),IF(OR(AA$7="Anytime",AA$7="Peak",AA$7="Off-peak",AA$7="Shoulder",AA$7="Block"),INDEX('Stakeholder report data'!$G805:$M805,1,MATCH(IF(AA$7="Block","Anytime",AA$7),'Stakeholder report data'!$G$799:$M$799,0)),INDEX($W805:$AD805,1,MATCH(AA$5,$W$799:$AD$799,0)))))
*AA1255*AA$8,0)</f>
        <v>0</v>
      </c>
      <c r="AB655" s="212">
        <f>_xlfn.IFNA(IF(AB$7="Fixed",1,IF(AND($D655="yes",AB$7="Block"),INDEX($O805:$Q805,1,MATCH(AB$5,$I50:$K50,0)),IF(OR(AB$7="Anytime",AB$7="Peak",AB$7="Off-peak",AB$7="Shoulder",AB$7="Block"),INDEX('Stakeholder report data'!$G805:$M805,1,MATCH(IF(AB$7="Block","Anytime",AB$7),'Stakeholder report data'!$G$799:$M$799,0)),INDEX($W805:$AD805,1,MATCH(AB$5,$W$799:$AD$799,0)))))
*AB1255*AB$8,0)</f>
        <v>0</v>
      </c>
      <c r="AC655" s="212">
        <f>_xlfn.IFNA(IF(AC$7="Fixed",1,IF(AND($D655="yes",AC$7="Block"),INDEX($O805:$Q805,1,MATCH(AC$5,$I50:$K50,0)),IF(OR(AC$7="Anytime",AC$7="Peak",AC$7="Off-peak",AC$7="Shoulder",AC$7="Block"),INDEX('Stakeholder report data'!$G805:$M805,1,MATCH(IF(AC$7="Block","Anytime",AC$7),'Stakeholder report data'!$G$799:$M$799,0)),INDEX($W805:$AD805,1,MATCH(AC$5,$W$799:$AD$799,0)))))
*AC1255*AC$8,0)</f>
        <v>0</v>
      </c>
      <c r="AD655" s="212">
        <f>_xlfn.IFNA(IF(AD$7="Fixed",1,IF(AND($D655="yes",AD$7="Block"),INDEX($O805:$Q805,1,MATCH(AD$5,$I50:$K50,0)),IF(OR(AD$7="Anytime",AD$7="Peak",AD$7="Off-peak",AD$7="Shoulder",AD$7="Block"),INDEX('Stakeholder report data'!$G805:$M805,1,MATCH(IF(AD$7="Block","Anytime",AD$7),'Stakeholder report data'!$G$799:$M$799,0)),INDEX($W805:$AD805,1,MATCH(AD$5,$W$799:$AD$799,0)))))
*AD1255*AD$8,0)</f>
        <v>0</v>
      </c>
      <c r="AE655" s="55"/>
      <c r="AF655" s="34"/>
      <c r="AG655" s="34"/>
      <c r="AH655" s="34"/>
    </row>
    <row r="656" spans="1:34" ht="11.25" outlineLevel="2" x14ac:dyDescent="0.2">
      <c r="A656" s="34"/>
      <c r="B656" s="251">
        <v>5</v>
      </c>
      <c r="C656" s="48" t="s">
        <v>195</v>
      </c>
      <c r="D656" s="49" t="str">
        <f t="shared" si="68"/>
        <v>no</v>
      </c>
      <c r="E656" s="49" t="str">
        <f t="shared" si="68"/>
        <v>yes</v>
      </c>
      <c r="F656" s="56"/>
      <c r="G656" s="262">
        <f t="shared" si="69"/>
        <v>6399.0272987636472</v>
      </c>
      <c r="H656" s="56"/>
      <c r="I656" s="212">
        <f>_xlfn.IFNA(IF(I$7="Fixed",1,IF(AND($D656="yes",I$7="Block"),INDEX($O806:$Q806,1,MATCH(I$5,$I51:$K51,0)),IF(OR(I$7="Anytime",I$7="Peak",I$7="Off-peak",I$7="Shoulder",I$7="Block"),INDEX('Stakeholder report data'!$G806:$M806,1,MATCH(IF(I$7="Block","Anytime",I$7),'Stakeholder report data'!$G$799:$M$799,0)),INDEX($W806:$AD806,1,MATCH(I$5,$W$799:$AD$799,0)))))
*I1256*I$8,0)</f>
        <v>1200.1200000000001</v>
      </c>
      <c r="J656" s="212">
        <f>_xlfn.IFNA(IF(J$7="Fixed",1,IF(AND($D656="yes",J$7="Block"),INDEX($O806:$Q806,1,MATCH(J$5,$I51:$K51,0)),IF(OR(J$7="Anytime",J$7="Peak",J$7="Off-peak",J$7="Shoulder",J$7="Block"),INDEX('Stakeholder report data'!$G806:$M806,1,MATCH(IF(J$7="Block","Anytime",J$7),'Stakeholder report data'!$G$799:$M$799,0)),INDEX($W806:$AD806,1,MATCH(J$5,$W$799:$AD$799,0)))))
*J1256*J$8,0)</f>
        <v>0</v>
      </c>
      <c r="K656" s="212">
        <f>_xlfn.IFNA(IF(K$7="Fixed",1,IF(AND($D656="yes",K$7="Block"),INDEX($O806:$Q806,1,MATCH(K$5,$I51:$K51,0)),IF(OR(K$7="Anytime",K$7="Peak",K$7="Off-peak",K$7="Shoulder",K$7="Block"),INDEX('Stakeholder report data'!$G806:$M806,1,MATCH(IF(K$7="Block","Anytime",K$7),'Stakeholder report data'!$G$799:$M$799,0)),INDEX($W806:$AD806,1,MATCH(K$5,$W$799:$AD$799,0)))))
*K1256*K$8,0)</f>
        <v>3521.1083762697212</v>
      </c>
      <c r="L656" s="212">
        <f>_xlfn.IFNA(IF(L$7="Fixed",1,IF(AND($D656="yes",L$7="Block"),INDEX($O806:$Q806,1,MATCH(L$5,$I51:$K51,0)),IF(OR(L$7="Anytime",L$7="Peak",L$7="Off-peak",L$7="Shoulder",L$7="Block"),INDEX('Stakeholder report data'!$G806:$M806,1,MATCH(IF(L$7="Block","Anytime",L$7),'Stakeholder report data'!$G$799:$M$799,0)),INDEX($W806:$AD806,1,MATCH(L$5,$W$799:$AD$799,0)))))
*L1256*L$8,0)</f>
        <v>1600.3989224939264</v>
      </c>
      <c r="M656" s="212">
        <f>_xlfn.IFNA(IF(M$7="Fixed",1,IF(AND($D656="yes",M$7="Block"),INDEX($O806:$Q806,1,MATCH(M$5,$I51:$K51,0)),IF(OR(M$7="Anytime",M$7="Peak",M$7="Off-peak",M$7="Shoulder",M$7="Block"),INDEX('Stakeholder report data'!$G806:$M806,1,MATCH(IF(M$7="Block","Anytime",M$7),'Stakeholder report data'!$G$799:$M$799,0)),INDEX($W806:$AD806,1,MATCH(M$5,$W$799:$AD$799,0)))))
*M1256*M$8,0)</f>
        <v>0</v>
      </c>
      <c r="N656" s="212">
        <f>_xlfn.IFNA(IF(N$7="Fixed",1,IF(AND($D656="yes",N$7="Block"),INDEX($O806:$Q806,1,MATCH(N$5,$I51:$K51,0)),IF(OR(N$7="Anytime",N$7="Peak",N$7="Off-peak",N$7="Shoulder",N$7="Block"),INDEX('Stakeholder report data'!$G806:$M806,1,MATCH(IF(N$7="Block","Anytime",N$7),'Stakeholder report data'!$G$799:$M$799,0)),INDEX($W806:$AD806,1,MATCH(N$5,$W$799:$AD$799,0)))))
*N1256*N$8,0)</f>
        <v>0</v>
      </c>
      <c r="O656" s="212">
        <f>_xlfn.IFNA(IF(O$7="Fixed",1,IF(AND($D656="yes",O$7="Block"),INDEX($O806:$Q806,1,MATCH(O$5,$I51:$K51,0)),IF(OR(O$7="Anytime",O$7="Peak",O$7="Off-peak",O$7="Shoulder",O$7="Block"),INDEX('Stakeholder report data'!$G806:$M806,1,MATCH(IF(O$7="Block","Anytime",O$7),'Stakeholder report data'!$G$799:$M$799,0)),INDEX($W806:$AD806,1,MATCH(O$5,$W$799:$AD$799,0)))))
*O1256*O$8,0)</f>
        <v>0</v>
      </c>
      <c r="P656" s="212">
        <f>_xlfn.IFNA(IF(P$7="Fixed",1,IF(AND($D656="yes",P$7="Block"),INDEX($O806:$Q806,1,MATCH(P$5,$I51:$K51,0)),IF(OR(P$7="Anytime",P$7="Peak",P$7="Off-peak",P$7="Shoulder",P$7="Block"),INDEX('Stakeholder report data'!$G806:$M806,1,MATCH(IF(P$7="Block","Anytime",P$7),'Stakeholder report data'!$G$799:$M$799,0)),INDEX($W806:$AD806,1,MATCH(P$5,$W$799:$AD$799,0)))))
*P1256*P$8,0)</f>
        <v>0</v>
      </c>
      <c r="Q656" s="212">
        <f>_xlfn.IFNA(IF(Q$7="Fixed",1,IF(AND($D656="yes",Q$7="Block"),INDEX($O806:$Q806,1,MATCH(Q$5,$I51:$K51,0)),IF(OR(Q$7="Anytime",Q$7="Peak",Q$7="Off-peak",Q$7="Shoulder",Q$7="Block"),INDEX('Stakeholder report data'!$G806:$M806,1,MATCH(IF(Q$7="Block","Anytime",Q$7),'Stakeholder report data'!$G$799:$M$799,0)),INDEX($W806:$AD806,1,MATCH(Q$5,$W$799:$AD$799,0)))))
*Q1256*Q$8,0)</f>
        <v>0</v>
      </c>
      <c r="R656" s="212">
        <f>_xlfn.IFNA(IF(R$7="Fixed",1,IF(AND($D656="yes",R$7="Block"),INDEX($O806:$Q806,1,MATCH(R$5,$I51:$K51,0)),IF(OR(R$7="Anytime",R$7="Peak",R$7="Off-peak",R$7="Shoulder",R$7="Block"),INDEX('Stakeholder report data'!$G806:$M806,1,MATCH(IF(R$7="Block","Anytime",R$7),'Stakeholder report data'!$G$799:$M$799,0)),INDEX($W806:$AD806,1,MATCH(R$5,$W$799:$AD$799,0)))))
*R1256*R$8,0)</f>
        <v>0</v>
      </c>
      <c r="S656" s="212">
        <f>_xlfn.IFNA(IF(S$7="Fixed",1,IF(AND($D656="yes",S$7="Block"),INDEX($O806:$Q806,1,MATCH(S$5,$I51:$K51,0)),IF(OR(S$7="Anytime",S$7="Peak",S$7="Off-peak",S$7="Shoulder",S$7="Block"),INDEX('Stakeholder report data'!$G806:$M806,1,MATCH(IF(S$7="Block","Anytime",S$7),'Stakeholder report data'!$G$799:$M$799,0)),INDEX($W806:$AD806,1,MATCH(S$5,$W$799:$AD$799,0)))))
*S1256*S$8,0)</f>
        <v>0</v>
      </c>
      <c r="T656" s="212">
        <f>_xlfn.IFNA(IF(T$7="Fixed",1,IF(AND($D656="yes",T$7="Block"),INDEX($O806:$Q806,1,MATCH(T$5,$I51:$K51,0)),IF(OR(T$7="Anytime",T$7="Peak",T$7="Off-peak",T$7="Shoulder",T$7="Block"),INDEX('Stakeholder report data'!$G806:$M806,1,MATCH(IF(T$7="Block","Anytime",T$7),'Stakeholder report data'!$G$799:$M$799,0)),INDEX($W806:$AD806,1,MATCH(T$5,$W$799:$AD$799,0)))))
*T1256*T$8,0)</f>
        <v>0</v>
      </c>
      <c r="U656" s="212">
        <f>_xlfn.IFNA(IF(U$7="Fixed",1,IF(AND($D656="yes",U$7="Block"),INDEX($O806:$Q806,1,MATCH(U$5,$I51:$K51,0)),IF(OR(U$7="Anytime",U$7="Peak",U$7="Off-peak",U$7="Shoulder",U$7="Block"),INDEX('Stakeholder report data'!$G806:$M806,1,MATCH(IF(U$7="Block","Anytime",U$7),'Stakeholder report data'!$G$799:$M$799,0)),INDEX($W806:$AD806,1,MATCH(U$5,$W$799:$AD$799,0)))))
*U1256*U$8,0)</f>
        <v>0</v>
      </c>
      <c r="V656" s="212">
        <f>_xlfn.IFNA(IF(V$7="Fixed",1,IF(AND($D656="yes",V$7="Block"),INDEX($O806:$Q806,1,MATCH(V$5,$I51:$K51,0)),IF(OR(V$7="Anytime",V$7="Peak",V$7="Off-peak",V$7="Shoulder",V$7="Block"),INDEX('Stakeholder report data'!$G806:$M806,1,MATCH(IF(V$7="Block","Anytime",V$7),'Stakeholder report data'!$G$799:$M$799,0)),INDEX($W806:$AD806,1,MATCH(V$5,$W$799:$AD$799,0)))))
*V1256*V$8,0)</f>
        <v>0</v>
      </c>
      <c r="W656" s="212">
        <f>_xlfn.IFNA(IF(W$7="Fixed",1,IF(AND($D656="yes",W$7="Block"),INDEX($O806:$Q806,1,MATCH(W$5,$I51:$K51,0)),IF(OR(W$7="Anytime",W$7="Peak",W$7="Off-peak",W$7="Shoulder",W$7="Block"),INDEX('Stakeholder report data'!$G806:$M806,1,MATCH(IF(W$7="Block","Anytime",W$7),'Stakeholder report data'!$G$799:$M$799,0)),INDEX($W806:$AD806,1,MATCH(W$5,$W$799:$AD$799,0)))))
*W1256*W$8,0)</f>
        <v>0</v>
      </c>
      <c r="X656" s="212">
        <f>_xlfn.IFNA(IF(X$7="Fixed",1,IF(AND($D656="yes",X$7="Block"),INDEX($O806:$Q806,1,MATCH(X$5,$I51:$K51,0)),IF(OR(X$7="Anytime",X$7="Peak",X$7="Off-peak",X$7="Shoulder",X$7="Block"),INDEX('Stakeholder report data'!$G806:$M806,1,MATCH(IF(X$7="Block","Anytime",X$7),'Stakeholder report data'!$G$799:$M$799,0)),INDEX($W806:$AD806,1,MATCH(X$5,$W$799:$AD$799,0)))))
*X1256*X$8,0)</f>
        <v>0</v>
      </c>
      <c r="Y656" s="212">
        <f>_xlfn.IFNA(IF(Y$7="Fixed",1,IF(AND($D656="yes",Y$7="Block"),INDEX($O806:$Q806,1,MATCH(Y$5,$I51:$K51,0)),IF(OR(Y$7="Anytime",Y$7="Peak",Y$7="Off-peak",Y$7="Shoulder",Y$7="Block"),INDEX('Stakeholder report data'!$G806:$M806,1,MATCH(IF(Y$7="Block","Anytime",Y$7),'Stakeholder report data'!$G$799:$M$799,0)),INDEX($W806:$AD806,1,MATCH(Y$5,$W$799:$AD$799,0)))))
*Y1256*Y$8,0)</f>
        <v>0</v>
      </c>
      <c r="Z656" s="212">
        <f>_xlfn.IFNA(IF(Z$7="Fixed",1,IF(AND($D656="yes",Z$7="Block"),INDEX($O806:$Q806,1,MATCH(Z$5,$I51:$K51,0)),IF(OR(Z$7="Anytime",Z$7="Peak",Z$7="Off-peak",Z$7="Shoulder",Z$7="Block"),INDEX('Stakeholder report data'!$G806:$M806,1,MATCH(IF(Z$7="Block","Anytime",Z$7),'Stakeholder report data'!$G$799:$M$799,0)),INDEX($W806:$AD806,1,MATCH(Z$5,$W$799:$AD$799,0)))))
*Z1256*Z$8,0)</f>
        <v>0</v>
      </c>
      <c r="AA656" s="212">
        <f>_xlfn.IFNA(IF(AA$7="Fixed",1,IF(AND($D656="yes",AA$7="Block"),INDEX($O806:$Q806,1,MATCH(AA$5,$I51:$K51,0)),IF(OR(AA$7="Anytime",AA$7="Peak",AA$7="Off-peak",AA$7="Shoulder",AA$7="Block"),INDEX('Stakeholder report data'!$G806:$M806,1,MATCH(IF(AA$7="Block","Anytime",AA$7),'Stakeholder report data'!$G$799:$M$799,0)),INDEX($W806:$AD806,1,MATCH(AA$5,$W$799:$AD$799,0)))))
*AA1256*AA$8,0)</f>
        <v>0</v>
      </c>
      <c r="AB656" s="212">
        <f>_xlfn.IFNA(IF(AB$7="Fixed",1,IF(AND($D656="yes",AB$7="Block"),INDEX($O806:$Q806,1,MATCH(AB$5,$I51:$K51,0)),IF(OR(AB$7="Anytime",AB$7="Peak",AB$7="Off-peak",AB$7="Shoulder",AB$7="Block"),INDEX('Stakeholder report data'!$G806:$M806,1,MATCH(IF(AB$7="Block","Anytime",AB$7),'Stakeholder report data'!$G$799:$M$799,0)),INDEX($W806:$AD806,1,MATCH(AB$5,$W$799:$AD$799,0)))))
*AB1256*AB$8,0)</f>
        <v>0</v>
      </c>
      <c r="AC656" s="212">
        <f>_xlfn.IFNA(IF(AC$7="Fixed",1,IF(AND($D656="yes",AC$7="Block"),INDEX($O806:$Q806,1,MATCH(AC$5,$I51:$K51,0)),IF(OR(AC$7="Anytime",AC$7="Peak",AC$7="Off-peak",AC$7="Shoulder",AC$7="Block"),INDEX('Stakeholder report data'!$G806:$M806,1,MATCH(IF(AC$7="Block","Anytime",AC$7),'Stakeholder report data'!$G$799:$M$799,0)),INDEX($W806:$AD806,1,MATCH(AC$5,$W$799:$AD$799,0)))))
*AC1256*AC$8,0)</f>
        <v>0</v>
      </c>
      <c r="AD656" s="212">
        <f>_xlfn.IFNA(IF(AD$7="Fixed",1,IF(AND($D656="yes",AD$7="Block"),INDEX($O806:$Q806,1,MATCH(AD$5,$I51:$K51,0)),IF(OR(AD$7="Anytime",AD$7="Peak",AD$7="Off-peak",AD$7="Shoulder",AD$7="Block"),INDEX('Stakeholder report data'!$G806:$M806,1,MATCH(IF(AD$7="Block","Anytime",AD$7),'Stakeholder report data'!$G$799:$M$799,0)),INDEX($W806:$AD806,1,MATCH(AD$5,$W$799:$AD$799,0)))))
*AD1256*AD$8,0)</f>
        <v>0</v>
      </c>
      <c r="AE656" s="55"/>
      <c r="AF656" s="34"/>
      <c r="AG656" s="34"/>
      <c r="AH656" s="34"/>
    </row>
    <row r="657" spans="1:34" ht="11.25" outlineLevel="2" x14ac:dyDescent="0.2">
      <c r="A657" s="34"/>
      <c r="B657" s="251">
        <v>6</v>
      </c>
      <c r="C657" s="48" t="s">
        <v>197</v>
      </c>
      <c r="D657" s="49" t="str">
        <f t="shared" si="68"/>
        <v>no</v>
      </c>
      <c r="E657" s="49" t="str">
        <f t="shared" si="68"/>
        <v>yes</v>
      </c>
      <c r="F657" s="56"/>
      <c r="G657" s="262">
        <f t="shared" si="69"/>
        <v>573.43979119269238</v>
      </c>
      <c r="H657" s="56"/>
      <c r="I657" s="212">
        <f>_xlfn.IFNA(IF(I$7="Fixed",1,IF(AND($D657="yes",I$7="Block"),INDEX($O807:$Q807,1,MATCH(I$5,$I52:$K52,0)),IF(OR(I$7="Anytime",I$7="Peak",I$7="Off-peak",I$7="Shoulder",I$7="Block"),INDEX('Stakeholder report data'!$G807:$M807,1,MATCH(IF(I$7="Block","Anytime",I$7),'Stakeholder report data'!$G$799:$M$799,0)),INDEX($W807:$AD807,1,MATCH(I$5,$W$799:$AD$799,0)))))
*I1257*I$8,0)</f>
        <v>0</v>
      </c>
      <c r="J657" s="212">
        <f>_xlfn.IFNA(IF(J$7="Fixed",1,IF(AND($D657="yes",J$7="Block"),INDEX($O807:$Q807,1,MATCH(J$5,$I52:$K52,0)),IF(OR(J$7="Anytime",J$7="Peak",J$7="Off-peak",J$7="Shoulder",J$7="Block"),INDEX('Stakeholder report data'!$G807:$M807,1,MATCH(IF(J$7="Block","Anytime",J$7),'Stakeholder report data'!$G$799:$M$799,0)),INDEX($W807:$AD807,1,MATCH(J$5,$W$799:$AD$799,0)))))
*J1257*J$8,0)</f>
        <v>0</v>
      </c>
      <c r="K657" s="212">
        <f>_xlfn.IFNA(IF(K$7="Fixed",1,IF(AND($D657="yes",K$7="Block"),INDEX($O807:$Q807,1,MATCH(K$5,$I52:$K52,0)),IF(OR(K$7="Anytime",K$7="Peak",K$7="Off-peak",K$7="Shoulder",K$7="Block"),INDEX('Stakeholder report data'!$G807:$M807,1,MATCH(IF(K$7="Block","Anytime",K$7),'Stakeholder report data'!$G$799:$M$799,0)),INDEX($W807:$AD807,1,MATCH(K$5,$W$799:$AD$799,0)))))
*K1257*K$8,0)</f>
        <v>325.75581571234574</v>
      </c>
      <c r="L657" s="212">
        <f>_xlfn.IFNA(IF(L$7="Fixed",1,IF(AND($D657="yes",L$7="Block"),INDEX($O807:$Q807,1,MATCH(L$5,$I52:$K52,0)),IF(OR(L$7="Anytime",L$7="Peak",L$7="Off-peak",L$7="Shoulder",L$7="Block"),INDEX('Stakeholder report data'!$G807:$M807,1,MATCH(IF(L$7="Block","Anytime",L$7),'Stakeholder report data'!$G$799:$M$799,0)),INDEX($W807:$AD807,1,MATCH(L$5,$W$799:$AD$799,0)))))
*L1257*L$8,0)</f>
        <v>170.28397548034667</v>
      </c>
      <c r="M657" s="212">
        <f>_xlfn.IFNA(IF(M$7="Fixed",1,IF(AND($D657="yes",M$7="Block"),INDEX($O807:$Q807,1,MATCH(M$5,$I52:$K52,0)),IF(OR(M$7="Anytime",M$7="Peak",M$7="Off-peak",M$7="Shoulder",M$7="Block"),INDEX('Stakeholder report data'!$G807:$M807,1,MATCH(IF(M$7="Block","Anytime",M$7),'Stakeholder report data'!$G$799:$M$799,0)),INDEX($W807:$AD807,1,MATCH(M$5,$W$799:$AD$799,0)))))
*M1257*M$8,0)</f>
        <v>0</v>
      </c>
      <c r="N657" s="212">
        <f>_xlfn.IFNA(IF(N$7="Fixed",1,IF(AND($D657="yes",N$7="Block"),INDEX($O807:$Q807,1,MATCH(N$5,$I52:$K52,0)),IF(OR(N$7="Anytime",N$7="Peak",N$7="Off-peak",N$7="Shoulder",N$7="Block"),INDEX('Stakeholder report data'!$G807:$M807,1,MATCH(IF(N$7="Block","Anytime",N$7),'Stakeholder report data'!$G$799:$M$799,0)),INDEX($W807:$AD807,1,MATCH(N$5,$W$799:$AD$799,0)))))
*N1257*N$8,0)</f>
        <v>0</v>
      </c>
      <c r="O657" s="212">
        <f>_xlfn.IFNA(IF(O$7="Fixed",1,IF(AND($D657="yes",O$7="Block"),INDEX($O807:$Q807,1,MATCH(O$5,$I52:$K52,0)),IF(OR(O$7="Anytime",O$7="Peak",O$7="Off-peak",O$7="Shoulder",O$7="Block"),INDEX('Stakeholder report data'!$G807:$M807,1,MATCH(IF(O$7="Block","Anytime",O$7),'Stakeholder report data'!$G$799:$M$799,0)),INDEX($W807:$AD807,1,MATCH(O$5,$W$799:$AD$799,0)))))
*O1257*O$8,0)</f>
        <v>0</v>
      </c>
      <c r="P657" s="212">
        <f>_xlfn.IFNA(IF(P$7="Fixed",1,IF(AND($D657="yes",P$7="Block"),INDEX($O807:$Q807,1,MATCH(P$5,$I52:$K52,0)),IF(OR(P$7="Anytime",P$7="Peak",P$7="Off-peak",P$7="Shoulder",P$7="Block"),INDEX('Stakeholder report data'!$G807:$M807,1,MATCH(IF(P$7="Block","Anytime",P$7),'Stakeholder report data'!$G$799:$M$799,0)),INDEX($W807:$AD807,1,MATCH(P$5,$W$799:$AD$799,0)))))
*P1257*P$8,0)</f>
        <v>0</v>
      </c>
      <c r="Q657" s="212">
        <f>_xlfn.IFNA(IF(Q$7="Fixed",1,IF(AND($D657="yes",Q$7="Block"),INDEX($O807:$Q807,1,MATCH(Q$5,$I52:$K52,0)),IF(OR(Q$7="Anytime",Q$7="Peak",Q$7="Off-peak",Q$7="Shoulder",Q$7="Block"),INDEX('Stakeholder report data'!$G807:$M807,1,MATCH(IF(Q$7="Block","Anytime",Q$7),'Stakeholder report data'!$G$799:$M$799,0)),INDEX($W807:$AD807,1,MATCH(Q$5,$W$799:$AD$799,0)))))
*Q1257*Q$8,0)</f>
        <v>0</v>
      </c>
      <c r="R657" s="212">
        <f>_xlfn.IFNA(IF(R$7="Fixed",1,IF(AND($D657="yes",R$7="Block"),INDEX($O807:$Q807,1,MATCH(R$5,$I52:$K52,0)),IF(OR(R$7="Anytime",R$7="Peak",R$7="Off-peak",R$7="Shoulder",R$7="Block"),INDEX('Stakeholder report data'!$G807:$M807,1,MATCH(IF(R$7="Block","Anytime",R$7),'Stakeholder report data'!$G$799:$M$799,0)),INDEX($W807:$AD807,1,MATCH(R$5,$W$799:$AD$799,0)))))
*R1257*R$8,0)</f>
        <v>0</v>
      </c>
      <c r="S657" s="212">
        <f>_xlfn.IFNA(IF(S$7="Fixed",1,IF(AND($D657="yes",S$7="Block"),INDEX($O807:$Q807,1,MATCH(S$5,$I52:$K52,0)),IF(OR(S$7="Anytime",S$7="Peak",S$7="Off-peak",S$7="Shoulder",S$7="Block"),INDEX('Stakeholder report data'!$G807:$M807,1,MATCH(IF(S$7="Block","Anytime",S$7),'Stakeholder report data'!$G$799:$M$799,0)),INDEX($W807:$AD807,1,MATCH(S$5,$W$799:$AD$799,0)))))
*S1257*S$8,0)</f>
        <v>0</v>
      </c>
      <c r="T657" s="212">
        <f>_xlfn.IFNA(IF(T$7="Fixed",1,IF(AND($D657="yes",T$7="Block"),INDEX($O807:$Q807,1,MATCH(T$5,$I52:$K52,0)),IF(OR(T$7="Anytime",T$7="Peak",T$7="Off-peak",T$7="Shoulder",T$7="Block"),INDEX('Stakeholder report data'!$G807:$M807,1,MATCH(IF(T$7="Block","Anytime",T$7),'Stakeholder report data'!$G$799:$M$799,0)),INDEX($W807:$AD807,1,MATCH(T$5,$W$799:$AD$799,0)))))
*T1257*T$8,0)</f>
        <v>0</v>
      </c>
      <c r="U657" s="212">
        <f>_xlfn.IFNA(IF(U$7="Fixed",1,IF(AND($D657="yes",U$7="Block"),INDEX($O807:$Q807,1,MATCH(U$5,$I52:$K52,0)),IF(OR(U$7="Anytime",U$7="Peak",U$7="Off-peak",U$7="Shoulder",U$7="Block"),INDEX('Stakeholder report data'!$G807:$M807,1,MATCH(IF(U$7="Block","Anytime",U$7),'Stakeholder report data'!$G$799:$M$799,0)),INDEX($W807:$AD807,1,MATCH(U$5,$W$799:$AD$799,0)))))
*U1257*U$8,0)</f>
        <v>0</v>
      </c>
      <c r="V657" s="212">
        <f>_xlfn.IFNA(IF(V$7="Fixed",1,IF(AND($D657="yes",V$7="Block"),INDEX($O807:$Q807,1,MATCH(V$5,$I52:$K52,0)),IF(OR(V$7="Anytime",V$7="Peak",V$7="Off-peak",V$7="Shoulder",V$7="Block"),INDEX('Stakeholder report data'!$G807:$M807,1,MATCH(IF(V$7="Block","Anytime",V$7),'Stakeholder report data'!$G$799:$M$799,0)),INDEX($W807:$AD807,1,MATCH(V$5,$W$799:$AD$799,0)))))
*V1257*V$8,0)</f>
        <v>0</v>
      </c>
      <c r="W657" s="212">
        <f>_xlfn.IFNA(IF(W$7="Fixed",1,IF(AND($D657="yes",W$7="Block"),INDEX($O807:$Q807,1,MATCH(W$5,$I52:$K52,0)),IF(OR(W$7="Anytime",W$7="Peak",W$7="Off-peak",W$7="Shoulder",W$7="Block"),INDEX('Stakeholder report data'!$G807:$M807,1,MATCH(IF(W$7="Block","Anytime",W$7),'Stakeholder report data'!$G$799:$M$799,0)),INDEX($W807:$AD807,1,MATCH(W$5,$W$799:$AD$799,0)))))
*W1257*W$8,0)</f>
        <v>0</v>
      </c>
      <c r="X657" s="212">
        <f>_xlfn.IFNA(IF(X$7="Fixed",1,IF(AND($D657="yes",X$7="Block"),INDEX($O807:$Q807,1,MATCH(X$5,$I52:$K52,0)),IF(OR(X$7="Anytime",X$7="Peak",X$7="Off-peak",X$7="Shoulder",X$7="Block"),INDEX('Stakeholder report data'!$G807:$M807,1,MATCH(IF(X$7="Block","Anytime",X$7),'Stakeholder report data'!$G$799:$M$799,0)),INDEX($W807:$AD807,1,MATCH(X$5,$W$799:$AD$799,0)))))
*X1257*X$8,0)</f>
        <v>0</v>
      </c>
      <c r="Y657" s="212">
        <f>_xlfn.IFNA(IF(Y$7="Fixed",1,IF(AND($D657="yes",Y$7="Block"),INDEX($O807:$Q807,1,MATCH(Y$5,$I52:$K52,0)),IF(OR(Y$7="Anytime",Y$7="Peak",Y$7="Off-peak",Y$7="Shoulder",Y$7="Block"),INDEX('Stakeholder report data'!$G807:$M807,1,MATCH(IF(Y$7="Block","Anytime",Y$7),'Stakeholder report data'!$G$799:$M$799,0)),INDEX($W807:$AD807,1,MATCH(Y$5,$W$799:$AD$799,0)))))
*Y1257*Y$8,0)</f>
        <v>0</v>
      </c>
      <c r="Z657" s="212">
        <f>_xlfn.IFNA(IF(Z$7="Fixed",1,IF(AND($D657="yes",Z$7="Block"),INDEX($O807:$Q807,1,MATCH(Z$5,$I52:$K52,0)),IF(OR(Z$7="Anytime",Z$7="Peak",Z$7="Off-peak",Z$7="Shoulder",Z$7="Block"),INDEX('Stakeholder report data'!$G807:$M807,1,MATCH(IF(Z$7="Block","Anytime",Z$7),'Stakeholder report data'!$G$799:$M$799,0)),INDEX($W807:$AD807,1,MATCH(Z$5,$W$799:$AD$799,0)))))
*Z1257*Z$8,0)</f>
        <v>0</v>
      </c>
      <c r="AA657" s="212">
        <f>_xlfn.IFNA(IF(AA$7="Fixed",1,IF(AND($D657="yes",AA$7="Block"),INDEX($O807:$Q807,1,MATCH(AA$5,$I52:$K52,0)),IF(OR(AA$7="Anytime",AA$7="Peak",AA$7="Off-peak",AA$7="Shoulder",AA$7="Block"),INDEX('Stakeholder report data'!$G807:$M807,1,MATCH(IF(AA$7="Block","Anytime",AA$7),'Stakeholder report data'!$G$799:$M$799,0)),INDEX($W807:$AD807,1,MATCH(AA$5,$W$799:$AD$799,0)))))
*AA1257*AA$8,0)</f>
        <v>0</v>
      </c>
      <c r="AB657" s="212">
        <f>_xlfn.IFNA(IF(AB$7="Fixed",1,IF(AND($D657="yes",AB$7="Block"),INDEX($O807:$Q807,1,MATCH(AB$5,$I52:$K52,0)),IF(OR(AB$7="Anytime",AB$7="Peak",AB$7="Off-peak",AB$7="Shoulder",AB$7="Block"),INDEX('Stakeholder report data'!$G807:$M807,1,MATCH(IF(AB$7="Block","Anytime",AB$7),'Stakeholder report data'!$G$799:$M$799,0)),INDEX($W807:$AD807,1,MATCH(AB$5,$W$799:$AD$799,0)))))
*AB1257*AB$8,0)</f>
        <v>0</v>
      </c>
      <c r="AC657" s="212">
        <f>_xlfn.IFNA(IF(AC$7="Fixed",1,IF(AND($D657="yes",AC$7="Block"),INDEX($O807:$Q807,1,MATCH(AC$5,$I52:$K52,0)),IF(OR(AC$7="Anytime",AC$7="Peak",AC$7="Off-peak",AC$7="Shoulder",AC$7="Block"),INDEX('Stakeholder report data'!$G807:$M807,1,MATCH(IF(AC$7="Block","Anytime",AC$7),'Stakeholder report data'!$G$799:$M$799,0)),INDEX($W807:$AD807,1,MATCH(AC$5,$W$799:$AD$799,0)))))
*AC1257*AC$8,0)</f>
        <v>0</v>
      </c>
      <c r="AD657" s="212">
        <f>_xlfn.IFNA(IF(AD$7="Fixed",1,IF(AND($D657="yes",AD$7="Block"),INDEX($O807:$Q807,1,MATCH(AD$5,$I52:$K52,0)),IF(OR(AD$7="Anytime",AD$7="Peak",AD$7="Off-peak",AD$7="Shoulder",AD$7="Block"),INDEX('Stakeholder report data'!$G807:$M807,1,MATCH(IF(AD$7="Block","Anytime",AD$7),'Stakeholder report data'!$G$799:$M$799,0)),INDEX($W807:$AD807,1,MATCH(AD$5,$W$799:$AD$799,0)))))
*AD1257*AD$8,0)</f>
        <v>0</v>
      </c>
      <c r="AE657" s="55"/>
      <c r="AF657" s="34"/>
      <c r="AG657" s="34"/>
      <c r="AH657" s="34"/>
    </row>
    <row r="658" spans="1:34" ht="11.25" outlineLevel="2" x14ac:dyDescent="0.2">
      <c r="A658" s="34"/>
      <c r="B658" s="251">
        <v>7</v>
      </c>
      <c r="C658" s="48">
        <v>0</v>
      </c>
      <c r="D658" s="49">
        <f t="shared" si="68"/>
        <v>0</v>
      </c>
      <c r="E658" s="49">
        <f t="shared" si="68"/>
        <v>0</v>
      </c>
      <c r="F658" s="56"/>
      <c r="G658" s="262">
        <f t="shared" si="69"/>
        <v>0</v>
      </c>
      <c r="H658" s="56"/>
      <c r="I658" s="212">
        <f>_xlfn.IFNA(IF(I$7="Fixed",1,IF(AND($D658="yes",I$7="Block"),INDEX($O808:$Q808,1,MATCH(I$5,$I53:$K53,0)),IF(OR(I$7="Anytime",I$7="Peak",I$7="Off-peak",I$7="Shoulder",I$7="Block"),INDEX('Stakeholder report data'!$G808:$M808,1,MATCH(IF(I$7="Block","Anytime",I$7),'Stakeholder report data'!$G$799:$M$799,0)),INDEX($W808:$AD808,1,MATCH(I$5,$W$799:$AD$799,0)))))
*I1258*I$8,0)</f>
        <v>0</v>
      </c>
      <c r="J658" s="212">
        <f>_xlfn.IFNA(IF(J$7="Fixed",1,IF(AND($D658="yes",J$7="Block"),INDEX($O808:$Q808,1,MATCH(J$5,$I53:$K53,0)),IF(OR(J$7="Anytime",J$7="Peak",J$7="Off-peak",J$7="Shoulder",J$7="Block"),INDEX('Stakeholder report data'!$G808:$M808,1,MATCH(IF(J$7="Block","Anytime",J$7),'Stakeholder report data'!$G$799:$M$799,0)),INDEX($W808:$AD808,1,MATCH(J$5,$W$799:$AD$799,0)))))
*J1258*J$8,0)</f>
        <v>0</v>
      </c>
      <c r="K658" s="212">
        <f>_xlfn.IFNA(IF(K$7="Fixed",1,IF(AND($D658="yes",K$7="Block"),INDEX($O808:$Q808,1,MATCH(K$5,$I53:$K53,0)),IF(OR(K$7="Anytime",K$7="Peak",K$7="Off-peak",K$7="Shoulder",K$7="Block"),INDEX('Stakeholder report data'!$G808:$M808,1,MATCH(IF(K$7="Block","Anytime",K$7),'Stakeholder report data'!$G$799:$M$799,0)),INDEX($W808:$AD808,1,MATCH(K$5,$W$799:$AD$799,0)))))
*K1258*K$8,0)</f>
        <v>0</v>
      </c>
      <c r="L658" s="212">
        <f>_xlfn.IFNA(IF(L$7="Fixed",1,IF(AND($D658="yes",L$7="Block"),INDEX($O808:$Q808,1,MATCH(L$5,$I53:$K53,0)),IF(OR(L$7="Anytime",L$7="Peak",L$7="Off-peak",L$7="Shoulder",L$7="Block"),INDEX('Stakeholder report data'!$G808:$M808,1,MATCH(IF(L$7="Block","Anytime",L$7),'Stakeholder report data'!$G$799:$M$799,0)),INDEX($W808:$AD808,1,MATCH(L$5,$W$799:$AD$799,0)))))
*L1258*L$8,0)</f>
        <v>0</v>
      </c>
      <c r="M658" s="212">
        <f>_xlfn.IFNA(IF(M$7="Fixed",1,IF(AND($D658="yes",M$7="Block"),INDEX($O808:$Q808,1,MATCH(M$5,$I53:$K53,0)),IF(OR(M$7="Anytime",M$7="Peak",M$7="Off-peak",M$7="Shoulder",M$7="Block"),INDEX('Stakeholder report data'!$G808:$M808,1,MATCH(IF(M$7="Block","Anytime",M$7),'Stakeholder report data'!$G$799:$M$799,0)),INDEX($W808:$AD808,1,MATCH(M$5,$W$799:$AD$799,0)))))
*M1258*M$8,0)</f>
        <v>0</v>
      </c>
      <c r="N658" s="212">
        <f>_xlfn.IFNA(IF(N$7="Fixed",1,IF(AND($D658="yes",N$7="Block"),INDEX($O808:$Q808,1,MATCH(N$5,$I53:$K53,0)),IF(OR(N$7="Anytime",N$7="Peak",N$7="Off-peak",N$7="Shoulder",N$7="Block"),INDEX('Stakeholder report data'!$G808:$M808,1,MATCH(IF(N$7="Block","Anytime",N$7),'Stakeholder report data'!$G$799:$M$799,0)),INDEX($W808:$AD808,1,MATCH(N$5,$W$799:$AD$799,0)))))
*N1258*N$8,0)</f>
        <v>0</v>
      </c>
      <c r="O658" s="212">
        <f>_xlfn.IFNA(IF(O$7="Fixed",1,IF(AND($D658="yes",O$7="Block"),INDEX($O808:$Q808,1,MATCH(O$5,$I53:$K53,0)),IF(OR(O$7="Anytime",O$7="Peak",O$7="Off-peak",O$7="Shoulder",O$7="Block"),INDEX('Stakeholder report data'!$G808:$M808,1,MATCH(IF(O$7="Block","Anytime",O$7),'Stakeholder report data'!$G$799:$M$799,0)),INDEX($W808:$AD808,1,MATCH(O$5,$W$799:$AD$799,0)))))
*O1258*O$8,0)</f>
        <v>0</v>
      </c>
      <c r="P658" s="212">
        <f>_xlfn.IFNA(IF(P$7="Fixed",1,IF(AND($D658="yes",P$7="Block"),INDEX($O808:$Q808,1,MATCH(P$5,$I53:$K53,0)),IF(OR(P$7="Anytime",P$7="Peak",P$7="Off-peak",P$7="Shoulder",P$7="Block"),INDEX('Stakeholder report data'!$G808:$M808,1,MATCH(IF(P$7="Block","Anytime",P$7),'Stakeholder report data'!$G$799:$M$799,0)),INDEX($W808:$AD808,1,MATCH(P$5,$W$799:$AD$799,0)))))
*P1258*P$8,0)</f>
        <v>0</v>
      </c>
      <c r="Q658" s="212">
        <f>_xlfn.IFNA(IF(Q$7="Fixed",1,IF(AND($D658="yes",Q$7="Block"),INDEX($O808:$Q808,1,MATCH(Q$5,$I53:$K53,0)),IF(OR(Q$7="Anytime",Q$7="Peak",Q$7="Off-peak",Q$7="Shoulder",Q$7="Block"),INDEX('Stakeholder report data'!$G808:$M808,1,MATCH(IF(Q$7="Block","Anytime",Q$7),'Stakeholder report data'!$G$799:$M$799,0)),INDEX($W808:$AD808,1,MATCH(Q$5,$W$799:$AD$799,0)))))
*Q1258*Q$8,0)</f>
        <v>0</v>
      </c>
      <c r="R658" s="212">
        <f>_xlfn.IFNA(IF(R$7="Fixed",1,IF(AND($D658="yes",R$7="Block"),INDEX($O808:$Q808,1,MATCH(R$5,$I53:$K53,0)),IF(OR(R$7="Anytime",R$7="Peak",R$7="Off-peak",R$7="Shoulder",R$7="Block"),INDEX('Stakeholder report data'!$G808:$M808,1,MATCH(IF(R$7="Block","Anytime",R$7),'Stakeholder report data'!$G$799:$M$799,0)),INDEX($W808:$AD808,1,MATCH(R$5,$W$799:$AD$799,0)))))
*R1258*R$8,0)</f>
        <v>0</v>
      </c>
      <c r="S658" s="212">
        <f>_xlfn.IFNA(IF(S$7="Fixed",1,IF(AND($D658="yes",S$7="Block"),INDEX($O808:$Q808,1,MATCH(S$5,$I53:$K53,0)),IF(OR(S$7="Anytime",S$7="Peak",S$7="Off-peak",S$7="Shoulder",S$7="Block"),INDEX('Stakeholder report data'!$G808:$M808,1,MATCH(IF(S$7="Block","Anytime",S$7),'Stakeholder report data'!$G$799:$M$799,0)),INDEX($W808:$AD808,1,MATCH(S$5,$W$799:$AD$799,0)))))
*S1258*S$8,0)</f>
        <v>0</v>
      </c>
      <c r="T658" s="212">
        <f>_xlfn.IFNA(IF(T$7="Fixed",1,IF(AND($D658="yes",T$7="Block"),INDEX($O808:$Q808,1,MATCH(T$5,$I53:$K53,0)),IF(OR(T$7="Anytime",T$7="Peak",T$7="Off-peak",T$7="Shoulder",T$7="Block"),INDEX('Stakeholder report data'!$G808:$M808,1,MATCH(IF(T$7="Block","Anytime",T$7),'Stakeholder report data'!$G$799:$M$799,0)),INDEX($W808:$AD808,1,MATCH(T$5,$W$799:$AD$799,0)))))
*T1258*T$8,0)</f>
        <v>0</v>
      </c>
      <c r="U658" s="212">
        <f>_xlfn.IFNA(IF(U$7="Fixed",1,IF(AND($D658="yes",U$7="Block"),INDEX($O808:$Q808,1,MATCH(U$5,$I53:$K53,0)),IF(OR(U$7="Anytime",U$7="Peak",U$7="Off-peak",U$7="Shoulder",U$7="Block"),INDEX('Stakeholder report data'!$G808:$M808,1,MATCH(IF(U$7="Block","Anytime",U$7),'Stakeholder report data'!$G$799:$M$799,0)),INDEX($W808:$AD808,1,MATCH(U$5,$W$799:$AD$799,0)))))
*U1258*U$8,0)</f>
        <v>0</v>
      </c>
      <c r="V658" s="212">
        <f>_xlfn.IFNA(IF(V$7="Fixed",1,IF(AND($D658="yes",V$7="Block"),INDEX($O808:$Q808,1,MATCH(V$5,$I53:$K53,0)),IF(OR(V$7="Anytime",V$7="Peak",V$7="Off-peak",V$7="Shoulder",V$7="Block"),INDEX('Stakeholder report data'!$G808:$M808,1,MATCH(IF(V$7="Block","Anytime",V$7),'Stakeholder report data'!$G$799:$M$799,0)),INDEX($W808:$AD808,1,MATCH(V$5,$W$799:$AD$799,0)))))
*V1258*V$8,0)</f>
        <v>0</v>
      </c>
      <c r="W658" s="212">
        <f>_xlfn.IFNA(IF(W$7="Fixed",1,IF(AND($D658="yes",W$7="Block"),INDEX($O808:$Q808,1,MATCH(W$5,$I53:$K53,0)),IF(OR(W$7="Anytime",W$7="Peak",W$7="Off-peak",W$7="Shoulder",W$7="Block"),INDEX('Stakeholder report data'!$G808:$M808,1,MATCH(IF(W$7="Block","Anytime",W$7),'Stakeholder report data'!$G$799:$M$799,0)),INDEX($W808:$AD808,1,MATCH(W$5,$W$799:$AD$799,0)))))
*W1258*W$8,0)</f>
        <v>0</v>
      </c>
      <c r="X658" s="212">
        <f>_xlfn.IFNA(IF(X$7="Fixed",1,IF(AND($D658="yes",X$7="Block"),INDEX($O808:$Q808,1,MATCH(X$5,$I53:$K53,0)),IF(OR(X$7="Anytime",X$7="Peak",X$7="Off-peak",X$7="Shoulder",X$7="Block"),INDEX('Stakeholder report data'!$G808:$M808,1,MATCH(IF(X$7="Block","Anytime",X$7),'Stakeholder report data'!$G$799:$M$799,0)),INDEX($W808:$AD808,1,MATCH(X$5,$W$799:$AD$799,0)))))
*X1258*X$8,0)</f>
        <v>0</v>
      </c>
      <c r="Y658" s="212">
        <f>_xlfn.IFNA(IF(Y$7="Fixed",1,IF(AND($D658="yes",Y$7="Block"),INDEX($O808:$Q808,1,MATCH(Y$5,$I53:$K53,0)),IF(OR(Y$7="Anytime",Y$7="Peak",Y$7="Off-peak",Y$7="Shoulder",Y$7="Block"),INDEX('Stakeholder report data'!$G808:$M808,1,MATCH(IF(Y$7="Block","Anytime",Y$7),'Stakeholder report data'!$G$799:$M$799,0)),INDEX($W808:$AD808,1,MATCH(Y$5,$W$799:$AD$799,0)))))
*Y1258*Y$8,0)</f>
        <v>0</v>
      </c>
      <c r="Z658" s="212">
        <f>_xlfn.IFNA(IF(Z$7="Fixed",1,IF(AND($D658="yes",Z$7="Block"),INDEX($O808:$Q808,1,MATCH(Z$5,$I53:$K53,0)),IF(OR(Z$7="Anytime",Z$7="Peak",Z$7="Off-peak",Z$7="Shoulder",Z$7="Block"),INDEX('Stakeholder report data'!$G808:$M808,1,MATCH(IF(Z$7="Block","Anytime",Z$7),'Stakeholder report data'!$G$799:$M$799,0)),INDEX($W808:$AD808,1,MATCH(Z$5,$W$799:$AD$799,0)))))
*Z1258*Z$8,0)</f>
        <v>0</v>
      </c>
      <c r="AA658" s="212">
        <f>_xlfn.IFNA(IF(AA$7="Fixed",1,IF(AND($D658="yes",AA$7="Block"),INDEX($O808:$Q808,1,MATCH(AA$5,$I53:$K53,0)),IF(OR(AA$7="Anytime",AA$7="Peak",AA$7="Off-peak",AA$7="Shoulder",AA$7="Block"),INDEX('Stakeholder report data'!$G808:$M808,1,MATCH(IF(AA$7="Block","Anytime",AA$7),'Stakeholder report data'!$G$799:$M$799,0)),INDEX($W808:$AD808,1,MATCH(AA$5,$W$799:$AD$799,0)))))
*AA1258*AA$8,0)</f>
        <v>0</v>
      </c>
      <c r="AB658" s="212">
        <f>_xlfn.IFNA(IF(AB$7="Fixed",1,IF(AND($D658="yes",AB$7="Block"),INDEX($O808:$Q808,1,MATCH(AB$5,$I53:$K53,0)),IF(OR(AB$7="Anytime",AB$7="Peak",AB$7="Off-peak",AB$7="Shoulder",AB$7="Block"),INDEX('Stakeholder report data'!$G808:$M808,1,MATCH(IF(AB$7="Block","Anytime",AB$7),'Stakeholder report data'!$G$799:$M$799,0)),INDEX($W808:$AD808,1,MATCH(AB$5,$W$799:$AD$799,0)))))
*AB1258*AB$8,0)</f>
        <v>0</v>
      </c>
      <c r="AC658" s="212">
        <f>_xlfn.IFNA(IF(AC$7="Fixed",1,IF(AND($D658="yes",AC$7="Block"),INDEX($O808:$Q808,1,MATCH(AC$5,$I53:$K53,0)),IF(OR(AC$7="Anytime",AC$7="Peak",AC$7="Off-peak",AC$7="Shoulder",AC$7="Block"),INDEX('Stakeholder report data'!$G808:$M808,1,MATCH(IF(AC$7="Block","Anytime",AC$7),'Stakeholder report data'!$G$799:$M$799,0)),INDEX($W808:$AD808,1,MATCH(AC$5,$W$799:$AD$799,0)))))
*AC1258*AC$8,0)</f>
        <v>0</v>
      </c>
      <c r="AD658" s="212">
        <f>_xlfn.IFNA(IF(AD$7="Fixed",1,IF(AND($D658="yes",AD$7="Block"),INDEX($O808:$Q808,1,MATCH(AD$5,$I53:$K53,0)),IF(OR(AD$7="Anytime",AD$7="Peak",AD$7="Off-peak",AD$7="Shoulder",AD$7="Block"),INDEX('Stakeholder report data'!$G808:$M808,1,MATCH(IF(AD$7="Block","Anytime",AD$7),'Stakeholder report data'!$G$799:$M$799,0)),INDEX($W808:$AD808,1,MATCH(AD$5,$W$799:$AD$799,0)))))
*AD1258*AD$8,0)</f>
        <v>0</v>
      </c>
      <c r="AE658" s="55"/>
      <c r="AF658" s="34"/>
      <c r="AG658" s="34"/>
      <c r="AH658" s="34"/>
    </row>
    <row r="659" spans="1:34" ht="11.25" outlineLevel="2" x14ac:dyDescent="0.2">
      <c r="A659" s="34"/>
      <c r="B659" s="251">
        <v>8</v>
      </c>
      <c r="C659" s="48">
        <v>0</v>
      </c>
      <c r="D659" s="49">
        <f t="shared" si="68"/>
        <v>0</v>
      </c>
      <c r="E659" s="49">
        <f t="shared" si="68"/>
        <v>0</v>
      </c>
      <c r="F659" s="56"/>
      <c r="G659" s="262">
        <f t="shared" si="69"/>
        <v>0</v>
      </c>
      <c r="H659" s="56"/>
      <c r="I659" s="212">
        <f>_xlfn.IFNA(IF(I$7="Fixed",1,IF(AND($D659="yes",I$7="Block"),INDEX($O809:$Q809,1,MATCH(I$5,$I54:$K54,0)),IF(OR(I$7="Anytime",I$7="Peak",I$7="Off-peak",I$7="Shoulder",I$7="Block"),INDEX('Stakeholder report data'!$G809:$M809,1,MATCH(IF(I$7="Block","Anytime",I$7),'Stakeholder report data'!$G$799:$M$799,0)),INDEX($W809:$AD809,1,MATCH(I$5,$W$799:$AD$799,0)))))
*I1259*I$8,0)</f>
        <v>0</v>
      </c>
      <c r="J659" s="212">
        <f>_xlfn.IFNA(IF(J$7="Fixed",1,IF(AND($D659="yes",J$7="Block"),INDEX($O809:$Q809,1,MATCH(J$5,$I54:$K54,0)),IF(OR(J$7="Anytime",J$7="Peak",J$7="Off-peak",J$7="Shoulder",J$7="Block"),INDEX('Stakeholder report data'!$G809:$M809,1,MATCH(IF(J$7="Block","Anytime",J$7),'Stakeholder report data'!$G$799:$M$799,0)),INDEX($W809:$AD809,1,MATCH(J$5,$W$799:$AD$799,0)))))
*J1259*J$8,0)</f>
        <v>0</v>
      </c>
      <c r="K659" s="212">
        <f>_xlfn.IFNA(IF(K$7="Fixed",1,IF(AND($D659="yes",K$7="Block"),INDEX($O809:$Q809,1,MATCH(K$5,$I54:$K54,0)),IF(OR(K$7="Anytime",K$7="Peak",K$7="Off-peak",K$7="Shoulder",K$7="Block"),INDEX('Stakeholder report data'!$G809:$M809,1,MATCH(IF(K$7="Block","Anytime",K$7),'Stakeholder report data'!$G$799:$M$799,0)),INDEX($W809:$AD809,1,MATCH(K$5,$W$799:$AD$799,0)))))
*K1259*K$8,0)</f>
        <v>0</v>
      </c>
      <c r="L659" s="212">
        <f>_xlfn.IFNA(IF(L$7="Fixed",1,IF(AND($D659="yes",L$7="Block"),INDEX($O809:$Q809,1,MATCH(L$5,$I54:$K54,0)),IF(OR(L$7="Anytime",L$7="Peak",L$7="Off-peak",L$7="Shoulder",L$7="Block"),INDEX('Stakeholder report data'!$G809:$M809,1,MATCH(IF(L$7="Block","Anytime",L$7),'Stakeholder report data'!$G$799:$M$799,0)),INDEX($W809:$AD809,1,MATCH(L$5,$W$799:$AD$799,0)))))
*L1259*L$8,0)</f>
        <v>0</v>
      </c>
      <c r="M659" s="212">
        <f>_xlfn.IFNA(IF(M$7="Fixed",1,IF(AND($D659="yes",M$7="Block"),INDEX($O809:$Q809,1,MATCH(M$5,$I54:$K54,0)),IF(OR(M$7="Anytime",M$7="Peak",M$7="Off-peak",M$7="Shoulder",M$7="Block"),INDEX('Stakeholder report data'!$G809:$M809,1,MATCH(IF(M$7="Block","Anytime",M$7),'Stakeholder report data'!$G$799:$M$799,0)),INDEX($W809:$AD809,1,MATCH(M$5,$W$799:$AD$799,0)))))
*M1259*M$8,0)</f>
        <v>0</v>
      </c>
      <c r="N659" s="212">
        <f>_xlfn.IFNA(IF(N$7="Fixed",1,IF(AND($D659="yes",N$7="Block"),INDEX($O809:$Q809,1,MATCH(N$5,$I54:$K54,0)),IF(OR(N$7="Anytime",N$7="Peak",N$7="Off-peak",N$7="Shoulder",N$7="Block"),INDEX('Stakeholder report data'!$G809:$M809,1,MATCH(IF(N$7="Block","Anytime",N$7),'Stakeholder report data'!$G$799:$M$799,0)),INDEX($W809:$AD809,1,MATCH(N$5,$W$799:$AD$799,0)))))
*N1259*N$8,0)</f>
        <v>0</v>
      </c>
      <c r="O659" s="212">
        <f>_xlfn.IFNA(IF(O$7="Fixed",1,IF(AND($D659="yes",O$7="Block"),INDEX($O809:$Q809,1,MATCH(O$5,$I54:$K54,0)),IF(OR(O$7="Anytime",O$7="Peak",O$7="Off-peak",O$7="Shoulder",O$7="Block"),INDEX('Stakeholder report data'!$G809:$M809,1,MATCH(IF(O$7="Block","Anytime",O$7),'Stakeholder report data'!$G$799:$M$799,0)),INDEX($W809:$AD809,1,MATCH(O$5,$W$799:$AD$799,0)))))
*O1259*O$8,0)</f>
        <v>0</v>
      </c>
      <c r="P659" s="212">
        <f>_xlfn.IFNA(IF(P$7="Fixed",1,IF(AND($D659="yes",P$7="Block"),INDEX($O809:$Q809,1,MATCH(P$5,$I54:$K54,0)),IF(OR(P$7="Anytime",P$7="Peak",P$7="Off-peak",P$7="Shoulder",P$7="Block"),INDEX('Stakeholder report data'!$G809:$M809,1,MATCH(IF(P$7="Block","Anytime",P$7),'Stakeholder report data'!$G$799:$M$799,0)),INDEX($W809:$AD809,1,MATCH(P$5,$W$799:$AD$799,0)))))
*P1259*P$8,0)</f>
        <v>0</v>
      </c>
      <c r="Q659" s="212">
        <f>_xlfn.IFNA(IF(Q$7="Fixed",1,IF(AND($D659="yes",Q$7="Block"),INDEX($O809:$Q809,1,MATCH(Q$5,$I54:$K54,0)),IF(OR(Q$7="Anytime",Q$7="Peak",Q$7="Off-peak",Q$7="Shoulder",Q$7="Block"),INDEX('Stakeholder report data'!$G809:$M809,1,MATCH(IF(Q$7="Block","Anytime",Q$7),'Stakeholder report data'!$G$799:$M$799,0)),INDEX($W809:$AD809,1,MATCH(Q$5,$W$799:$AD$799,0)))))
*Q1259*Q$8,0)</f>
        <v>0</v>
      </c>
      <c r="R659" s="212">
        <f>_xlfn.IFNA(IF(R$7="Fixed",1,IF(AND($D659="yes",R$7="Block"),INDEX($O809:$Q809,1,MATCH(R$5,$I54:$K54,0)),IF(OR(R$7="Anytime",R$7="Peak",R$7="Off-peak",R$7="Shoulder",R$7="Block"),INDEX('Stakeholder report data'!$G809:$M809,1,MATCH(IF(R$7="Block","Anytime",R$7),'Stakeholder report data'!$G$799:$M$799,0)),INDEX($W809:$AD809,1,MATCH(R$5,$W$799:$AD$799,0)))))
*R1259*R$8,0)</f>
        <v>0</v>
      </c>
      <c r="S659" s="212">
        <f>_xlfn.IFNA(IF(S$7="Fixed",1,IF(AND($D659="yes",S$7="Block"),INDEX($O809:$Q809,1,MATCH(S$5,$I54:$K54,0)),IF(OR(S$7="Anytime",S$7="Peak",S$7="Off-peak",S$7="Shoulder",S$7="Block"),INDEX('Stakeholder report data'!$G809:$M809,1,MATCH(IF(S$7="Block","Anytime",S$7),'Stakeholder report data'!$G$799:$M$799,0)),INDEX($W809:$AD809,1,MATCH(S$5,$W$799:$AD$799,0)))))
*S1259*S$8,0)</f>
        <v>0</v>
      </c>
      <c r="T659" s="212">
        <f>_xlfn.IFNA(IF(T$7="Fixed",1,IF(AND($D659="yes",T$7="Block"),INDEX($O809:$Q809,1,MATCH(T$5,$I54:$K54,0)),IF(OR(T$7="Anytime",T$7="Peak",T$7="Off-peak",T$7="Shoulder",T$7="Block"),INDEX('Stakeholder report data'!$G809:$M809,1,MATCH(IF(T$7="Block","Anytime",T$7),'Stakeholder report data'!$G$799:$M$799,0)),INDEX($W809:$AD809,1,MATCH(T$5,$W$799:$AD$799,0)))))
*T1259*T$8,0)</f>
        <v>0</v>
      </c>
      <c r="U659" s="212">
        <f>_xlfn.IFNA(IF(U$7="Fixed",1,IF(AND($D659="yes",U$7="Block"),INDEX($O809:$Q809,1,MATCH(U$5,$I54:$K54,0)),IF(OR(U$7="Anytime",U$7="Peak",U$7="Off-peak",U$7="Shoulder",U$7="Block"),INDEX('Stakeholder report data'!$G809:$M809,1,MATCH(IF(U$7="Block","Anytime",U$7),'Stakeholder report data'!$G$799:$M$799,0)),INDEX($W809:$AD809,1,MATCH(U$5,$W$799:$AD$799,0)))))
*U1259*U$8,0)</f>
        <v>0</v>
      </c>
      <c r="V659" s="212">
        <f>_xlfn.IFNA(IF(V$7="Fixed",1,IF(AND($D659="yes",V$7="Block"),INDEX($O809:$Q809,1,MATCH(V$5,$I54:$K54,0)),IF(OR(V$7="Anytime",V$7="Peak",V$7="Off-peak",V$7="Shoulder",V$7="Block"),INDEX('Stakeholder report data'!$G809:$M809,1,MATCH(IF(V$7="Block","Anytime",V$7),'Stakeholder report data'!$G$799:$M$799,0)),INDEX($W809:$AD809,1,MATCH(V$5,$W$799:$AD$799,0)))))
*V1259*V$8,0)</f>
        <v>0</v>
      </c>
      <c r="W659" s="212">
        <f>_xlfn.IFNA(IF(W$7="Fixed",1,IF(AND($D659="yes",W$7="Block"),INDEX($O809:$Q809,1,MATCH(W$5,$I54:$K54,0)),IF(OR(W$7="Anytime",W$7="Peak",W$7="Off-peak",W$7="Shoulder",W$7="Block"),INDEX('Stakeholder report data'!$G809:$M809,1,MATCH(IF(W$7="Block","Anytime",W$7),'Stakeholder report data'!$G$799:$M$799,0)),INDEX($W809:$AD809,1,MATCH(W$5,$W$799:$AD$799,0)))))
*W1259*W$8,0)</f>
        <v>0</v>
      </c>
      <c r="X659" s="212">
        <f>_xlfn.IFNA(IF(X$7="Fixed",1,IF(AND($D659="yes",X$7="Block"),INDEX($O809:$Q809,1,MATCH(X$5,$I54:$K54,0)),IF(OR(X$7="Anytime",X$7="Peak",X$7="Off-peak",X$7="Shoulder",X$7="Block"),INDEX('Stakeholder report data'!$G809:$M809,1,MATCH(IF(X$7="Block","Anytime",X$7),'Stakeholder report data'!$G$799:$M$799,0)),INDEX($W809:$AD809,1,MATCH(X$5,$W$799:$AD$799,0)))))
*X1259*X$8,0)</f>
        <v>0</v>
      </c>
      <c r="Y659" s="212">
        <f>_xlfn.IFNA(IF(Y$7="Fixed",1,IF(AND($D659="yes",Y$7="Block"),INDEX($O809:$Q809,1,MATCH(Y$5,$I54:$K54,0)),IF(OR(Y$7="Anytime",Y$7="Peak",Y$7="Off-peak",Y$7="Shoulder",Y$7="Block"),INDEX('Stakeholder report data'!$G809:$M809,1,MATCH(IF(Y$7="Block","Anytime",Y$7),'Stakeholder report data'!$G$799:$M$799,0)),INDEX($W809:$AD809,1,MATCH(Y$5,$W$799:$AD$799,0)))))
*Y1259*Y$8,0)</f>
        <v>0</v>
      </c>
      <c r="Z659" s="212">
        <f>_xlfn.IFNA(IF(Z$7="Fixed",1,IF(AND($D659="yes",Z$7="Block"),INDEX($O809:$Q809,1,MATCH(Z$5,$I54:$K54,0)),IF(OR(Z$7="Anytime",Z$7="Peak",Z$7="Off-peak",Z$7="Shoulder",Z$7="Block"),INDEX('Stakeholder report data'!$G809:$M809,1,MATCH(IF(Z$7="Block","Anytime",Z$7),'Stakeholder report data'!$G$799:$M$799,0)),INDEX($W809:$AD809,1,MATCH(Z$5,$W$799:$AD$799,0)))))
*Z1259*Z$8,0)</f>
        <v>0</v>
      </c>
      <c r="AA659" s="212">
        <f>_xlfn.IFNA(IF(AA$7="Fixed",1,IF(AND($D659="yes",AA$7="Block"),INDEX($O809:$Q809,1,MATCH(AA$5,$I54:$K54,0)),IF(OR(AA$7="Anytime",AA$7="Peak",AA$7="Off-peak",AA$7="Shoulder",AA$7="Block"),INDEX('Stakeholder report data'!$G809:$M809,1,MATCH(IF(AA$7="Block","Anytime",AA$7),'Stakeholder report data'!$G$799:$M$799,0)),INDEX($W809:$AD809,1,MATCH(AA$5,$W$799:$AD$799,0)))))
*AA1259*AA$8,0)</f>
        <v>0</v>
      </c>
      <c r="AB659" s="212">
        <f>_xlfn.IFNA(IF(AB$7="Fixed",1,IF(AND($D659="yes",AB$7="Block"),INDEX($O809:$Q809,1,MATCH(AB$5,$I54:$K54,0)),IF(OR(AB$7="Anytime",AB$7="Peak",AB$7="Off-peak",AB$7="Shoulder",AB$7="Block"),INDEX('Stakeholder report data'!$G809:$M809,1,MATCH(IF(AB$7="Block","Anytime",AB$7),'Stakeholder report data'!$G$799:$M$799,0)),INDEX($W809:$AD809,1,MATCH(AB$5,$W$799:$AD$799,0)))))
*AB1259*AB$8,0)</f>
        <v>0</v>
      </c>
      <c r="AC659" s="212">
        <f>_xlfn.IFNA(IF(AC$7="Fixed",1,IF(AND($D659="yes",AC$7="Block"),INDEX($O809:$Q809,1,MATCH(AC$5,$I54:$K54,0)),IF(OR(AC$7="Anytime",AC$7="Peak",AC$7="Off-peak",AC$7="Shoulder",AC$7="Block"),INDEX('Stakeholder report data'!$G809:$M809,1,MATCH(IF(AC$7="Block","Anytime",AC$7),'Stakeholder report data'!$G$799:$M$799,0)),INDEX($W809:$AD809,1,MATCH(AC$5,$W$799:$AD$799,0)))))
*AC1259*AC$8,0)</f>
        <v>0</v>
      </c>
      <c r="AD659" s="212">
        <f>_xlfn.IFNA(IF(AD$7="Fixed",1,IF(AND($D659="yes",AD$7="Block"),INDEX($O809:$Q809,1,MATCH(AD$5,$I54:$K54,0)),IF(OR(AD$7="Anytime",AD$7="Peak",AD$7="Off-peak",AD$7="Shoulder",AD$7="Block"),INDEX('Stakeholder report data'!$G809:$M809,1,MATCH(IF(AD$7="Block","Anytime",AD$7),'Stakeholder report data'!$G$799:$M$799,0)),INDEX($W809:$AD809,1,MATCH(AD$5,$W$799:$AD$799,0)))))
*AD1259*AD$8,0)</f>
        <v>0</v>
      </c>
      <c r="AE659" s="55"/>
      <c r="AF659" s="34"/>
      <c r="AG659" s="34"/>
      <c r="AH659" s="34"/>
    </row>
    <row r="660" spans="1:34" ht="11.25" outlineLevel="2" x14ac:dyDescent="0.2">
      <c r="A660" s="34"/>
      <c r="B660" s="258">
        <v>9</v>
      </c>
      <c r="C660" s="48">
        <v>0</v>
      </c>
      <c r="D660" s="49">
        <f t="shared" si="68"/>
        <v>0</v>
      </c>
      <c r="E660" s="49">
        <f t="shared" si="68"/>
        <v>0</v>
      </c>
      <c r="F660" s="56"/>
      <c r="G660" s="262">
        <f t="shared" si="69"/>
        <v>0</v>
      </c>
      <c r="H660" s="56"/>
      <c r="I660" s="212">
        <f>_xlfn.IFNA(IF(I$7="Fixed",1,IF(AND($D660="yes",I$7="Block"),INDEX($O810:$Q810,1,MATCH(I$5,$I55:$K55,0)),IF(OR(I$7="Anytime",I$7="Peak",I$7="Off-peak",I$7="Shoulder",I$7="Block"),INDEX('Stakeholder report data'!$G810:$M810,1,MATCH(IF(I$7="Block","Anytime",I$7),'Stakeholder report data'!$G$799:$M$799,0)),INDEX($W810:$AD810,1,MATCH(I$5,$W$799:$AD$799,0)))))
*I1260*I$8,0)</f>
        <v>0</v>
      </c>
      <c r="J660" s="212">
        <f>_xlfn.IFNA(IF(J$7="Fixed",1,IF(AND($D660="yes",J$7="Block"),INDEX($O810:$Q810,1,MATCH(J$5,$I55:$K55,0)),IF(OR(J$7="Anytime",J$7="Peak",J$7="Off-peak",J$7="Shoulder",J$7="Block"),INDEX('Stakeholder report data'!$G810:$M810,1,MATCH(IF(J$7="Block","Anytime",J$7),'Stakeholder report data'!$G$799:$M$799,0)),INDEX($W810:$AD810,1,MATCH(J$5,$W$799:$AD$799,0)))))
*J1260*J$8,0)</f>
        <v>0</v>
      </c>
      <c r="K660" s="212">
        <f>_xlfn.IFNA(IF(K$7="Fixed",1,IF(AND($D660="yes",K$7="Block"),INDEX($O810:$Q810,1,MATCH(K$5,$I55:$K55,0)),IF(OR(K$7="Anytime",K$7="Peak",K$7="Off-peak",K$7="Shoulder",K$7="Block"),INDEX('Stakeholder report data'!$G810:$M810,1,MATCH(IF(K$7="Block","Anytime",K$7),'Stakeholder report data'!$G$799:$M$799,0)),INDEX($W810:$AD810,1,MATCH(K$5,$W$799:$AD$799,0)))))
*K1260*K$8,0)</f>
        <v>0</v>
      </c>
      <c r="L660" s="212">
        <f>_xlfn.IFNA(IF(L$7="Fixed",1,IF(AND($D660="yes",L$7="Block"),INDEX($O810:$Q810,1,MATCH(L$5,$I55:$K55,0)),IF(OR(L$7="Anytime",L$7="Peak",L$7="Off-peak",L$7="Shoulder",L$7="Block"),INDEX('Stakeholder report data'!$G810:$M810,1,MATCH(IF(L$7="Block","Anytime",L$7),'Stakeholder report data'!$G$799:$M$799,0)),INDEX($W810:$AD810,1,MATCH(L$5,$W$799:$AD$799,0)))))
*L1260*L$8,0)</f>
        <v>0</v>
      </c>
      <c r="M660" s="212">
        <f>_xlfn.IFNA(IF(M$7="Fixed",1,IF(AND($D660="yes",M$7="Block"),INDEX($O810:$Q810,1,MATCH(M$5,$I55:$K55,0)),IF(OR(M$7="Anytime",M$7="Peak",M$7="Off-peak",M$7="Shoulder",M$7="Block"),INDEX('Stakeholder report data'!$G810:$M810,1,MATCH(IF(M$7="Block","Anytime",M$7),'Stakeholder report data'!$G$799:$M$799,0)),INDEX($W810:$AD810,1,MATCH(M$5,$W$799:$AD$799,0)))))
*M1260*M$8,0)</f>
        <v>0</v>
      </c>
      <c r="N660" s="212">
        <f>_xlfn.IFNA(IF(N$7="Fixed",1,IF(AND($D660="yes",N$7="Block"),INDEX($O810:$Q810,1,MATCH(N$5,$I55:$K55,0)),IF(OR(N$7="Anytime",N$7="Peak",N$7="Off-peak",N$7="Shoulder",N$7="Block"),INDEX('Stakeholder report data'!$G810:$M810,1,MATCH(IF(N$7="Block","Anytime",N$7),'Stakeholder report data'!$G$799:$M$799,0)),INDEX($W810:$AD810,1,MATCH(N$5,$W$799:$AD$799,0)))))
*N1260*N$8,0)</f>
        <v>0</v>
      </c>
      <c r="O660" s="212">
        <f>_xlfn.IFNA(IF(O$7="Fixed",1,IF(AND($D660="yes",O$7="Block"),INDEX($O810:$Q810,1,MATCH(O$5,$I55:$K55,0)),IF(OR(O$7="Anytime",O$7="Peak",O$7="Off-peak",O$7="Shoulder",O$7="Block"),INDEX('Stakeholder report data'!$G810:$M810,1,MATCH(IF(O$7="Block","Anytime",O$7),'Stakeholder report data'!$G$799:$M$799,0)),INDEX($W810:$AD810,1,MATCH(O$5,$W$799:$AD$799,0)))))
*O1260*O$8,0)</f>
        <v>0</v>
      </c>
      <c r="P660" s="212">
        <f>_xlfn.IFNA(IF(P$7="Fixed",1,IF(AND($D660="yes",P$7="Block"),INDEX($O810:$Q810,1,MATCH(P$5,$I55:$K55,0)),IF(OR(P$7="Anytime",P$7="Peak",P$7="Off-peak",P$7="Shoulder",P$7="Block"),INDEX('Stakeholder report data'!$G810:$M810,1,MATCH(IF(P$7="Block","Anytime",P$7),'Stakeholder report data'!$G$799:$M$799,0)),INDEX($W810:$AD810,1,MATCH(P$5,$W$799:$AD$799,0)))))
*P1260*P$8,0)</f>
        <v>0</v>
      </c>
      <c r="Q660" s="212">
        <f>_xlfn.IFNA(IF(Q$7="Fixed",1,IF(AND($D660="yes",Q$7="Block"),INDEX($O810:$Q810,1,MATCH(Q$5,$I55:$K55,0)),IF(OR(Q$7="Anytime",Q$7="Peak",Q$7="Off-peak",Q$7="Shoulder",Q$7="Block"),INDEX('Stakeholder report data'!$G810:$M810,1,MATCH(IF(Q$7="Block","Anytime",Q$7),'Stakeholder report data'!$G$799:$M$799,0)),INDEX($W810:$AD810,1,MATCH(Q$5,$W$799:$AD$799,0)))))
*Q1260*Q$8,0)</f>
        <v>0</v>
      </c>
      <c r="R660" s="212">
        <f>_xlfn.IFNA(IF(R$7="Fixed",1,IF(AND($D660="yes",R$7="Block"),INDEX($O810:$Q810,1,MATCH(R$5,$I55:$K55,0)),IF(OR(R$7="Anytime",R$7="Peak",R$7="Off-peak",R$7="Shoulder",R$7="Block"),INDEX('Stakeholder report data'!$G810:$M810,1,MATCH(IF(R$7="Block","Anytime",R$7),'Stakeholder report data'!$G$799:$M$799,0)),INDEX($W810:$AD810,1,MATCH(R$5,$W$799:$AD$799,0)))))
*R1260*R$8,0)</f>
        <v>0</v>
      </c>
      <c r="S660" s="212">
        <f>_xlfn.IFNA(IF(S$7="Fixed",1,IF(AND($D660="yes",S$7="Block"),INDEX($O810:$Q810,1,MATCH(S$5,$I55:$K55,0)),IF(OR(S$7="Anytime",S$7="Peak",S$7="Off-peak",S$7="Shoulder",S$7="Block"),INDEX('Stakeholder report data'!$G810:$M810,1,MATCH(IF(S$7="Block","Anytime",S$7),'Stakeholder report data'!$G$799:$M$799,0)),INDEX($W810:$AD810,1,MATCH(S$5,$W$799:$AD$799,0)))))
*S1260*S$8,0)</f>
        <v>0</v>
      </c>
      <c r="T660" s="212">
        <f>_xlfn.IFNA(IF(T$7="Fixed",1,IF(AND($D660="yes",T$7="Block"),INDEX($O810:$Q810,1,MATCH(T$5,$I55:$K55,0)),IF(OR(T$7="Anytime",T$7="Peak",T$7="Off-peak",T$7="Shoulder",T$7="Block"),INDEX('Stakeholder report data'!$G810:$M810,1,MATCH(IF(T$7="Block","Anytime",T$7),'Stakeholder report data'!$G$799:$M$799,0)),INDEX($W810:$AD810,1,MATCH(T$5,$W$799:$AD$799,0)))))
*T1260*T$8,0)</f>
        <v>0</v>
      </c>
      <c r="U660" s="212">
        <f>_xlfn.IFNA(IF(U$7="Fixed",1,IF(AND($D660="yes",U$7="Block"),INDEX($O810:$Q810,1,MATCH(U$5,$I55:$K55,0)),IF(OR(U$7="Anytime",U$7="Peak",U$7="Off-peak",U$7="Shoulder",U$7="Block"),INDEX('Stakeholder report data'!$G810:$M810,1,MATCH(IF(U$7="Block","Anytime",U$7),'Stakeholder report data'!$G$799:$M$799,0)),INDEX($W810:$AD810,1,MATCH(U$5,$W$799:$AD$799,0)))))
*U1260*U$8,0)</f>
        <v>0</v>
      </c>
      <c r="V660" s="212">
        <f>_xlfn.IFNA(IF(V$7="Fixed",1,IF(AND($D660="yes",V$7="Block"),INDEX($O810:$Q810,1,MATCH(V$5,$I55:$K55,0)),IF(OR(V$7="Anytime",V$7="Peak",V$7="Off-peak",V$7="Shoulder",V$7="Block"),INDEX('Stakeholder report data'!$G810:$M810,1,MATCH(IF(V$7="Block","Anytime",V$7),'Stakeholder report data'!$G$799:$M$799,0)),INDEX($W810:$AD810,1,MATCH(V$5,$W$799:$AD$799,0)))))
*V1260*V$8,0)</f>
        <v>0</v>
      </c>
      <c r="W660" s="212">
        <f>_xlfn.IFNA(IF(W$7="Fixed",1,IF(AND($D660="yes",W$7="Block"),INDEX($O810:$Q810,1,MATCH(W$5,$I55:$K55,0)),IF(OR(W$7="Anytime",W$7="Peak",W$7="Off-peak",W$7="Shoulder",W$7="Block"),INDEX('Stakeholder report data'!$G810:$M810,1,MATCH(IF(W$7="Block","Anytime",W$7),'Stakeholder report data'!$G$799:$M$799,0)),INDEX($W810:$AD810,1,MATCH(W$5,$W$799:$AD$799,0)))))
*W1260*W$8,0)</f>
        <v>0</v>
      </c>
      <c r="X660" s="212">
        <f>_xlfn.IFNA(IF(X$7="Fixed",1,IF(AND($D660="yes",X$7="Block"),INDEX($O810:$Q810,1,MATCH(X$5,$I55:$K55,0)),IF(OR(X$7="Anytime",X$7="Peak",X$7="Off-peak",X$7="Shoulder",X$7="Block"),INDEX('Stakeholder report data'!$G810:$M810,1,MATCH(IF(X$7="Block","Anytime",X$7),'Stakeholder report data'!$G$799:$M$799,0)),INDEX($W810:$AD810,1,MATCH(X$5,$W$799:$AD$799,0)))))
*X1260*X$8,0)</f>
        <v>0</v>
      </c>
      <c r="Y660" s="212">
        <f>_xlfn.IFNA(IF(Y$7="Fixed",1,IF(AND($D660="yes",Y$7="Block"),INDEX($O810:$Q810,1,MATCH(Y$5,$I55:$K55,0)),IF(OR(Y$7="Anytime",Y$7="Peak",Y$7="Off-peak",Y$7="Shoulder",Y$7="Block"),INDEX('Stakeholder report data'!$G810:$M810,1,MATCH(IF(Y$7="Block","Anytime",Y$7),'Stakeholder report data'!$G$799:$M$799,0)),INDEX($W810:$AD810,1,MATCH(Y$5,$W$799:$AD$799,0)))))
*Y1260*Y$8,0)</f>
        <v>0</v>
      </c>
      <c r="Z660" s="212">
        <f>_xlfn.IFNA(IF(Z$7="Fixed",1,IF(AND($D660="yes",Z$7="Block"),INDEX($O810:$Q810,1,MATCH(Z$5,$I55:$K55,0)),IF(OR(Z$7="Anytime",Z$7="Peak",Z$7="Off-peak",Z$7="Shoulder",Z$7="Block"),INDEX('Stakeholder report data'!$G810:$M810,1,MATCH(IF(Z$7="Block","Anytime",Z$7),'Stakeholder report data'!$G$799:$M$799,0)),INDEX($W810:$AD810,1,MATCH(Z$5,$W$799:$AD$799,0)))))
*Z1260*Z$8,0)</f>
        <v>0</v>
      </c>
      <c r="AA660" s="212">
        <f>_xlfn.IFNA(IF(AA$7="Fixed",1,IF(AND($D660="yes",AA$7="Block"),INDEX($O810:$Q810,1,MATCH(AA$5,$I55:$K55,0)),IF(OR(AA$7="Anytime",AA$7="Peak",AA$7="Off-peak",AA$7="Shoulder",AA$7="Block"),INDEX('Stakeholder report data'!$G810:$M810,1,MATCH(IF(AA$7="Block","Anytime",AA$7),'Stakeholder report data'!$G$799:$M$799,0)),INDEX($W810:$AD810,1,MATCH(AA$5,$W$799:$AD$799,0)))))
*AA1260*AA$8,0)</f>
        <v>0</v>
      </c>
      <c r="AB660" s="212">
        <f>_xlfn.IFNA(IF(AB$7="Fixed",1,IF(AND($D660="yes",AB$7="Block"),INDEX($O810:$Q810,1,MATCH(AB$5,$I55:$K55,0)),IF(OR(AB$7="Anytime",AB$7="Peak",AB$7="Off-peak",AB$7="Shoulder",AB$7="Block"),INDEX('Stakeholder report data'!$G810:$M810,1,MATCH(IF(AB$7="Block","Anytime",AB$7),'Stakeholder report data'!$G$799:$M$799,0)),INDEX($W810:$AD810,1,MATCH(AB$5,$W$799:$AD$799,0)))))
*AB1260*AB$8,0)</f>
        <v>0</v>
      </c>
      <c r="AC660" s="212">
        <f>_xlfn.IFNA(IF(AC$7="Fixed",1,IF(AND($D660="yes",AC$7="Block"),INDEX($O810:$Q810,1,MATCH(AC$5,$I55:$K55,0)),IF(OR(AC$7="Anytime",AC$7="Peak",AC$7="Off-peak",AC$7="Shoulder",AC$7="Block"),INDEX('Stakeholder report data'!$G810:$M810,1,MATCH(IF(AC$7="Block","Anytime",AC$7),'Stakeholder report data'!$G$799:$M$799,0)),INDEX($W810:$AD810,1,MATCH(AC$5,$W$799:$AD$799,0)))))
*AC1260*AC$8,0)</f>
        <v>0</v>
      </c>
      <c r="AD660" s="212">
        <f>_xlfn.IFNA(IF(AD$7="Fixed",1,IF(AND($D660="yes",AD$7="Block"),INDEX($O810:$Q810,1,MATCH(AD$5,$I55:$K55,0)),IF(OR(AD$7="Anytime",AD$7="Peak",AD$7="Off-peak",AD$7="Shoulder",AD$7="Block"),INDEX('Stakeholder report data'!$G810:$M810,1,MATCH(IF(AD$7="Block","Anytime",AD$7),'Stakeholder report data'!$G$799:$M$799,0)),INDEX($W810:$AD810,1,MATCH(AD$5,$W$799:$AD$799,0)))))
*AD1260*AD$8,0)</f>
        <v>0</v>
      </c>
      <c r="AE660" s="55"/>
      <c r="AF660" s="34"/>
      <c r="AG660" s="34"/>
      <c r="AH660" s="34"/>
    </row>
    <row r="661" spans="1:34" ht="11.25" outlineLevel="2" x14ac:dyDescent="0.2">
      <c r="A661" s="34"/>
      <c r="B661" s="251">
        <v>10</v>
      </c>
      <c r="C661" s="48">
        <v>0</v>
      </c>
      <c r="D661" s="49">
        <f t="shared" si="68"/>
        <v>0</v>
      </c>
      <c r="E661" s="49">
        <f t="shared" si="68"/>
        <v>0</v>
      </c>
      <c r="F661" s="56"/>
      <c r="G661" s="262">
        <f t="shared" si="69"/>
        <v>0</v>
      </c>
      <c r="H661" s="56"/>
      <c r="I661" s="212">
        <f>_xlfn.IFNA(IF(I$7="Fixed",1,IF(AND($D661="yes",I$7="Block"),INDEX($O811:$Q811,1,MATCH(I$5,$I56:$K56,0)),IF(OR(I$7="Anytime",I$7="Peak",I$7="Off-peak",I$7="Shoulder",I$7="Block"),INDEX('Stakeholder report data'!$G811:$M811,1,MATCH(IF(I$7="Block","Anytime",I$7),'Stakeholder report data'!$G$799:$M$799,0)),INDEX($W811:$AD811,1,MATCH(I$5,$W$799:$AD$799,0)))))
*I1261*I$8,0)</f>
        <v>0</v>
      </c>
      <c r="J661" s="212">
        <f>_xlfn.IFNA(IF(J$7="Fixed",1,IF(AND($D661="yes",J$7="Block"),INDEX($O811:$Q811,1,MATCH(J$5,$I56:$K56,0)),IF(OR(J$7="Anytime",J$7="Peak",J$7="Off-peak",J$7="Shoulder",J$7="Block"),INDEX('Stakeholder report data'!$G811:$M811,1,MATCH(IF(J$7="Block","Anytime",J$7),'Stakeholder report data'!$G$799:$M$799,0)),INDEX($W811:$AD811,1,MATCH(J$5,$W$799:$AD$799,0)))))
*J1261*J$8,0)</f>
        <v>0</v>
      </c>
      <c r="K661" s="212">
        <f>_xlfn.IFNA(IF(K$7="Fixed",1,IF(AND($D661="yes",K$7="Block"),INDEX($O811:$Q811,1,MATCH(K$5,$I56:$K56,0)),IF(OR(K$7="Anytime",K$7="Peak",K$7="Off-peak",K$7="Shoulder",K$7="Block"),INDEX('Stakeholder report data'!$G811:$M811,1,MATCH(IF(K$7="Block","Anytime",K$7),'Stakeholder report data'!$G$799:$M$799,0)),INDEX($W811:$AD811,1,MATCH(K$5,$W$799:$AD$799,0)))))
*K1261*K$8,0)</f>
        <v>0</v>
      </c>
      <c r="L661" s="212">
        <f>_xlfn.IFNA(IF(L$7="Fixed",1,IF(AND($D661="yes",L$7="Block"),INDEX($O811:$Q811,1,MATCH(L$5,$I56:$K56,0)),IF(OR(L$7="Anytime",L$7="Peak",L$7="Off-peak",L$7="Shoulder",L$7="Block"),INDEX('Stakeholder report data'!$G811:$M811,1,MATCH(IF(L$7="Block","Anytime",L$7),'Stakeholder report data'!$G$799:$M$799,0)),INDEX($W811:$AD811,1,MATCH(L$5,$W$799:$AD$799,0)))))
*L1261*L$8,0)</f>
        <v>0</v>
      </c>
      <c r="M661" s="212">
        <f>_xlfn.IFNA(IF(M$7="Fixed",1,IF(AND($D661="yes",M$7="Block"),INDEX($O811:$Q811,1,MATCH(M$5,$I56:$K56,0)),IF(OR(M$7="Anytime",M$7="Peak",M$7="Off-peak",M$7="Shoulder",M$7="Block"),INDEX('Stakeholder report data'!$G811:$M811,1,MATCH(IF(M$7="Block","Anytime",M$7),'Stakeholder report data'!$G$799:$M$799,0)),INDEX($W811:$AD811,1,MATCH(M$5,$W$799:$AD$799,0)))))
*M1261*M$8,0)</f>
        <v>0</v>
      </c>
      <c r="N661" s="212">
        <f>_xlfn.IFNA(IF(N$7="Fixed",1,IF(AND($D661="yes",N$7="Block"),INDEX($O811:$Q811,1,MATCH(N$5,$I56:$K56,0)),IF(OR(N$7="Anytime",N$7="Peak",N$7="Off-peak",N$7="Shoulder",N$7="Block"),INDEX('Stakeholder report data'!$G811:$M811,1,MATCH(IF(N$7="Block","Anytime",N$7),'Stakeholder report data'!$G$799:$M$799,0)),INDEX($W811:$AD811,1,MATCH(N$5,$W$799:$AD$799,0)))))
*N1261*N$8,0)</f>
        <v>0</v>
      </c>
      <c r="O661" s="212">
        <f>_xlfn.IFNA(IF(O$7="Fixed",1,IF(AND($D661="yes",O$7="Block"),INDEX($O811:$Q811,1,MATCH(O$5,$I56:$K56,0)),IF(OR(O$7="Anytime",O$7="Peak",O$7="Off-peak",O$7="Shoulder",O$7="Block"),INDEX('Stakeholder report data'!$G811:$M811,1,MATCH(IF(O$7="Block","Anytime",O$7),'Stakeholder report data'!$G$799:$M$799,0)),INDEX($W811:$AD811,1,MATCH(O$5,$W$799:$AD$799,0)))))
*O1261*O$8,0)</f>
        <v>0</v>
      </c>
      <c r="P661" s="212">
        <f>_xlfn.IFNA(IF(P$7="Fixed",1,IF(AND($D661="yes",P$7="Block"),INDEX($O811:$Q811,1,MATCH(P$5,$I56:$K56,0)),IF(OR(P$7="Anytime",P$7="Peak",P$7="Off-peak",P$7="Shoulder",P$7="Block"),INDEX('Stakeholder report data'!$G811:$M811,1,MATCH(IF(P$7="Block","Anytime",P$7),'Stakeholder report data'!$G$799:$M$799,0)),INDEX($W811:$AD811,1,MATCH(P$5,$W$799:$AD$799,0)))))
*P1261*P$8,0)</f>
        <v>0</v>
      </c>
      <c r="Q661" s="212">
        <f>_xlfn.IFNA(IF(Q$7="Fixed",1,IF(AND($D661="yes",Q$7="Block"),INDEX($O811:$Q811,1,MATCH(Q$5,$I56:$K56,0)),IF(OR(Q$7="Anytime",Q$7="Peak",Q$7="Off-peak",Q$7="Shoulder",Q$7="Block"),INDEX('Stakeholder report data'!$G811:$M811,1,MATCH(IF(Q$7="Block","Anytime",Q$7),'Stakeholder report data'!$G$799:$M$799,0)),INDEX($W811:$AD811,1,MATCH(Q$5,$W$799:$AD$799,0)))))
*Q1261*Q$8,0)</f>
        <v>0</v>
      </c>
      <c r="R661" s="212">
        <f>_xlfn.IFNA(IF(R$7="Fixed",1,IF(AND($D661="yes",R$7="Block"),INDEX($O811:$Q811,1,MATCH(R$5,$I56:$K56,0)),IF(OR(R$7="Anytime",R$7="Peak",R$7="Off-peak",R$7="Shoulder",R$7="Block"),INDEX('Stakeholder report data'!$G811:$M811,1,MATCH(IF(R$7="Block","Anytime",R$7),'Stakeholder report data'!$G$799:$M$799,0)),INDEX($W811:$AD811,1,MATCH(R$5,$W$799:$AD$799,0)))))
*R1261*R$8,0)</f>
        <v>0</v>
      </c>
      <c r="S661" s="212">
        <f>_xlfn.IFNA(IF(S$7="Fixed",1,IF(AND($D661="yes",S$7="Block"),INDEX($O811:$Q811,1,MATCH(S$5,$I56:$K56,0)),IF(OR(S$7="Anytime",S$7="Peak",S$7="Off-peak",S$7="Shoulder",S$7="Block"),INDEX('Stakeholder report data'!$G811:$M811,1,MATCH(IF(S$7="Block","Anytime",S$7),'Stakeholder report data'!$G$799:$M$799,0)),INDEX($W811:$AD811,1,MATCH(S$5,$W$799:$AD$799,0)))))
*S1261*S$8,0)</f>
        <v>0</v>
      </c>
      <c r="T661" s="212">
        <f>_xlfn.IFNA(IF(T$7="Fixed",1,IF(AND($D661="yes",T$7="Block"),INDEX($O811:$Q811,1,MATCH(T$5,$I56:$K56,0)),IF(OR(T$7="Anytime",T$7="Peak",T$7="Off-peak",T$7="Shoulder",T$7="Block"),INDEX('Stakeholder report data'!$G811:$M811,1,MATCH(IF(T$7="Block","Anytime",T$7),'Stakeholder report data'!$G$799:$M$799,0)),INDEX($W811:$AD811,1,MATCH(T$5,$W$799:$AD$799,0)))))
*T1261*T$8,0)</f>
        <v>0</v>
      </c>
      <c r="U661" s="212">
        <f>_xlfn.IFNA(IF(U$7="Fixed",1,IF(AND($D661="yes",U$7="Block"),INDEX($O811:$Q811,1,MATCH(U$5,$I56:$K56,0)),IF(OR(U$7="Anytime",U$7="Peak",U$7="Off-peak",U$7="Shoulder",U$7="Block"),INDEX('Stakeholder report data'!$G811:$M811,1,MATCH(IF(U$7="Block","Anytime",U$7),'Stakeholder report data'!$G$799:$M$799,0)),INDEX($W811:$AD811,1,MATCH(U$5,$W$799:$AD$799,0)))))
*U1261*U$8,0)</f>
        <v>0</v>
      </c>
      <c r="V661" s="212">
        <f>_xlfn.IFNA(IF(V$7="Fixed",1,IF(AND($D661="yes",V$7="Block"),INDEX($O811:$Q811,1,MATCH(V$5,$I56:$K56,0)),IF(OR(V$7="Anytime",V$7="Peak",V$7="Off-peak",V$7="Shoulder",V$7="Block"),INDEX('Stakeholder report data'!$G811:$M811,1,MATCH(IF(V$7="Block","Anytime",V$7),'Stakeholder report data'!$G$799:$M$799,0)),INDEX($W811:$AD811,1,MATCH(V$5,$W$799:$AD$799,0)))))
*V1261*V$8,0)</f>
        <v>0</v>
      </c>
      <c r="W661" s="212">
        <f>_xlfn.IFNA(IF(W$7="Fixed",1,IF(AND($D661="yes",W$7="Block"),INDEX($O811:$Q811,1,MATCH(W$5,$I56:$K56,0)),IF(OR(W$7="Anytime",W$7="Peak",W$7="Off-peak",W$7="Shoulder",W$7="Block"),INDEX('Stakeholder report data'!$G811:$M811,1,MATCH(IF(W$7="Block","Anytime",W$7),'Stakeholder report data'!$G$799:$M$799,0)),INDEX($W811:$AD811,1,MATCH(W$5,$W$799:$AD$799,0)))))
*W1261*W$8,0)</f>
        <v>0</v>
      </c>
      <c r="X661" s="212">
        <f>_xlfn.IFNA(IF(X$7="Fixed",1,IF(AND($D661="yes",X$7="Block"),INDEX($O811:$Q811,1,MATCH(X$5,$I56:$K56,0)),IF(OR(X$7="Anytime",X$7="Peak",X$7="Off-peak",X$7="Shoulder",X$7="Block"),INDEX('Stakeholder report data'!$G811:$M811,1,MATCH(IF(X$7="Block","Anytime",X$7),'Stakeholder report data'!$G$799:$M$799,0)),INDEX($W811:$AD811,1,MATCH(X$5,$W$799:$AD$799,0)))))
*X1261*X$8,0)</f>
        <v>0</v>
      </c>
      <c r="Y661" s="212">
        <f>_xlfn.IFNA(IF(Y$7="Fixed",1,IF(AND($D661="yes",Y$7="Block"),INDEX($O811:$Q811,1,MATCH(Y$5,$I56:$K56,0)),IF(OR(Y$7="Anytime",Y$7="Peak",Y$7="Off-peak",Y$7="Shoulder",Y$7="Block"),INDEX('Stakeholder report data'!$G811:$M811,1,MATCH(IF(Y$7="Block","Anytime",Y$7),'Stakeholder report data'!$G$799:$M$799,0)),INDEX($W811:$AD811,1,MATCH(Y$5,$W$799:$AD$799,0)))))
*Y1261*Y$8,0)</f>
        <v>0</v>
      </c>
      <c r="Z661" s="212">
        <f>_xlfn.IFNA(IF(Z$7="Fixed",1,IF(AND($D661="yes",Z$7="Block"),INDEX($O811:$Q811,1,MATCH(Z$5,$I56:$K56,0)),IF(OR(Z$7="Anytime",Z$7="Peak",Z$7="Off-peak",Z$7="Shoulder",Z$7="Block"),INDEX('Stakeholder report data'!$G811:$M811,1,MATCH(IF(Z$7="Block","Anytime",Z$7),'Stakeholder report data'!$G$799:$M$799,0)),INDEX($W811:$AD811,1,MATCH(Z$5,$W$799:$AD$799,0)))))
*Z1261*Z$8,0)</f>
        <v>0</v>
      </c>
      <c r="AA661" s="212">
        <f>_xlfn.IFNA(IF(AA$7="Fixed",1,IF(AND($D661="yes",AA$7="Block"),INDEX($O811:$Q811,1,MATCH(AA$5,$I56:$K56,0)),IF(OR(AA$7="Anytime",AA$7="Peak",AA$7="Off-peak",AA$7="Shoulder",AA$7="Block"),INDEX('Stakeholder report data'!$G811:$M811,1,MATCH(IF(AA$7="Block","Anytime",AA$7),'Stakeholder report data'!$G$799:$M$799,0)),INDEX($W811:$AD811,1,MATCH(AA$5,$W$799:$AD$799,0)))))
*AA1261*AA$8,0)</f>
        <v>0</v>
      </c>
      <c r="AB661" s="212">
        <f>_xlfn.IFNA(IF(AB$7="Fixed",1,IF(AND($D661="yes",AB$7="Block"),INDEX($O811:$Q811,1,MATCH(AB$5,$I56:$K56,0)),IF(OR(AB$7="Anytime",AB$7="Peak",AB$7="Off-peak",AB$7="Shoulder",AB$7="Block"),INDEX('Stakeholder report data'!$G811:$M811,1,MATCH(IF(AB$7="Block","Anytime",AB$7),'Stakeholder report data'!$G$799:$M$799,0)),INDEX($W811:$AD811,1,MATCH(AB$5,$W$799:$AD$799,0)))))
*AB1261*AB$8,0)</f>
        <v>0</v>
      </c>
      <c r="AC661" s="212">
        <f>_xlfn.IFNA(IF(AC$7="Fixed",1,IF(AND($D661="yes",AC$7="Block"),INDEX($O811:$Q811,1,MATCH(AC$5,$I56:$K56,0)),IF(OR(AC$7="Anytime",AC$7="Peak",AC$7="Off-peak",AC$7="Shoulder",AC$7="Block"),INDEX('Stakeholder report data'!$G811:$M811,1,MATCH(IF(AC$7="Block","Anytime",AC$7),'Stakeholder report data'!$G$799:$M$799,0)),INDEX($W811:$AD811,1,MATCH(AC$5,$W$799:$AD$799,0)))))
*AC1261*AC$8,0)</f>
        <v>0</v>
      </c>
      <c r="AD661" s="212">
        <f>_xlfn.IFNA(IF(AD$7="Fixed",1,IF(AND($D661="yes",AD$7="Block"),INDEX($O811:$Q811,1,MATCH(AD$5,$I56:$K56,0)),IF(OR(AD$7="Anytime",AD$7="Peak",AD$7="Off-peak",AD$7="Shoulder",AD$7="Block"),INDEX('Stakeholder report data'!$G811:$M811,1,MATCH(IF(AD$7="Block","Anytime",AD$7),'Stakeholder report data'!$G$799:$M$799,0)),INDEX($W811:$AD811,1,MATCH(AD$5,$W$799:$AD$799,0)))))
*AD1261*AD$8,0)</f>
        <v>0</v>
      </c>
      <c r="AE661" s="55"/>
      <c r="AF661" s="34"/>
      <c r="AG661" s="34"/>
      <c r="AH661" s="34"/>
    </row>
    <row r="662" spans="1:34" ht="11.25" hidden="1" outlineLevel="3" x14ac:dyDescent="0.2">
      <c r="A662" s="34"/>
      <c r="B662" s="251">
        <v>11</v>
      </c>
      <c r="C662" s="48">
        <v>0</v>
      </c>
      <c r="D662" s="49">
        <f t="shared" si="68"/>
        <v>0</v>
      </c>
      <c r="E662" s="49">
        <f t="shared" si="68"/>
        <v>0</v>
      </c>
      <c r="F662" s="56"/>
      <c r="G662" s="262">
        <f t="shared" si="69"/>
        <v>0</v>
      </c>
      <c r="H662" s="56"/>
      <c r="I662" s="212">
        <f>_xlfn.IFNA(IF(I$7="Fixed",1,IF(AND($D662="yes",I$7="Block"),INDEX($O812:$Q812,1,MATCH(I$5,$I57:$K57,0)),IF(OR(I$7="Anytime",I$7="Peak",I$7="Off-peak",I$7="Shoulder",I$7="Block"),INDEX('Stakeholder report data'!$G812:$M812,1,MATCH(IF(I$7="Block","Anytime",I$7),'Stakeholder report data'!$G$799:$M$799,0)),INDEX($W812:$AD812,1,MATCH(I$5,$W$799:$AD$799,0)))))
*I1262*I$8,0)</f>
        <v>0</v>
      </c>
      <c r="J662" s="212">
        <f>_xlfn.IFNA(IF(J$7="Fixed",1,IF(AND($D662="yes",J$7="Block"),INDEX($O812:$Q812,1,MATCH(J$5,$I57:$K57,0)),IF(OR(J$7="Anytime",J$7="Peak",J$7="Off-peak",J$7="Shoulder",J$7="Block"),INDEX('Stakeholder report data'!$G812:$M812,1,MATCH(IF(J$7="Block","Anytime",J$7),'Stakeholder report data'!$G$799:$M$799,0)),INDEX($W812:$AD812,1,MATCH(J$5,$W$799:$AD$799,0)))))
*J1262*J$8,0)</f>
        <v>0</v>
      </c>
      <c r="K662" s="212">
        <f>_xlfn.IFNA(IF(K$7="Fixed",1,IF(AND($D662="yes",K$7="Block"),INDEX($O812:$Q812,1,MATCH(K$5,$I57:$K57,0)),IF(OR(K$7="Anytime",K$7="Peak",K$7="Off-peak",K$7="Shoulder",K$7="Block"),INDEX('Stakeholder report data'!$G812:$M812,1,MATCH(IF(K$7="Block","Anytime",K$7),'Stakeholder report data'!$G$799:$M$799,0)),INDEX($W812:$AD812,1,MATCH(K$5,$W$799:$AD$799,0)))))
*K1262*K$8,0)</f>
        <v>0</v>
      </c>
      <c r="L662" s="212">
        <f>_xlfn.IFNA(IF(L$7="Fixed",1,IF(AND($D662="yes",L$7="Block"),INDEX($O812:$Q812,1,MATCH(L$5,$I57:$K57,0)),IF(OR(L$7="Anytime",L$7="Peak",L$7="Off-peak",L$7="Shoulder",L$7="Block"),INDEX('Stakeholder report data'!$G812:$M812,1,MATCH(IF(L$7="Block","Anytime",L$7),'Stakeholder report data'!$G$799:$M$799,0)),INDEX($W812:$AD812,1,MATCH(L$5,$W$799:$AD$799,0)))))
*L1262*L$8,0)</f>
        <v>0</v>
      </c>
      <c r="M662" s="212">
        <f>_xlfn.IFNA(IF(M$7="Fixed",1,IF(AND($D662="yes",M$7="Block"),INDEX($O812:$Q812,1,MATCH(M$5,$I57:$K57,0)),IF(OR(M$7="Anytime",M$7="Peak",M$7="Off-peak",M$7="Shoulder",M$7="Block"),INDEX('Stakeholder report data'!$G812:$M812,1,MATCH(IF(M$7="Block","Anytime",M$7),'Stakeholder report data'!$G$799:$M$799,0)),INDEX($W812:$AD812,1,MATCH(M$5,$W$799:$AD$799,0)))))
*M1262*M$8,0)</f>
        <v>0</v>
      </c>
      <c r="N662" s="212">
        <f>_xlfn.IFNA(IF(N$7="Fixed",1,IF(AND($D662="yes",N$7="Block"),INDEX($O812:$Q812,1,MATCH(N$5,$I57:$K57,0)),IF(OR(N$7="Anytime",N$7="Peak",N$7="Off-peak",N$7="Shoulder",N$7="Block"),INDEX('Stakeholder report data'!$G812:$M812,1,MATCH(IF(N$7="Block","Anytime",N$7),'Stakeholder report data'!$G$799:$M$799,0)),INDEX($W812:$AD812,1,MATCH(N$5,$W$799:$AD$799,0)))))
*N1262*N$8,0)</f>
        <v>0</v>
      </c>
      <c r="O662" s="212">
        <f>_xlfn.IFNA(IF(O$7="Fixed",1,IF(AND($D662="yes",O$7="Block"),INDEX($O812:$Q812,1,MATCH(O$5,$I57:$K57,0)),IF(OR(O$7="Anytime",O$7="Peak",O$7="Off-peak",O$7="Shoulder",O$7="Block"),INDEX('Stakeholder report data'!$G812:$M812,1,MATCH(IF(O$7="Block","Anytime",O$7),'Stakeholder report data'!$G$799:$M$799,0)),INDEX($W812:$AD812,1,MATCH(O$5,$W$799:$AD$799,0)))))
*O1262*O$8,0)</f>
        <v>0</v>
      </c>
      <c r="P662" s="212">
        <f>_xlfn.IFNA(IF(P$7="Fixed",1,IF(AND($D662="yes",P$7="Block"),INDEX($O812:$Q812,1,MATCH(P$5,$I57:$K57,0)),IF(OR(P$7="Anytime",P$7="Peak",P$7="Off-peak",P$7="Shoulder",P$7="Block"),INDEX('Stakeholder report data'!$G812:$M812,1,MATCH(IF(P$7="Block","Anytime",P$7),'Stakeholder report data'!$G$799:$M$799,0)),INDEX($W812:$AD812,1,MATCH(P$5,$W$799:$AD$799,0)))))
*P1262*P$8,0)</f>
        <v>0</v>
      </c>
      <c r="Q662" s="212">
        <f>_xlfn.IFNA(IF(Q$7="Fixed",1,IF(AND($D662="yes",Q$7="Block"),INDEX($O812:$Q812,1,MATCH(Q$5,$I57:$K57,0)),IF(OR(Q$7="Anytime",Q$7="Peak",Q$7="Off-peak",Q$7="Shoulder",Q$7="Block"),INDEX('Stakeholder report data'!$G812:$M812,1,MATCH(IF(Q$7="Block","Anytime",Q$7),'Stakeholder report data'!$G$799:$M$799,0)),INDEX($W812:$AD812,1,MATCH(Q$5,$W$799:$AD$799,0)))))
*Q1262*Q$8,0)</f>
        <v>0</v>
      </c>
      <c r="R662" s="212">
        <f>_xlfn.IFNA(IF(R$7="Fixed",1,IF(AND($D662="yes",R$7="Block"),INDEX($O812:$Q812,1,MATCH(R$5,$I57:$K57,0)),IF(OR(R$7="Anytime",R$7="Peak",R$7="Off-peak",R$7="Shoulder",R$7="Block"),INDEX('Stakeholder report data'!$G812:$M812,1,MATCH(IF(R$7="Block","Anytime",R$7),'Stakeholder report data'!$G$799:$M$799,0)),INDEX($W812:$AD812,1,MATCH(R$5,$W$799:$AD$799,0)))))
*R1262*R$8,0)</f>
        <v>0</v>
      </c>
      <c r="S662" s="212">
        <f>_xlfn.IFNA(IF(S$7="Fixed",1,IF(AND($D662="yes",S$7="Block"),INDEX($O812:$Q812,1,MATCH(S$5,$I57:$K57,0)),IF(OR(S$7="Anytime",S$7="Peak",S$7="Off-peak",S$7="Shoulder",S$7="Block"),INDEX('Stakeholder report data'!$G812:$M812,1,MATCH(IF(S$7="Block","Anytime",S$7),'Stakeholder report data'!$G$799:$M$799,0)),INDEX($W812:$AD812,1,MATCH(S$5,$W$799:$AD$799,0)))))
*S1262*S$8,0)</f>
        <v>0</v>
      </c>
      <c r="T662" s="212">
        <f>_xlfn.IFNA(IF(T$7="Fixed",1,IF(AND($D662="yes",T$7="Block"),INDEX($O812:$Q812,1,MATCH(T$5,$I57:$K57,0)),IF(OR(T$7="Anytime",T$7="Peak",T$7="Off-peak",T$7="Shoulder",T$7="Block"),INDEX('Stakeholder report data'!$G812:$M812,1,MATCH(IF(T$7="Block","Anytime",T$7),'Stakeholder report data'!$G$799:$M$799,0)),INDEX($W812:$AD812,1,MATCH(T$5,$W$799:$AD$799,0)))))
*T1262*T$8,0)</f>
        <v>0</v>
      </c>
      <c r="U662" s="212">
        <f>_xlfn.IFNA(IF(U$7="Fixed",1,IF(AND($D662="yes",U$7="Block"),INDEX($O812:$Q812,1,MATCH(U$5,$I57:$K57,0)),IF(OR(U$7="Anytime",U$7="Peak",U$7="Off-peak",U$7="Shoulder",U$7="Block"),INDEX('Stakeholder report data'!$G812:$M812,1,MATCH(IF(U$7="Block","Anytime",U$7),'Stakeholder report data'!$G$799:$M$799,0)),INDEX($W812:$AD812,1,MATCH(U$5,$W$799:$AD$799,0)))))
*U1262*U$8,0)</f>
        <v>0</v>
      </c>
      <c r="V662" s="212">
        <f>_xlfn.IFNA(IF(V$7="Fixed",1,IF(AND($D662="yes",V$7="Block"),INDEX($O812:$Q812,1,MATCH(V$5,$I57:$K57,0)),IF(OR(V$7="Anytime",V$7="Peak",V$7="Off-peak",V$7="Shoulder",V$7="Block"),INDEX('Stakeholder report data'!$G812:$M812,1,MATCH(IF(V$7="Block","Anytime",V$7),'Stakeholder report data'!$G$799:$M$799,0)),INDEX($W812:$AD812,1,MATCH(V$5,$W$799:$AD$799,0)))))
*V1262*V$8,0)</f>
        <v>0</v>
      </c>
      <c r="W662" s="212">
        <f>_xlfn.IFNA(IF(W$7="Fixed",1,IF(AND($D662="yes",W$7="Block"),INDEX($O812:$Q812,1,MATCH(W$5,$I57:$K57,0)),IF(OR(W$7="Anytime",W$7="Peak",W$7="Off-peak",W$7="Shoulder",W$7="Block"),INDEX('Stakeholder report data'!$G812:$M812,1,MATCH(IF(W$7="Block","Anytime",W$7),'Stakeholder report data'!$G$799:$M$799,0)),INDEX($W812:$AD812,1,MATCH(W$5,$W$799:$AD$799,0)))))
*W1262*W$8,0)</f>
        <v>0</v>
      </c>
      <c r="X662" s="212">
        <f>_xlfn.IFNA(IF(X$7="Fixed",1,IF(AND($D662="yes",X$7="Block"),INDEX($O812:$Q812,1,MATCH(X$5,$I57:$K57,0)),IF(OR(X$7="Anytime",X$7="Peak",X$7="Off-peak",X$7="Shoulder",X$7="Block"),INDEX('Stakeholder report data'!$G812:$M812,1,MATCH(IF(X$7="Block","Anytime",X$7),'Stakeholder report data'!$G$799:$M$799,0)),INDEX($W812:$AD812,1,MATCH(X$5,$W$799:$AD$799,0)))))
*X1262*X$8,0)</f>
        <v>0</v>
      </c>
      <c r="Y662" s="212">
        <f>_xlfn.IFNA(IF(Y$7="Fixed",1,IF(AND($D662="yes",Y$7="Block"),INDEX($O812:$Q812,1,MATCH(Y$5,$I57:$K57,0)),IF(OR(Y$7="Anytime",Y$7="Peak",Y$7="Off-peak",Y$7="Shoulder",Y$7="Block"),INDEX('Stakeholder report data'!$G812:$M812,1,MATCH(IF(Y$7="Block","Anytime",Y$7),'Stakeholder report data'!$G$799:$M$799,0)),INDEX($W812:$AD812,1,MATCH(Y$5,$W$799:$AD$799,0)))))
*Y1262*Y$8,0)</f>
        <v>0</v>
      </c>
      <c r="Z662" s="212">
        <f>_xlfn.IFNA(IF(Z$7="Fixed",1,IF(AND($D662="yes",Z$7="Block"),INDEX($O812:$Q812,1,MATCH(Z$5,$I57:$K57,0)),IF(OR(Z$7="Anytime",Z$7="Peak",Z$7="Off-peak",Z$7="Shoulder",Z$7="Block"),INDEX('Stakeholder report data'!$G812:$M812,1,MATCH(IF(Z$7="Block","Anytime",Z$7),'Stakeholder report data'!$G$799:$M$799,0)),INDEX($W812:$AD812,1,MATCH(Z$5,$W$799:$AD$799,0)))))
*Z1262*Z$8,0)</f>
        <v>0</v>
      </c>
      <c r="AA662" s="212">
        <f>_xlfn.IFNA(IF(AA$7="Fixed",1,IF(AND($D662="yes",AA$7="Block"),INDEX($O812:$Q812,1,MATCH(AA$5,$I57:$K57,0)),IF(OR(AA$7="Anytime",AA$7="Peak",AA$7="Off-peak",AA$7="Shoulder",AA$7="Block"),INDEX('Stakeholder report data'!$G812:$M812,1,MATCH(IF(AA$7="Block","Anytime",AA$7),'Stakeholder report data'!$G$799:$M$799,0)),INDEX($W812:$AD812,1,MATCH(AA$5,$W$799:$AD$799,0)))))
*AA1262*AA$8,0)</f>
        <v>0</v>
      </c>
      <c r="AB662" s="212">
        <f>_xlfn.IFNA(IF(AB$7="Fixed",1,IF(AND($D662="yes",AB$7="Block"),INDEX($O812:$Q812,1,MATCH(AB$5,$I57:$K57,0)),IF(OR(AB$7="Anytime",AB$7="Peak",AB$7="Off-peak",AB$7="Shoulder",AB$7="Block"),INDEX('Stakeholder report data'!$G812:$M812,1,MATCH(IF(AB$7="Block","Anytime",AB$7),'Stakeholder report data'!$G$799:$M$799,0)),INDEX($W812:$AD812,1,MATCH(AB$5,$W$799:$AD$799,0)))))
*AB1262*AB$8,0)</f>
        <v>0</v>
      </c>
      <c r="AC662" s="212">
        <f>_xlfn.IFNA(IF(AC$7="Fixed",1,IF(AND($D662="yes",AC$7="Block"),INDEX($O812:$Q812,1,MATCH(AC$5,$I57:$K57,0)),IF(OR(AC$7="Anytime",AC$7="Peak",AC$7="Off-peak",AC$7="Shoulder",AC$7="Block"),INDEX('Stakeholder report data'!$G812:$M812,1,MATCH(IF(AC$7="Block","Anytime",AC$7),'Stakeholder report data'!$G$799:$M$799,0)),INDEX($W812:$AD812,1,MATCH(AC$5,$W$799:$AD$799,0)))))
*AC1262*AC$8,0)</f>
        <v>0</v>
      </c>
      <c r="AD662" s="212">
        <f>_xlfn.IFNA(IF(AD$7="Fixed",1,IF(AND($D662="yes",AD$7="Block"),INDEX($O812:$Q812,1,MATCH(AD$5,$I57:$K57,0)),IF(OR(AD$7="Anytime",AD$7="Peak",AD$7="Off-peak",AD$7="Shoulder",AD$7="Block"),INDEX('Stakeholder report data'!$G812:$M812,1,MATCH(IF(AD$7="Block","Anytime",AD$7),'Stakeholder report data'!$G$799:$M$799,0)),INDEX($W812:$AD812,1,MATCH(AD$5,$W$799:$AD$799,0)))))
*AD1262*AD$8,0)</f>
        <v>0</v>
      </c>
      <c r="AE662" s="55"/>
      <c r="AF662" s="34"/>
      <c r="AG662" s="34"/>
      <c r="AH662" s="34"/>
    </row>
    <row r="663" spans="1:34" ht="11.25" hidden="1" outlineLevel="3" x14ac:dyDescent="0.2">
      <c r="A663" s="34"/>
      <c r="B663" s="251">
        <v>12</v>
      </c>
      <c r="C663" s="48">
        <v>0</v>
      </c>
      <c r="D663" s="49">
        <f t="shared" si="68"/>
        <v>0</v>
      </c>
      <c r="E663" s="49">
        <f t="shared" si="68"/>
        <v>0</v>
      </c>
      <c r="F663" s="56"/>
      <c r="G663" s="262">
        <f t="shared" si="69"/>
        <v>0</v>
      </c>
      <c r="H663" s="56"/>
      <c r="I663" s="212">
        <f>_xlfn.IFNA(IF(I$7="Fixed",1,IF(AND($D663="yes",I$7="Block"),INDEX($O813:$Q813,1,MATCH(I$5,$I58:$K58,0)),IF(OR(I$7="Anytime",I$7="Peak",I$7="Off-peak",I$7="Shoulder",I$7="Block"),INDEX('Stakeholder report data'!$G813:$M813,1,MATCH(IF(I$7="Block","Anytime",I$7),'Stakeholder report data'!$G$799:$M$799,0)),INDEX($W813:$AD813,1,MATCH(I$5,$W$799:$AD$799,0)))))
*I1263*I$8,0)</f>
        <v>0</v>
      </c>
      <c r="J663" s="212">
        <f>_xlfn.IFNA(IF(J$7="Fixed",1,IF(AND($D663="yes",J$7="Block"),INDEX($O813:$Q813,1,MATCH(J$5,$I58:$K58,0)),IF(OR(J$7="Anytime",J$7="Peak",J$7="Off-peak",J$7="Shoulder",J$7="Block"),INDEX('Stakeholder report data'!$G813:$M813,1,MATCH(IF(J$7="Block","Anytime",J$7),'Stakeholder report data'!$G$799:$M$799,0)),INDEX($W813:$AD813,1,MATCH(J$5,$W$799:$AD$799,0)))))
*J1263*J$8,0)</f>
        <v>0</v>
      </c>
      <c r="K663" s="212">
        <f>_xlfn.IFNA(IF(K$7="Fixed",1,IF(AND($D663="yes",K$7="Block"),INDEX($O813:$Q813,1,MATCH(K$5,$I58:$K58,0)),IF(OR(K$7="Anytime",K$7="Peak",K$7="Off-peak",K$7="Shoulder",K$7="Block"),INDEX('Stakeholder report data'!$G813:$M813,1,MATCH(IF(K$7="Block","Anytime",K$7),'Stakeholder report data'!$G$799:$M$799,0)),INDEX($W813:$AD813,1,MATCH(K$5,$W$799:$AD$799,0)))))
*K1263*K$8,0)</f>
        <v>0</v>
      </c>
      <c r="L663" s="212">
        <f>_xlfn.IFNA(IF(L$7="Fixed",1,IF(AND($D663="yes",L$7="Block"),INDEX($O813:$Q813,1,MATCH(L$5,$I58:$K58,0)),IF(OR(L$7="Anytime",L$7="Peak",L$7="Off-peak",L$7="Shoulder",L$7="Block"),INDEX('Stakeholder report data'!$G813:$M813,1,MATCH(IF(L$7="Block","Anytime",L$7),'Stakeholder report data'!$G$799:$M$799,0)),INDEX($W813:$AD813,1,MATCH(L$5,$W$799:$AD$799,0)))))
*L1263*L$8,0)</f>
        <v>0</v>
      </c>
      <c r="M663" s="212">
        <f>_xlfn.IFNA(IF(M$7="Fixed",1,IF(AND($D663="yes",M$7="Block"),INDEX($O813:$Q813,1,MATCH(M$5,$I58:$K58,0)),IF(OR(M$7="Anytime",M$7="Peak",M$7="Off-peak",M$7="Shoulder",M$7="Block"),INDEX('Stakeholder report data'!$G813:$M813,1,MATCH(IF(M$7="Block","Anytime",M$7),'Stakeholder report data'!$G$799:$M$799,0)),INDEX($W813:$AD813,1,MATCH(M$5,$W$799:$AD$799,0)))))
*M1263*M$8,0)</f>
        <v>0</v>
      </c>
      <c r="N663" s="212">
        <f>_xlfn.IFNA(IF(N$7="Fixed",1,IF(AND($D663="yes",N$7="Block"),INDEX($O813:$Q813,1,MATCH(N$5,$I58:$K58,0)),IF(OR(N$7="Anytime",N$7="Peak",N$7="Off-peak",N$7="Shoulder",N$7="Block"),INDEX('Stakeholder report data'!$G813:$M813,1,MATCH(IF(N$7="Block","Anytime",N$7),'Stakeholder report data'!$G$799:$M$799,0)),INDEX($W813:$AD813,1,MATCH(N$5,$W$799:$AD$799,0)))))
*N1263*N$8,0)</f>
        <v>0</v>
      </c>
      <c r="O663" s="212">
        <f>_xlfn.IFNA(IF(O$7="Fixed",1,IF(AND($D663="yes",O$7="Block"),INDEX($O813:$Q813,1,MATCH(O$5,$I58:$K58,0)),IF(OR(O$7="Anytime",O$7="Peak",O$7="Off-peak",O$7="Shoulder",O$7="Block"),INDEX('Stakeholder report data'!$G813:$M813,1,MATCH(IF(O$7="Block","Anytime",O$7),'Stakeholder report data'!$G$799:$M$799,0)),INDEX($W813:$AD813,1,MATCH(O$5,$W$799:$AD$799,0)))))
*O1263*O$8,0)</f>
        <v>0</v>
      </c>
      <c r="P663" s="212">
        <f>_xlfn.IFNA(IF(P$7="Fixed",1,IF(AND($D663="yes",P$7="Block"),INDEX($O813:$Q813,1,MATCH(P$5,$I58:$K58,0)),IF(OR(P$7="Anytime",P$7="Peak",P$7="Off-peak",P$7="Shoulder",P$7="Block"),INDEX('Stakeholder report data'!$G813:$M813,1,MATCH(IF(P$7="Block","Anytime",P$7),'Stakeholder report data'!$G$799:$M$799,0)),INDEX($W813:$AD813,1,MATCH(P$5,$W$799:$AD$799,0)))))
*P1263*P$8,0)</f>
        <v>0</v>
      </c>
      <c r="Q663" s="212">
        <f>_xlfn.IFNA(IF(Q$7="Fixed",1,IF(AND($D663="yes",Q$7="Block"),INDEX($O813:$Q813,1,MATCH(Q$5,$I58:$K58,0)),IF(OR(Q$7="Anytime",Q$7="Peak",Q$7="Off-peak",Q$7="Shoulder",Q$7="Block"),INDEX('Stakeholder report data'!$G813:$M813,1,MATCH(IF(Q$7="Block","Anytime",Q$7),'Stakeholder report data'!$G$799:$M$799,0)),INDEX($W813:$AD813,1,MATCH(Q$5,$W$799:$AD$799,0)))))
*Q1263*Q$8,0)</f>
        <v>0</v>
      </c>
      <c r="R663" s="212">
        <f>_xlfn.IFNA(IF(R$7="Fixed",1,IF(AND($D663="yes",R$7="Block"),INDEX($O813:$Q813,1,MATCH(R$5,$I58:$K58,0)),IF(OR(R$7="Anytime",R$7="Peak",R$7="Off-peak",R$7="Shoulder",R$7="Block"),INDEX('Stakeholder report data'!$G813:$M813,1,MATCH(IF(R$7="Block","Anytime",R$7),'Stakeholder report data'!$G$799:$M$799,0)),INDEX($W813:$AD813,1,MATCH(R$5,$W$799:$AD$799,0)))))
*R1263*R$8,0)</f>
        <v>0</v>
      </c>
      <c r="S663" s="212">
        <f>_xlfn.IFNA(IF(S$7="Fixed",1,IF(AND($D663="yes",S$7="Block"),INDEX($O813:$Q813,1,MATCH(S$5,$I58:$K58,0)),IF(OR(S$7="Anytime",S$7="Peak",S$7="Off-peak",S$7="Shoulder",S$7="Block"),INDEX('Stakeholder report data'!$G813:$M813,1,MATCH(IF(S$7="Block","Anytime",S$7),'Stakeholder report data'!$G$799:$M$799,0)),INDEX($W813:$AD813,1,MATCH(S$5,$W$799:$AD$799,0)))))
*S1263*S$8,0)</f>
        <v>0</v>
      </c>
      <c r="T663" s="212">
        <f>_xlfn.IFNA(IF(T$7="Fixed",1,IF(AND($D663="yes",T$7="Block"),INDEX($O813:$Q813,1,MATCH(T$5,$I58:$K58,0)),IF(OR(T$7="Anytime",T$7="Peak",T$7="Off-peak",T$7="Shoulder",T$7="Block"),INDEX('Stakeholder report data'!$G813:$M813,1,MATCH(IF(T$7="Block","Anytime",T$7),'Stakeholder report data'!$G$799:$M$799,0)),INDEX($W813:$AD813,1,MATCH(T$5,$W$799:$AD$799,0)))))
*T1263*T$8,0)</f>
        <v>0</v>
      </c>
      <c r="U663" s="212">
        <f>_xlfn.IFNA(IF(U$7="Fixed",1,IF(AND($D663="yes",U$7="Block"),INDEX($O813:$Q813,1,MATCH(U$5,$I58:$K58,0)),IF(OR(U$7="Anytime",U$7="Peak",U$7="Off-peak",U$7="Shoulder",U$7="Block"),INDEX('Stakeholder report data'!$G813:$M813,1,MATCH(IF(U$7="Block","Anytime",U$7),'Stakeholder report data'!$G$799:$M$799,0)),INDEX($W813:$AD813,1,MATCH(U$5,$W$799:$AD$799,0)))))
*U1263*U$8,0)</f>
        <v>0</v>
      </c>
      <c r="V663" s="212">
        <f>_xlfn.IFNA(IF(V$7="Fixed",1,IF(AND($D663="yes",V$7="Block"),INDEX($O813:$Q813,1,MATCH(V$5,$I58:$K58,0)),IF(OR(V$7="Anytime",V$7="Peak",V$7="Off-peak",V$7="Shoulder",V$7="Block"),INDEX('Stakeholder report data'!$G813:$M813,1,MATCH(IF(V$7="Block","Anytime",V$7),'Stakeholder report data'!$G$799:$M$799,0)),INDEX($W813:$AD813,1,MATCH(V$5,$W$799:$AD$799,0)))))
*V1263*V$8,0)</f>
        <v>0</v>
      </c>
      <c r="W663" s="212">
        <f>_xlfn.IFNA(IF(W$7="Fixed",1,IF(AND($D663="yes",W$7="Block"),INDEX($O813:$Q813,1,MATCH(W$5,$I58:$K58,0)),IF(OR(W$7="Anytime",W$7="Peak",W$7="Off-peak",W$7="Shoulder",W$7="Block"),INDEX('Stakeholder report data'!$G813:$M813,1,MATCH(IF(W$7="Block","Anytime",W$7),'Stakeholder report data'!$G$799:$M$799,0)),INDEX($W813:$AD813,1,MATCH(W$5,$W$799:$AD$799,0)))))
*W1263*W$8,0)</f>
        <v>0</v>
      </c>
      <c r="X663" s="212">
        <f>_xlfn.IFNA(IF(X$7="Fixed",1,IF(AND($D663="yes",X$7="Block"),INDEX($O813:$Q813,1,MATCH(X$5,$I58:$K58,0)),IF(OR(X$7="Anytime",X$7="Peak",X$7="Off-peak",X$7="Shoulder",X$7="Block"),INDEX('Stakeholder report data'!$G813:$M813,1,MATCH(IF(X$7="Block","Anytime",X$7),'Stakeholder report data'!$G$799:$M$799,0)),INDEX($W813:$AD813,1,MATCH(X$5,$W$799:$AD$799,0)))))
*X1263*X$8,0)</f>
        <v>0</v>
      </c>
      <c r="Y663" s="212">
        <f>_xlfn.IFNA(IF(Y$7="Fixed",1,IF(AND($D663="yes",Y$7="Block"),INDEX($O813:$Q813,1,MATCH(Y$5,$I58:$K58,0)),IF(OR(Y$7="Anytime",Y$7="Peak",Y$7="Off-peak",Y$7="Shoulder",Y$7="Block"),INDEX('Stakeholder report data'!$G813:$M813,1,MATCH(IF(Y$7="Block","Anytime",Y$7),'Stakeholder report data'!$G$799:$M$799,0)),INDEX($W813:$AD813,1,MATCH(Y$5,$W$799:$AD$799,0)))))
*Y1263*Y$8,0)</f>
        <v>0</v>
      </c>
      <c r="Z663" s="212">
        <f>_xlfn.IFNA(IF(Z$7="Fixed",1,IF(AND($D663="yes",Z$7="Block"),INDEX($O813:$Q813,1,MATCH(Z$5,$I58:$K58,0)),IF(OR(Z$7="Anytime",Z$7="Peak",Z$7="Off-peak",Z$7="Shoulder",Z$7="Block"),INDEX('Stakeholder report data'!$G813:$M813,1,MATCH(IF(Z$7="Block","Anytime",Z$7),'Stakeholder report data'!$G$799:$M$799,0)),INDEX($W813:$AD813,1,MATCH(Z$5,$W$799:$AD$799,0)))))
*Z1263*Z$8,0)</f>
        <v>0</v>
      </c>
      <c r="AA663" s="212">
        <f>_xlfn.IFNA(IF(AA$7="Fixed",1,IF(AND($D663="yes",AA$7="Block"),INDEX($O813:$Q813,1,MATCH(AA$5,$I58:$K58,0)),IF(OR(AA$7="Anytime",AA$7="Peak",AA$7="Off-peak",AA$7="Shoulder",AA$7="Block"),INDEX('Stakeholder report data'!$G813:$M813,1,MATCH(IF(AA$7="Block","Anytime",AA$7),'Stakeholder report data'!$G$799:$M$799,0)),INDEX($W813:$AD813,1,MATCH(AA$5,$W$799:$AD$799,0)))))
*AA1263*AA$8,0)</f>
        <v>0</v>
      </c>
      <c r="AB663" s="212">
        <f>_xlfn.IFNA(IF(AB$7="Fixed",1,IF(AND($D663="yes",AB$7="Block"),INDEX($O813:$Q813,1,MATCH(AB$5,$I58:$K58,0)),IF(OR(AB$7="Anytime",AB$7="Peak",AB$7="Off-peak",AB$7="Shoulder",AB$7="Block"),INDEX('Stakeholder report data'!$G813:$M813,1,MATCH(IF(AB$7="Block","Anytime",AB$7),'Stakeholder report data'!$G$799:$M$799,0)),INDEX($W813:$AD813,1,MATCH(AB$5,$W$799:$AD$799,0)))))
*AB1263*AB$8,0)</f>
        <v>0</v>
      </c>
      <c r="AC663" s="212">
        <f>_xlfn.IFNA(IF(AC$7="Fixed",1,IF(AND($D663="yes",AC$7="Block"),INDEX($O813:$Q813,1,MATCH(AC$5,$I58:$K58,0)),IF(OR(AC$7="Anytime",AC$7="Peak",AC$7="Off-peak",AC$7="Shoulder",AC$7="Block"),INDEX('Stakeholder report data'!$G813:$M813,1,MATCH(IF(AC$7="Block","Anytime",AC$7),'Stakeholder report data'!$G$799:$M$799,0)),INDEX($W813:$AD813,1,MATCH(AC$5,$W$799:$AD$799,0)))))
*AC1263*AC$8,0)</f>
        <v>0</v>
      </c>
      <c r="AD663" s="212">
        <f>_xlfn.IFNA(IF(AD$7="Fixed",1,IF(AND($D663="yes",AD$7="Block"),INDEX($O813:$Q813,1,MATCH(AD$5,$I58:$K58,0)),IF(OR(AD$7="Anytime",AD$7="Peak",AD$7="Off-peak",AD$7="Shoulder",AD$7="Block"),INDEX('Stakeholder report data'!$G813:$M813,1,MATCH(IF(AD$7="Block","Anytime",AD$7),'Stakeholder report data'!$G$799:$M$799,0)),INDEX($W813:$AD813,1,MATCH(AD$5,$W$799:$AD$799,0)))))
*AD1263*AD$8,0)</f>
        <v>0</v>
      </c>
      <c r="AE663" s="55"/>
      <c r="AF663" s="34"/>
      <c r="AG663" s="34"/>
      <c r="AH663" s="34"/>
    </row>
    <row r="664" spans="1:34" ht="11.25" hidden="1" outlineLevel="3" x14ac:dyDescent="0.2">
      <c r="A664" s="34"/>
      <c r="B664" s="251">
        <v>13</v>
      </c>
      <c r="C664" s="48">
        <v>0</v>
      </c>
      <c r="D664" s="49">
        <f t="shared" si="68"/>
        <v>0</v>
      </c>
      <c r="E664" s="49">
        <f t="shared" si="68"/>
        <v>0</v>
      </c>
      <c r="F664" s="56"/>
      <c r="G664" s="262">
        <f t="shared" si="69"/>
        <v>0</v>
      </c>
      <c r="H664" s="56"/>
      <c r="I664" s="212">
        <f>_xlfn.IFNA(IF(I$7="Fixed",1,IF(AND($D664="yes",I$7="Block"),INDEX($O814:$Q814,1,MATCH(I$5,$I59:$K59,0)),IF(OR(I$7="Anytime",I$7="Peak",I$7="Off-peak",I$7="Shoulder",I$7="Block"),INDEX('Stakeholder report data'!$G814:$M814,1,MATCH(IF(I$7="Block","Anytime",I$7),'Stakeholder report data'!$G$799:$M$799,0)),INDEX($W814:$AD814,1,MATCH(I$5,$W$799:$AD$799,0)))))
*I1264*I$8,0)</f>
        <v>0</v>
      </c>
      <c r="J664" s="212">
        <f>_xlfn.IFNA(IF(J$7="Fixed",1,IF(AND($D664="yes",J$7="Block"),INDEX($O814:$Q814,1,MATCH(J$5,$I59:$K59,0)),IF(OR(J$7="Anytime",J$7="Peak",J$7="Off-peak",J$7="Shoulder",J$7="Block"),INDEX('Stakeholder report data'!$G814:$M814,1,MATCH(IF(J$7="Block","Anytime",J$7),'Stakeholder report data'!$G$799:$M$799,0)),INDEX($W814:$AD814,1,MATCH(J$5,$W$799:$AD$799,0)))))
*J1264*J$8,0)</f>
        <v>0</v>
      </c>
      <c r="K664" s="212">
        <f>_xlfn.IFNA(IF(K$7="Fixed",1,IF(AND($D664="yes",K$7="Block"),INDEX($O814:$Q814,1,MATCH(K$5,$I59:$K59,0)),IF(OR(K$7="Anytime",K$7="Peak",K$7="Off-peak",K$7="Shoulder",K$7="Block"),INDEX('Stakeholder report data'!$G814:$M814,1,MATCH(IF(K$7="Block","Anytime",K$7),'Stakeholder report data'!$G$799:$M$799,0)),INDEX($W814:$AD814,1,MATCH(K$5,$W$799:$AD$799,0)))))
*K1264*K$8,0)</f>
        <v>0</v>
      </c>
      <c r="L664" s="212">
        <f>_xlfn.IFNA(IF(L$7="Fixed",1,IF(AND($D664="yes",L$7="Block"),INDEX($O814:$Q814,1,MATCH(L$5,$I59:$K59,0)),IF(OR(L$7="Anytime",L$7="Peak",L$7="Off-peak",L$7="Shoulder",L$7="Block"),INDEX('Stakeholder report data'!$G814:$M814,1,MATCH(IF(L$7="Block","Anytime",L$7),'Stakeholder report data'!$G$799:$M$799,0)),INDEX($W814:$AD814,1,MATCH(L$5,$W$799:$AD$799,0)))))
*L1264*L$8,0)</f>
        <v>0</v>
      </c>
      <c r="M664" s="212">
        <f>_xlfn.IFNA(IF(M$7="Fixed",1,IF(AND($D664="yes",M$7="Block"),INDEX($O814:$Q814,1,MATCH(M$5,$I59:$K59,0)),IF(OR(M$7="Anytime",M$7="Peak",M$7="Off-peak",M$7="Shoulder",M$7="Block"),INDEX('Stakeholder report data'!$G814:$M814,1,MATCH(IF(M$7="Block","Anytime",M$7),'Stakeholder report data'!$G$799:$M$799,0)),INDEX($W814:$AD814,1,MATCH(M$5,$W$799:$AD$799,0)))))
*M1264*M$8,0)</f>
        <v>0</v>
      </c>
      <c r="N664" s="212">
        <f>_xlfn.IFNA(IF(N$7="Fixed",1,IF(AND($D664="yes",N$7="Block"),INDEX($O814:$Q814,1,MATCH(N$5,$I59:$K59,0)),IF(OR(N$7="Anytime",N$7="Peak",N$7="Off-peak",N$7="Shoulder",N$7="Block"),INDEX('Stakeholder report data'!$G814:$M814,1,MATCH(IF(N$7="Block","Anytime",N$7),'Stakeholder report data'!$G$799:$M$799,0)),INDEX($W814:$AD814,1,MATCH(N$5,$W$799:$AD$799,0)))))
*N1264*N$8,0)</f>
        <v>0</v>
      </c>
      <c r="O664" s="212">
        <f>_xlfn.IFNA(IF(O$7="Fixed",1,IF(AND($D664="yes",O$7="Block"),INDEX($O814:$Q814,1,MATCH(O$5,$I59:$K59,0)),IF(OR(O$7="Anytime",O$7="Peak",O$7="Off-peak",O$7="Shoulder",O$7="Block"),INDEX('Stakeholder report data'!$G814:$M814,1,MATCH(IF(O$7="Block","Anytime",O$7),'Stakeholder report data'!$G$799:$M$799,0)),INDEX($W814:$AD814,1,MATCH(O$5,$W$799:$AD$799,0)))))
*O1264*O$8,0)</f>
        <v>0</v>
      </c>
      <c r="P664" s="212">
        <f>_xlfn.IFNA(IF(P$7="Fixed",1,IF(AND($D664="yes",P$7="Block"),INDEX($O814:$Q814,1,MATCH(P$5,$I59:$K59,0)),IF(OR(P$7="Anytime",P$7="Peak",P$7="Off-peak",P$7="Shoulder",P$7="Block"),INDEX('Stakeholder report data'!$G814:$M814,1,MATCH(IF(P$7="Block","Anytime",P$7),'Stakeholder report data'!$G$799:$M$799,0)),INDEX($W814:$AD814,1,MATCH(P$5,$W$799:$AD$799,0)))))
*P1264*P$8,0)</f>
        <v>0</v>
      </c>
      <c r="Q664" s="212">
        <f>_xlfn.IFNA(IF(Q$7="Fixed",1,IF(AND($D664="yes",Q$7="Block"),INDEX($O814:$Q814,1,MATCH(Q$5,$I59:$K59,0)),IF(OR(Q$7="Anytime",Q$7="Peak",Q$7="Off-peak",Q$7="Shoulder",Q$7="Block"),INDEX('Stakeholder report data'!$G814:$M814,1,MATCH(IF(Q$7="Block","Anytime",Q$7),'Stakeholder report data'!$G$799:$M$799,0)),INDEX($W814:$AD814,1,MATCH(Q$5,$W$799:$AD$799,0)))))
*Q1264*Q$8,0)</f>
        <v>0</v>
      </c>
      <c r="R664" s="212">
        <f>_xlfn.IFNA(IF(R$7="Fixed",1,IF(AND($D664="yes",R$7="Block"),INDEX($O814:$Q814,1,MATCH(R$5,$I59:$K59,0)),IF(OR(R$7="Anytime",R$7="Peak",R$7="Off-peak",R$7="Shoulder",R$7="Block"),INDEX('Stakeholder report data'!$G814:$M814,1,MATCH(IF(R$7="Block","Anytime",R$7),'Stakeholder report data'!$G$799:$M$799,0)),INDEX($W814:$AD814,1,MATCH(R$5,$W$799:$AD$799,0)))))
*R1264*R$8,0)</f>
        <v>0</v>
      </c>
      <c r="S664" s="212">
        <f>_xlfn.IFNA(IF(S$7="Fixed",1,IF(AND($D664="yes",S$7="Block"),INDEX($O814:$Q814,1,MATCH(S$5,$I59:$K59,0)),IF(OR(S$7="Anytime",S$7="Peak",S$7="Off-peak",S$7="Shoulder",S$7="Block"),INDEX('Stakeholder report data'!$G814:$M814,1,MATCH(IF(S$7="Block","Anytime",S$7),'Stakeholder report data'!$G$799:$M$799,0)),INDEX($W814:$AD814,1,MATCH(S$5,$W$799:$AD$799,0)))))
*S1264*S$8,0)</f>
        <v>0</v>
      </c>
      <c r="T664" s="212">
        <f>_xlfn.IFNA(IF(T$7="Fixed",1,IF(AND($D664="yes",T$7="Block"),INDEX($O814:$Q814,1,MATCH(T$5,$I59:$K59,0)),IF(OR(T$7="Anytime",T$7="Peak",T$7="Off-peak",T$7="Shoulder",T$7="Block"),INDEX('Stakeholder report data'!$G814:$M814,1,MATCH(IF(T$7="Block","Anytime",T$7),'Stakeholder report data'!$G$799:$M$799,0)),INDEX($W814:$AD814,1,MATCH(T$5,$W$799:$AD$799,0)))))
*T1264*T$8,0)</f>
        <v>0</v>
      </c>
      <c r="U664" s="212">
        <f>_xlfn.IFNA(IF(U$7="Fixed",1,IF(AND($D664="yes",U$7="Block"),INDEX($O814:$Q814,1,MATCH(U$5,$I59:$K59,0)),IF(OR(U$7="Anytime",U$7="Peak",U$7="Off-peak",U$7="Shoulder",U$7="Block"),INDEX('Stakeholder report data'!$G814:$M814,1,MATCH(IF(U$7="Block","Anytime",U$7),'Stakeholder report data'!$G$799:$M$799,0)),INDEX($W814:$AD814,1,MATCH(U$5,$W$799:$AD$799,0)))))
*U1264*U$8,0)</f>
        <v>0</v>
      </c>
      <c r="V664" s="212">
        <f>_xlfn.IFNA(IF(V$7="Fixed",1,IF(AND($D664="yes",V$7="Block"),INDEX($O814:$Q814,1,MATCH(V$5,$I59:$K59,0)),IF(OR(V$7="Anytime",V$7="Peak",V$7="Off-peak",V$7="Shoulder",V$7="Block"),INDEX('Stakeholder report data'!$G814:$M814,1,MATCH(IF(V$7="Block","Anytime",V$7),'Stakeholder report data'!$G$799:$M$799,0)),INDEX($W814:$AD814,1,MATCH(V$5,$W$799:$AD$799,0)))))
*V1264*V$8,0)</f>
        <v>0</v>
      </c>
      <c r="W664" s="212">
        <f>_xlfn.IFNA(IF(W$7="Fixed",1,IF(AND($D664="yes",W$7="Block"),INDEX($O814:$Q814,1,MATCH(W$5,$I59:$K59,0)),IF(OR(W$7="Anytime",W$7="Peak",W$7="Off-peak",W$7="Shoulder",W$7="Block"),INDEX('Stakeholder report data'!$G814:$M814,1,MATCH(IF(W$7="Block","Anytime",W$7),'Stakeholder report data'!$G$799:$M$799,0)),INDEX($W814:$AD814,1,MATCH(W$5,$W$799:$AD$799,0)))))
*W1264*W$8,0)</f>
        <v>0</v>
      </c>
      <c r="X664" s="212">
        <f>_xlfn.IFNA(IF(X$7="Fixed",1,IF(AND($D664="yes",X$7="Block"),INDEX($O814:$Q814,1,MATCH(X$5,$I59:$K59,0)),IF(OR(X$7="Anytime",X$7="Peak",X$7="Off-peak",X$7="Shoulder",X$7="Block"),INDEX('Stakeholder report data'!$G814:$M814,1,MATCH(IF(X$7="Block","Anytime",X$7),'Stakeholder report data'!$G$799:$M$799,0)),INDEX($W814:$AD814,1,MATCH(X$5,$W$799:$AD$799,0)))))
*X1264*X$8,0)</f>
        <v>0</v>
      </c>
      <c r="Y664" s="212">
        <f>_xlfn.IFNA(IF(Y$7="Fixed",1,IF(AND($D664="yes",Y$7="Block"),INDEX($O814:$Q814,1,MATCH(Y$5,$I59:$K59,0)),IF(OR(Y$7="Anytime",Y$7="Peak",Y$7="Off-peak",Y$7="Shoulder",Y$7="Block"),INDEX('Stakeholder report data'!$G814:$M814,1,MATCH(IF(Y$7="Block","Anytime",Y$7),'Stakeholder report data'!$G$799:$M$799,0)),INDEX($W814:$AD814,1,MATCH(Y$5,$W$799:$AD$799,0)))))
*Y1264*Y$8,0)</f>
        <v>0</v>
      </c>
      <c r="Z664" s="212">
        <f>_xlfn.IFNA(IF(Z$7="Fixed",1,IF(AND($D664="yes",Z$7="Block"),INDEX($O814:$Q814,1,MATCH(Z$5,$I59:$K59,0)),IF(OR(Z$7="Anytime",Z$7="Peak",Z$7="Off-peak",Z$7="Shoulder",Z$7="Block"),INDEX('Stakeholder report data'!$G814:$M814,1,MATCH(IF(Z$7="Block","Anytime",Z$7),'Stakeholder report data'!$G$799:$M$799,0)),INDEX($W814:$AD814,1,MATCH(Z$5,$W$799:$AD$799,0)))))
*Z1264*Z$8,0)</f>
        <v>0</v>
      </c>
      <c r="AA664" s="212">
        <f>_xlfn.IFNA(IF(AA$7="Fixed",1,IF(AND($D664="yes",AA$7="Block"),INDEX($O814:$Q814,1,MATCH(AA$5,$I59:$K59,0)),IF(OR(AA$7="Anytime",AA$7="Peak",AA$7="Off-peak",AA$7="Shoulder",AA$7="Block"),INDEX('Stakeholder report data'!$G814:$M814,1,MATCH(IF(AA$7="Block","Anytime",AA$7),'Stakeholder report data'!$G$799:$M$799,0)),INDEX($W814:$AD814,1,MATCH(AA$5,$W$799:$AD$799,0)))))
*AA1264*AA$8,0)</f>
        <v>0</v>
      </c>
      <c r="AB664" s="212">
        <f>_xlfn.IFNA(IF(AB$7="Fixed",1,IF(AND($D664="yes",AB$7="Block"),INDEX($O814:$Q814,1,MATCH(AB$5,$I59:$K59,0)),IF(OR(AB$7="Anytime",AB$7="Peak",AB$7="Off-peak",AB$7="Shoulder",AB$7="Block"),INDEX('Stakeholder report data'!$G814:$M814,1,MATCH(IF(AB$7="Block","Anytime",AB$7),'Stakeholder report data'!$G$799:$M$799,0)),INDEX($W814:$AD814,1,MATCH(AB$5,$W$799:$AD$799,0)))))
*AB1264*AB$8,0)</f>
        <v>0</v>
      </c>
      <c r="AC664" s="212">
        <f>_xlfn.IFNA(IF(AC$7="Fixed",1,IF(AND($D664="yes",AC$7="Block"),INDEX($O814:$Q814,1,MATCH(AC$5,$I59:$K59,0)),IF(OR(AC$7="Anytime",AC$7="Peak",AC$7="Off-peak",AC$7="Shoulder",AC$7="Block"),INDEX('Stakeholder report data'!$G814:$M814,1,MATCH(IF(AC$7="Block","Anytime",AC$7),'Stakeholder report data'!$G$799:$M$799,0)),INDEX($W814:$AD814,1,MATCH(AC$5,$W$799:$AD$799,0)))))
*AC1264*AC$8,0)</f>
        <v>0</v>
      </c>
      <c r="AD664" s="212">
        <f>_xlfn.IFNA(IF(AD$7="Fixed",1,IF(AND($D664="yes",AD$7="Block"),INDEX($O814:$Q814,1,MATCH(AD$5,$I59:$K59,0)),IF(OR(AD$7="Anytime",AD$7="Peak",AD$7="Off-peak",AD$7="Shoulder",AD$7="Block"),INDEX('Stakeholder report data'!$G814:$M814,1,MATCH(IF(AD$7="Block","Anytime",AD$7),'Stakeholder report data'!$G$799:$M$799,0)),INDEX($W814:$AD814,1,MATCH(AD$5,$W$799:$AD$799,0)))))
*AD1264*AD$8,0)</f>
        <v>0</v>
      </c>
      <c r="AE664" s="55"/>
      <c r="AF664" s="34"/>
      <c r="AG664" s="34"/>
      <c r="AH664" s="34"/>
    </row>
    <row r="665" spans="1:34" ht="11.25" hidden="1" outlineLevel="3" x14ac:dyDescent="0.2">
      <c r="A665" s="34"/>
      <c r="B665" s="251">
        <v>14</v>
      </c>
      <c r="C665" s="48">
        <v>0</v>
      </c>
      <c r="D665" s="49">
        <f t="shared" si="68"/>
        <v>0</v>
      </c>
      <c r="E665" s="49">
        <f t="shared" si="68"/>
        <v>0</v>
      </c>
      <c r="F665" s="56"/>
      <c r="G665" s="262">
        <f t="shared" si="69"/>
        <v>0</v>
      </c>
      <c r="H665" s="56"/>
      <c r="I665" s="212">
        <f>_xlfn.IFNA(IF(I$7="Fixed",1,IF(AND($D665="yes",I$7="Block"),INDEX($O815:$Q815,1,MATCH(I$5,$I60:$K60,0)),IF(OR(I$7="Anytime",I$7="Peak",I$7="Off-peak",I$7="Shoulder",I$7="Block"),INDEX('Stakeholder report data'!$G815:$M815,1,MATCH(IF(I$7="Block","Anytime",I$7),'Stakeholder report data'!$G$799:$M$799,0)),INDEX($W815:$AD815,1,MATCH(I$5,$W$799:$AD$799,0)))))
*I1265*I$8,0)</f>
        <v>0</v>
      </c>
      <c r="J665" s="212">
        <f>_xlfn.IFNA(IF(J$7="Fixed",1,IF(AND($D665="yes",J$7="Block"),INDEX($O815:$Q815,1,MATCH(J$5,$I60:$K60,0)),IF(OR(J$7="Anytime",J$7="Peak",J$7="Off-peak",J$7="Shoulder",J$7="Block"),INDEX('Stakeholder report data'!$G815:$M815,1,MATCH(IF(J$7="Block","Anytime",J$7),'Stakeholder report data'!$G$799:$M$799,0)),INDEX($W815:$AD815,1,MATCH(J$5,$W$799:$AD$799,0)))))
*J1265*J$8,0)</f>
        <v>0</v>
      </c>
      <c r="K665" s="212">
        <f>_xlfn.IFNA(IF(K$7="Fixed",1,IF(AND($D665="yes",K$7="Block"),INDEX($O815:$Q815,1,MATCH(K$5,$I60:$K60,0)),IF(OR(K$7="Anytime",K$7="Peak",K$7="Off-peak",K$7="Shoulder",K$7="Block"),INDEX('Stakeholder report data'!$G815:$M815,1,MATCH(IF(K$7="Block","Anytime",K$7),'Stakeholder report data'!$G$799:$M$799,0)),INDEX($W815:$AD815,1,MATCH(K$5,$W$799:$AD$799,0)))))
*K1265*K$8,0)</f>
        <v>0</v>
      </c>
      <c r="L665" s="212">
        <f>_xlfn.IFNA(IF(L$7="Fixed",1,IF(AND($D665="yes",L$7="Block"),INDEX($O815:$Q815,1,MATCH(L$5,$I60:$K60,0)),IF(OR(L$7="Anytime",L$7="Peak",L$7="Off-peak",L$7="Shoulder",L$7="Block"),INDEX('Stakeholder report data'!$G815:$M815,1,MATCH(IF(L$7="Block","Anytime",L$7),'Stakeholder report data'!$G$799:$M$799,0)),INDEX($W815:$AD815,1,MATCH(L$5,$W$799:$AD$799,0)))))
*L1265*L$8,0)</f>
        <v>0</v>
      </c>
      <c r="M665" s="212">
        <f>_xlfn.IFNA(IF(M$7="Fixed",1,IF(AND($D665="yes",M$7="Block"),INDEX($O815:$Q815,1,MATCH(M$5,$I60:$K60,0)),IF(OR(M$7="Anytime",M$7="Peak",M$7="Off-peak",M$7="Shoulder",M$7="Block"),INDEX('Stakeholder report data'!$G815:$M815,1,MATCH(IF(M$7="Block","Anytime",M$7),'Stakeholder report data'!$G$799:$M$799,0)),INDEX($W815:$AD815,1,MATCH(M$5,$W$799:$AD$799,0)))))
*M1265*M$8,0)</f>
        <v>0</v>
      </c>
      <c r="N665" s="212">
        <f>_xlfn.IFNA(IF(N$7="Fixed",1,IF(AND($D665="yes",N$7="Block"),INDEX($O815:$Q815,1,MATCH(N$5,$I60:$K60,0)),IF(OR(N$7="Anytime",N$7="Peak",N$7="Off-peak",N$7="Shoulder",N$7="Block"),INDEX('Stakeholder report data'!$G815:$M815,1,MATCH(IF(N$7="Block","Anytime",N$7),'Stakeholder report data'!$G$799:$M$799,0)),INDEX($W815:$AD815,1,MATCH(N$5,$W$799:$AD$799,0)))))
*N1265*N$8,0)</f>
        <v>0</v>
      </c>
      <c r="O665" s="212">
        <f>_xlfn.IFNA(IF(O$7="Fixed",1,IF(AND($D665="yes",O$7="Block"),INDEX($O815:$Q815,1,MATCH(O$5,$I60:$K60,0)),IF(OR(O$7="Anytime",O$7="Peak",O$7="Off-peak",O$7="Shoulder",O$7="Block"),INDEX('Stakeholder report data'!$G815:$M815,1,MATCH(IF(O$7="Block","Anytime",O$7),'Stakeholder report data'!$G$799:$M$799,0)),INDEX($W815:$AD815,1,MATCH(O$5,$W$799:$AD$799,0)))))
*O1265*O$8,0)</f>
        <v>0</v>
      </c>
      <c r="P665" s="212">
        <f>_xlfn.IFNA(IF(P$7="Fixed",1,IF(AND($D665="yes",P$7="Block"),INDEX($O815:$Q815,1,MATCH(P$5,$I60:$K60,0)),IF(OR(P$7="Anytime",P$7="Peak",P$7="Off-peak",P$7="Shoulder",P$7="Block"),INDEX('Stakeholder report data'!$G815:$M815,1,MATCH(IF(P$7="Block","Anytime",P$7),'Stakeholder report data'!$G$799:$M$799,0)),INDEX($W815:$AD815,1,MATCH(P$5,$W$799:$AD$799,0)))))
*P1265*P$8,0)</f>
        <v>0</v>
      </c>
      <c r="Q665" s="212">
        <f>_xlfn.IFNA(IF(Q$7="Fixed",1,IF(AND($D665="yes",Q$7="Block"),INDEX($O815:$Q815,1,MATCH(Q$5,$I60:$K60,0)),IF(OR(Q$7="Anytime",Q$7="Peak",Q$7="Off-peak",Q$7="Shoulder",Q$7="Block"),INDEX('Stakeholder report data'!$G815:$M815,1,MATCH(IF(Q$7="Block","Anytime",Q$7),'Stakeholder report data'!$G$799:$M$799,0)),INDEX($W815:$AD815,1,MATCH(Q$5,$W$799:$AD$799,0)))))
*Q1265*Q$8,0)</f>
        <v>0</v>
      </c>
      <c r="R665" s="212">
        <f>_xlfn.IFNA(IF(R$7="Fixed",1,IF(AND($D665="yes",R$7="Block"),INDEX($O815:$Q815,1,MATCH(R$5,$I60:$K60,0)),IF(OR(R$7="Anytime",R$7="Peak",R$7="Off-peak",R$7="Shoulder",R$7="Block"),INDEX('Stakeholder report data'!$G815:$M815,1,MATCH(IF(R$7="Block","Anytime",R$7),'Stakeholder report data'!$G$799:$M$799,0)),INDEX($W815:$AD815,1,MATCH(R$5,$W$799:$AD$799,0)))))
*R1265*R$8,0)</f>
        <v>0</v>
      </c>
      <c r="S665" s="212">
        <f>_xlfn.IFNA(IF(S$7="Fixed",1,IF(AND($D665="yes",S$7="Block"),INDEX($O815:$Q815,1,MATCH(S$5,$I60:$K60,0)),IF(OR(S$7="Anytime",S$7="Peak",S$7="Off-peak",S$7="Shoulder",S$7="Block"),INDEX('Stakeholder report data'!$G815:$M815,1,MATCH(IF(S$7="Block","Anytime",S$7),'Stakeholder report data'!$G$799:$M$799,0)),INDEX($W815:$AD815,1,MATCH(S$5,$W$799:$AD$799,0)))))
*S1265*S$8,0)</f>
        <v>0</v>
      </c>
      <c r="T665" s="212">
        <f>_xlfn.IFNA(IF(T$7="Fixed",1,IF(AND($D665="yes",T$7="Block"),INDEX($O815:$Q815,1,MATCH(T$5,$I60:$K60,0)),IF(OR(T$7="Anytime",T$7="Peak",T$7="Off-peak",T$7="Shoulder",T$7="Block"),INDEX('Stakeholder report data'!$G815:$M815,1,MATCH(IF(T$7="Block","Anytime",T$7),'Stakeholder report data'!$G$799:$M$799,0)),INDEX($W815:$AD815,1,MATCH(T$5,$W$799:$AD$799,0)))))
*T1265*T$8,0)</f>
        <v>0</v>
      </c>
      <c r="U665" s="212">
        <f>_xlfn.IFNA(IF(U$7="Fixed",1,IF(AND($D665="yes",U$7="Block"),INDEX($O815:$Q815,1,MATCH(U$5,$I60:$K60,0)),IF(OR(U$7="Anytime",U$7="Peak",U$7="Off-peak",U$7="Shoulder",U$7="Block"),INDEX('Stakeholder report data'!$G815:$M815,1,MATCH(IF(U$7="Block","Anytime",U$7),'Stakeholder report data'!$G$799:$M$799,0)),INDEX($W815:$AD815,1,MATCH(U$5,$W$799:$AD$799,0)))))
*U1265*U$8,0)</f>
        <v>0</v>
      </c>
      <c r="V665" s="212">
        <f>_xlfn.IFNA(IF(V$7="Fixed",1,IF(AND($D665="yes",V$7="Block"),INDEX($O815:$Q815,1,MATCH(V$5,$I60:$K60,0)),IF(OR(V$7="Anytime",V$7="Peak",V$7="Off-peak",V$7="Shoulder",V$7="Block"),INDEX('Stakeholder report data'!$G815:$M815,1,MATCH(IF(V$7="Block","Anytime",V$7),'Stakeholder report data'!$G$799:$M$799,0)),INDEX($W815:$AD815,1,MATCH(V$5,$W$799:$AD$799,0)))))
*V1265*V$8,0)</f>
        <v>0</v>
      </c>
      <c r="W665" s="212">
        <f>_xlfn.IFNA(IF(W$7="Fixed",1,IF(AND($D665="yes",W$7="Block"),INDEX($O815:$Q815,1,MATCH(W$5,$I60:$K60,0)),IF(OR(W$7="Anytime",W$7="Peak",W$7="Off-peak",W$7="Shoulder",W$7="Block"),INDEX('Stakeholder report data'!$G815:$M815,1,MATCH(IF(W$7="Block","Anytime",W$7),'Stakeholder report data'!$G$799:$M$799,0)),INDEX($W815:$AD815,1,MATCH(W$5,$W$799:$AD$799,0)))))
*W1265*W$8,0)</f>
        <v>0</v>
      </c>
      <c r="X665" s="212">
        <f>_xlfn.IFNA(IF(X$7="Fixed",1,IF(AND($D665="yes",X$7="Block"),INDEX($O815:$Q815,1,MATCH(X$5,$I60:$K60,0)),IF(OR(X$7="Anytime",X$7="Peak",X$7="Off-peak",X$7="Shoulder",X$7="Block"),INDEX('Stakeholder report data'!$G815:$M815,1,MATCH(IF(X$7="Block","Anytime",X$7),'Stakeholder report data'!$G$799:$M$799,0)),INDEX($W815:$AD815,1,MATCH(X$5,$W$799:$AD$799,0)))))
*X1265*X$8,0)</f>
        <v>0</v>
      </c>
      <c r="Y665" s="212">
        <f>_xlfn.IFNA(IF(Y$7="Fixed",1,IF(AND($D665="yes",Y$7="Block"),INDEX($O815:$Q815,1,MATCH(Y$5,$I60:$K60,0)),IF(OR(Y$7="Anytime",Y$7="Peak",Y$7="Off-peak",Y$7="Shoulder",Y$7="Block"),INDEX('Stakeholder report data'!$G815:$M815,1,MATCH(IF(Y$7="Block","Anytime",Y$7),'Stakeholder report data'!$G$799:$M$799,0)),INDEX($W815:$AD815,1,MATCH(Y$5,$W$799:$AD$799,0)))))
*Y1265*Y$8,0)</f>
        <v>0</v>
      </c>
      <c r="Z665" s="212">
        <f>_xlfn.IFNA(IF(Z$7="Fixed",1,IF(AND($D665="yes",Z$7="Block"),INDEX($O815:$Q815,1,MATCH(Z$5,$I60:$K60,0)),IF(OR(Z$7="Anytime",Z$7="Peak",Z$7="Off-peak",Z$7="Shoulder",Z$7="Block"),INDEX('Stakeholder report data'!$G815:$M815,1,MATCH(IF(Z$7="Block","Anytime",Z$7),'Stakeholder report data'!$G$799:$M$799,0)),INDEX($W815:$AD815,1,MATCH(Z$5,$W$799:$AD$799,0)))))
*Z1265*Z$8,0)</f>
        <v>0</v>
      </c>
      <c r="AA665" s="212">
        <f>_xlfn.IFNA(IF(AA$7="Fixed",1,IF(AND($D665="yes",AA$7="Block"),INDEX($O815:$Q815,1,MATCH(AA$5,$I60:$K60,0)),IF(OR(AA$7="Anytime",AA$7="Peak",AA$7="Off-peak",AA$7="Shoulder",AA$7="Block"),INDEX('Stakeholder report data'!$G815:$M815,1,MATCH(IF(AA$7="Block","Anytime",AA$7),'Stakeholder report data'!$G$799:$M$799,0)),INDEX($W815:$AD815,1,MATCH(AA$5,$W$799:$AD$799,0)))))
*AA1265*AA$8,0)</f>
        <v>0</v>
      </c>
      <c r="AB665" s="212">
        <f>_xlfn.IFNA(IF(AB$7="Fixed",1,IF(AND($D665="yes",AB$7="Block"),INDEX($O815:$Q815,1,MATCH(AB$5,$I60:$K60,0)),IF(OR(AB$7="Anytime",AB$7="Peak",AB$7="Off-peak",AB$7="Shoulder",AB$7="Block"),INDEX('Stakeholder report data'!$G815:$M815,1,MATCH(IF(AB$7="Block","Anytime",AB$7),'Stakeholder report data'!$G$799:$M$799,0)),INDEX($W815:$AD815,1,MATCH(AB$5,$W$799:$AD$799,0)))))
*AB1265*AB$8,0)</f>
        <v>0</v>
      </c>
      <c r="AC665" s="212">
        <f>_xlfn.IFNA(IF(AC$7="Fixed",1,IF(AND($D665="yes",AC$7="Block"),INDEX($O815:$Q815,1,MATCH(AC$5,$I60:$K60,0)),IF(OR(AC$7="Anytime",AC$7="Peak",AC$7="Off-peak",AC$7="Shoulder",AC$7="Block"),INDEX('Stakeholder report data'!$G815:$M815,1,MATCH(IF(AC$7="Block","Anytime",AC$7),'Stakeholder report data'!$G$799:$M$799,0)),INDEX($W815:$AD815,1,MATCH(AC$5,$W$799:$AD$799,0)))))
*AC1265*AC$8,0)</f>
        <v>0</v>
      </c>
      <c r="AD665" s="212">
        <f>_xlfn.IFNA(IF(AD$7="Fixed",1,IF(AND($D665="yes",AD$7="Block"),INDEX($O815:$Q815,1,MATCH(AD$5,$I60:$K60,0)),IF(OR(AD$7="Anytime",AD$7="Peak",AD$7="Off-peak",AD$7="Shoulder",AD$7="Block"),INDEX('Stakeholder report data'!$G815:$M815,1,MATCH(IF(AD$7="Block","Anytime",AD$7),'Stakeholder report data'!$G$799:$M$799,0)),INDEX($W815:$AD815,1,MATCH(AD$5,$W$799:$AD$799,0)))))
*AD1265*AD$8,0)</f>
        <v>0</v>
      </c>
      <c r="AE665" s="55"/>
      <c r="AF665" s="34"/>
      <c r="AG665" s="34"/>
      <c r="AH665" s="34"/>
    </row>
    <row r="666" spans="1:34" ht="11.25" hidden="1" outlineLevel="3" x14ac:dyDescent="0.2">
      <c r="A666" s="34"/>
      <c r="B666" s="251">
        <v>15</v>
      </c>
      <c r="C666" s="48">
        <v>0</v>
      </c>
      <c r="D666" s="49">
        <f t="shared" si="68"/>
        <v>0</v>
      </c>
      <c r="E666" s="49">
        <f t="shared" si="68"/>
        <v>0</v>
      </c>
      <c r="F666" s="56"/>
      <c r="G666" s="262">
        <f t="shared" si="69"/>
        <v>0</v>
      </c>
      <c r="H666" s="56"/>
      <c r="I666" s="212">
        <f>_xlfn.IFNA(IF(I$7="Fixed",1,IF(AND($D666="yes",I$7="Block"),INDEX($O816:$Q816,1,MATCH(I$5,$I61:$K61,0)),IF(OR(I$7="Anytime",I$7="Peak",I$7="Off-peak",I$7="Shoulder",I$7="Block"),INDEX('Stakeholder report data'!$G816:$M816,1,MATCH(IF(I$7="Block","Anytime",I$7),'Stakeholder report data'!$G$799:$M$799,0)),INDEX($W816:$AD816,1,MATCH(I$5,$W$799:$AD$799,0)))))
*I1266*I$8,0)</f>
        <v>0</v>
      </c>
      <c r="J666" s="212">
        <f>_xlfn.IFNA(IF(J$7="Fixed",1,IF(AND($D666="yes",J$7="Block"),INDEX($O816:$Q816,1,MATCH(J$5,$I61:$K61,0)),IF(OR(J$7="Anytime",J$7="Peak",J$7="Off-peak",J$7="Shoulder",J$7="Block"),INDEX('Stakeholder report data'!$G816:$M816,1,MATCH(IF(J$7="Block","Anytime",J$7),'Stakeholder report data'!$G$799:$M$799,0)),INDEX($W816:$AD816,1,MATCH(J$5,$W$799:$AD$799,0)))))
*J1266*J$8,0)</f>
        <v>0</v>
      </c>
      <c r="K666" s="212">
        <f>_xlfn.IFNA(IF(K$7="Fixed",1,IF(AND($D666="yes",K$7="Block"),INDEX($O816:$Q816,1,MATCH(K$5,$I61:$K61,0)),IF(OR(K$7="Anytime",K$7="Peak",K$7="Off-peak",K$7="Shoulder",K$7="Block"),INDEX('Stakeholder report data'!$G816:$M816,1,MATCH(IF(K$7="Block","Anytime",K$7),'Stakeholder report data'!$G$799:$M$799,0)),INDEX($W816:$AD816,1,MATCH(K$5,$W$799:$AD$799,0)))))
*K1266*K$8,0)</f>
        <v>0</v>
      </c>
      <c r="L666" s="212">
        <f>_xlfn.IFNA(IF(L$7="Fixed",1,IF(AND($D666="yes",L$7="Block"),INDEX($O816:$Q816,1,MATCH(L$5,$I61:$K61,0)),IF(OR(L$7="Anytime",L$7="Peak",L$7="Off-peak",L$7="Shoulder",L$7="Block"),INDEX('Stakeholder report data'!$G816:$M816,1,MATCH(IF(L$7="Block","Anytime",L$7),'Stakeholder report data'!$G$799:$M$799,0)),INDEX($W816:$AD816,1,MATCH(L$5,$W$799:$AD$799,0)))))
*L1266*L$8,0)</f>
        <v>0</v>
      </c>
      <c r="M666" s="212">
        <f>_xlfn.IFNA(IF(M$7="Fixed",1,IF(AND($D666="yes",M$7="Block"),INDEX($O816:$Q816,1,MATCH(M$5,$I61:$K61,0)),IF(OR(M$7="Anytime",M$7="Peak",M$7="Off-peak",M$7="Shoulder",M$7="Block"),INDEX('Stakeholder report data'!$G816:$M816,1,MATCH(IF(M$7="Block","Anytime",M$7),'Stakeholder report data'!$G$799:$M$799,0)),INDEX($W816:$AD816,1,MATCH(M$5,$W$799:$AD$799,0)))))
*M1266*M$8,0)</f>
        <v>0</v>
      </c>
      <c r="N666" s="212">
        <f>_xlfn.IFNA(IF(N$7="Fixed",1,IF(AND($D666="yes",N$7="Block"),INDEX($O816:$Q816,1,MATCH(N$5,$I61:$K61,0)),IF(OR(N$7="Anytime",N$7="Peak",N$7="Off-peak",N$7="Shoulder",N$7="Block"),INDEX('Stakeholder report data'!$G816:$M816,1,MATCH(IF(N$7="Block","Anytime",N$7),'Stakeholder report data'!$G$799:$M$799,0)),INDEX($W816:$AD816,1,MATCH(N$5,$W$799:$AD$799,0)))))
*N1266*N$8,0)</f>
        <v>0</v>
      </c>
      <c r="O666" s="212">
        <f>_xlfn.IFNA(IF(O$7="Fixed",1,IF(AND($D666="yes",O$7="Block"),INDEX($O816:$Q816,1,MATCH(O$5,$I61:$K61,0)),IF(OR(O$7="Anytime",O$7="Peak",O$7="Off-peak",O$7="Shoulder",O$7="Block"),INDEX('Stakeholder report data'!$G816:$M816,1,MATCH(IF(O$7="Block","Anytime",O$7),'Stakeholder report data'!$G$799:$M$799,0)),INDEX($W816:$AD816,1,MATCH(O$5,$W$799:$AD$799,0)))))
*O1266*O$8,0)</f>
        <v>0</v>
      </c>
      <c r="P666" s="212">
        <f>_xlfn.IFNA(IF(P$7="Fixed",1,IF(AND($D666="yes",P$7="Block"),INDEX($O816:$Q816,1,MATCH(P$5,$I61:$K61,0)),IF(OR(P$7="Anytime",P$7="Peak",P$7="Off-peak",P$7="Shoulder",P$7="Block"),INDEX('Stakeholder report data'!$G816:$M816,1,MATCH(IF(P$7="Block","Anytime",P$7),'Stakeholder report data'!$G$799:$M$799,0)),INDEX($W816:$AD816,1,MATCH(P$5,$W$799:$AD$799,0)))))
*P1266*P$8,0)</f>
        <v>0</v>
      </c>
      <c r="Q666" s="212">
        <f>_xlfn.IFNA(IF(Q$7="Fixed",1,IF(AND($D666="yes",Q$7="Block"),INDEX($O816:$Q816,1,MATCH(Q$5,$I61:$K61,0)),IF(OR(Q$7="Anytime",Q$7="Peak",Q$7="Off-peak",Q$7="Shoulder",Q$7="Block"),INDEX('Stakeholder report data'!$G816:$M816,1,MATCH(IF(Q$7="Block","Anytime",Q$7),'Stakeholder report data'!$G$799:$M$799,0)),INDEX($W816:$AD816,1,MATCH(Q$5,$W$799:$AD$799,0)))))
*Q1266*Q$8,0)</f>
        <v>0</v>
      </c>
      <c r="R666" s="212">
        <f>_xlfn.IFNA(IF(R$7="Fixed",1,IF(AND($D666="yes",R$7="Block"),INDEX($O816:$Q816,1,MATCH(R$5,$I61:$K61,0)),IF(OR(R$7="Anytime",R$7="Peak",R$7="Off-peak",R$7="Shoulder",R$7="Block"),INDEX('Stakeholder report data'!$G816:$M816,1,MATCH(IF(R$7="Block","Anytime",R$7),'Stakeholder report data'!$G$799:$M$799,0)),INDEX($W816:$AD816,1,MATCH(R$5,$W$799:$AD$799,0)))))
*R1266*R$8,0)</f>
        <v>0</v>
      </c>
      <c r="S666" s="212">
        <f>_xlfn.IFNA(IF(S$7="Fixed",1,IF(AND($D666="yes",S$7="Block"),INDEX($O816:$Q816,1,MATCH(S$5,$I61:$K61,0)),IF(OR(S$7="Anytime",S$7="Peak",S$7="Off-peak",S$7="Shoulder",S$7="Block"),INDEX('Stakeholder report data'!$G816:$M816,1,MATCH(IF(S$7="Block","Anytime",S$7),'Stakeholder report data'!$G$799:$M$799,0)),INDEX($W816:$AD816,1,MATCH(S$5,$W$799:$AD$799,0)))))
*S1266*S$8,0)</f>
        <v>0</v>
      </c>
      <c r="T666" s="212">
        <f>_xlfn.IFNA(IF(T$7="Fixed",1,IF(AND($D666="yes",T$7="Block"),INDEX($O816:$Q816,1,MATCH(T$5,$I61:$K61,0)),IF(OR(T$7="Anytime",T$7="Peak",T$7="Off-peak",T$7="Shoulder",T$7="Block"),INDEX('Stakeholder report data'!$G816:$M816,1,MATCH(IF(T$7="Block","Anytime",T$7),'Stakeholder report data'!$G$799:$M$799,0)),INDEX($W816:$AD816,1,MATCH(T$5,$W$799:$AD$799,0)))))
*T1266*T$8,0)</f>
        <v>0</v>
      </c>
      <c r="U666" s="212">
        <f>_xlfn.IFNA(IF(U$7="Fixed",1,IF(AND($D666="yes",U$7="Block"),INDEX($O816:$Q816,1,MATCH(U$5,$I61:$K61,0)),IF(OR(U$7="Anytime",U$7="Peak",U$7="Off-peak",U$7="Shoulder",U$7="Block"),INDEX('Stakeholder report data'!$G816:$M816,1,MATCH(IF(U$7="Block","Anytime",U$7),'Stakeholder report data'!$G$799:$M$799,0)),INDEX($W816:$AD816,1,MATCH(U$5,$W$799:$AD$799,0)))))
*U1266*U$8,0)</f>
        <v>0</v>
      </c>
      <c r="V666" s="212">
        <f>_xlfn.IFNA(IF(V$7="Fixed",1,IF(AND($D666="yes",V$7="Block"),INDEX($O816:$Q816,1,MATCH(V$5,$I61:$K61,0)),IF(OR(V$7="Anytime",V$7="Peak",V$7="Off-peak",V$7="Shoulder",V$7="Block"),INDEX('Stakeholder report data'!$G816:$M816,1,MATCH(IF(V$7="Block","Anytime",V$7),'Stakeholder report data'!$G$799:$M$799,0)),INDEX($W816:$AD816,1,MATCH(V$5,$W$799:$AD$799,0)))))
*V1266*V$8,0)</f>
        <v>0</v>
      </c>
      <c r="W666" s="212">
        <f>_xlfn.IFNA(IF(W$7="Fixed",1,IF(AND($D666="yes",W$7="Block"),INDEX($O816:$Q816,1,MATCH(W$5,$I61:$K61,0)),IF(OR(W$7="Anytime",W$7="Peak",W$7="Off-peak",W$7="Shoulder",W$7="Block"),INDEX('Stakeholder report data'!$G816:$M816,1,MATCH(IF(W$7="Block","Anytime",W$7),'Stakeholder report data'!$G$799:$M$799,0)),INDEX($W816:$AD816,1,MATCH(W$5,$W$799:$AD$799,0)))))
*W1266*W$8,0)</f>
        <v>0</v>
      </c>
      <c r="X666" s="212">
        <f>_xlfn.IFNA(IF(X$7="Fixed",1,IF(AND($D666="yes",X$7="Block"),INDEX($O816:$Q816,1,MATCH(X$5,$I61:$K61,0)),IF(OR(X$7="Anytime",X$7="Peak",X$7="Off-peak",X$7="Shoulder",X$7="Block"),INDEX('Stakeholder report data'!$G816:$M816,1,MATCH(IF(X$7="Block","Anytime",X$7),'Stakeholder report data'!$G$799:$M$799,0)),INDEX($W816:$AD816,1,MATCH(X$5,$W$799:$AD$799,0)))))
*X1266*X$8,0)</f>
        <v>0</v>
      </c>
      <c r="Y666" s="212">
        <f>_xlfn.IFNA(IF(Y$7="Fixed",1,IF(AND($D666="yes",Y$7="Block"),INDEX($O816:$Q816,1,MATCH(Y$5,$I61:$K61,0)),IF(OR(Y$7="Anytime",Y$7="Peak",Y$7="Off-peak",Y$7="Shoulder",Y$7="Block"),INDEX('Stakeholder report data'!$G816:$M816,1,MATCH(IF(Y$7="Block","Anytime",Y$7),'Stakeholder report data'!$G$799:$M$799,0)),INDEX($W816:$AD816,1,MATCH(Y$5,$W$799:$AD$799,0)))))
*Y1266*Y$8,0)</f>
        <v>0</v>
      </c>
      <c r="Z666" s="212">
        <f>_xlfn.IFNA(IF(Z$7="Fixed",1,IF(AND($D666="yes",Z$7="Block"),INDEX($O816:$Q816,1,MATCH(Z$5,$I61:$K61,0)),IF(OR(Z$7="Anytime",Z$7="Peak",Z$7="Off-peak",Z$7="Shoulder",Z$7="Block"),INDEX('Stakeholder report data'!$G816:$M816,1,MATCH(IF(Z$7="Block","Anytime",Z$7),'Stakeholder report data'!$G$799:$M$799,0)),INDEX($W816:$AD816,1,MATCH(Z$5,$W$799:$AD$799,0)))))
*Z1266*Z$8,0)</f>
        <v>0</v>
      </c>
      <c r="AA666" s="212">
        <f>_xlfn.IFNA(IF(AA$7="Fixed",1,IF(AND($D666="yes",AA$7="Block"),INDEX($O816:$Q816,1,MATCH(AA$5,$I61:$K61,0)),IF(OR(AA$7="Anytime",AA$7="Peak",AA$7="Off-peak",AA$7="Shoulder",AA$7="Block"),INDEX('Stakeholder report data'!$G816:$M816,1,MATCH(IF(AA$7="Block","Anytime",AA$7),'Stakeholder report data'!$G$799:$M$799,0)),INDEX($W816:$AD816,1,MATCH(AA$5,$W$799:$AD$799,0)))))
*AA1266*AA$8,0)</f>
        <v>0</v>
      </c>
      <c r="AB666" s="212">
        <f>_xlfn.IFNA(IF(AB$7="Fixed",1,IF(AND($D666="yes",AB$7="Block"),INDEX($O816:$Q816,1,MATCH(AB$5,$I61:$K61,0)),IF(OR(AB$7="Anytime",AB$7="Peak",AB$7="Off-peak",AB$7="Shoulder",AB$7="Block"),INDEX('Stakeholder report data'!$G816:$M816,1,MATCH(IF(AB$7="Block","Anytime",AB$7),'Stakeholder report data'!$G$799:$M$799,0)),INDEX($W816:$AD816,1,MATCH(AB$5,$W$799:$AD$799,0)))))
*AB1266*AB$8,0)</f>
        <v>0</v>
      </c>
      <c r="AC666" s="212">
        <f>_xlfn.IFNA(IF(AC$7="Fixed",1,IF(AND($D666="yes",AC$7="Block"),INDEX($O816:$Q816,1,MATCH(AC$5,$I61:$K61,0)),IF(OR(AC$7="Anytime",AC$7="Peak",AC$7="Off-peak",AC$7="Shoulder",AC$7="Block"),INDEX('Stakeholder report data'!$G816:$M816,1,MATCH(IF(AC$7="Block","Anytime",AC$7),'Stakeholder report data'!$G$799:$M$799,0)),INDEX($W816:$AD816,1,MATCH(AC$5,$W$799:$AD$799,0)))))
*AC1266*AC$8,0)</f>
        <v>0</v>
      </c>
      <c r="AD666" s="212">
        <f>_xlfn.IFNA(IF(AD$7="Fixed",1,IF(AND($D666="yes",AD$7="Block"),INDEX($O816:$Q816,1,MATCH(AD$5,$I61:$K61,0)),IF(OR(AD$7="Anytime",AD$7="Peak",AD$7="Off-peak",AD$7="Shoulder",AD$7="Block"),INDEX('Stakeholder report data'!$G816:$M816,1,MATCH(IF(AD$7="Block","Anytime",AD$7),'Stakeholder report data'!$G$799:$M$799,0)),INDEX($W816:$AD816,1,MATCH(AD$5,$W$799:$AD$799,0)))))
*AD1266*AD$8,0)</f>
        <v>0</v>
      </c>
      <c r="AE666" s="55"/>
      <c r="AF666" s="34"/>
      <c r="AG666" s="34"/>
      <c r="AH666" s="34"/>
    </row>
    <row r="667" spans="1:34" ht="11.25" hidden="1" outlineLevel="3" x14ac:dyDescent="0.2">
      <c r="A667" s="34"/>
      <c r="B667" s="258">
        <v>16</v>
      </c>
      <c r="C667" s="48">
        <v>0</v>
      </c>
      <c r="D667" s="49">
        <f t="shared" si="68"/>
        <v>0</v>
      </c>
      <c r="E667" s="49">
        <f t="shared" si="68"/>
        <v>0</v>
      </c>
      <c r="F667" s="56"/>
      <c r="G667" s="262">
        <f t="shared" si="69"/>
        <v>0</v>
      </c>
      <c r="H667" s="56"/>
      <c r="I667" s="212">
        <f>_xlfn.IFNA(IF(I$7="Fixed",1,IF(AND($D667="yes",I$7="Block"),INDEX($O817:$Q817,1,MATCH(I$5,$I62:$K62,0)),IF(OR(I$7="Anytime",I$7="Peak",I$7="Off-peak",I$7="Shoulder",I$7="Block"),INDEX('Stakeholder report data'!$G817:$M817,1,MATCH(IF(I$7="Block","Anytime",I$7),'Stakeholder report data'!$G$799:$M$799,0)),INDEX($W817:$AD817,1,MATCH(I$5,$W$799:$AD$799,0)))))
*I1267*I$8,0)</f>
        <v>0</v>
      </c>
      <c r="J667" s="212">
        <f>_xlfn.IFNA(IF(J$7="Fixed",1,IF(AND($D667="yes",J$7="Block"),INDEX($O817:$Q817,1,MATCH(J$5,$I62:$K62,0)),IF(OR(J$7="Anytime",J$7="Peak",J$7="Off-peak",J$7="Shoulder",J$7="Block"),INDEX('Stakeholder report data'!$G817:$M817,1,MATCH(IF(J$7="Block","Anytime",J$7),'Stakeholder report data'!$G$799:$M$799,0)),INDEX($W817:$AD817,1,MATCH(J$5,$W$799:$AD$799,0)))))
*J1267*J$8,0)</f>
        <v>0</v>
      </c>
      <c r="K667" s="212">
        <f>_xlfn.IFNA(IF(K$7="Fixed",1,IF(AND($D667="yes",K$7="Block"),INDEX($O817:$Q817,1,MATCH(K$5,$I62:$K62,0)),IF(OR(K$7="Anytime",K$7="Peak",K$7="Off-peak",K$7="Shoulder",K$7="Block"),INDEX('Stakeholder report data'!$G817:$M817,1,MATCH(IF(K$7="Block","Anytime",K$7),'Stakeholder report data'!$G$799:$M$799,0)),INDEX($W817:$AD817,1,MATCH(K$5,$W$799:$AD$799,0)))))
*K1267*K$8,0)</f>
        <v>0</v>
      </c>
      <c r="L667" s="212">
        <f>_xlfn.IFNA(IF(L$7="Fixed",1,IF(AND($D667="yes",L$7="Block"),INDEX($O817:$Q817,1,MATCH(L$5,$I62:$K62,0)),IF(OR(L$7="Anytime",L$7="Peak",L$7="Off-peak",L$7="Shoulder",L$7="Block"),INDEX('Stakeholder report data'!$G817:$M817,1,MATCH(IF(L$7="Block","Anytime",L$7),'Stakeholder report data'!$G$799:$M$799,0)),INDEX($W817:$AD817,1,MATCH(L$5,$W$799:$AD$799,0)))))
*L1267*L$8,0)</f>
        <v>0</v>
      </c>
      <c r="M667" s="212">
        <f>_xlfn.IFNA(IF(M$7="Fixed",1,IF(AND($D667="yes",M$7="Block"),INDEX($O817:$Q817,1,MATCH(M$5,$I62:$K62,0)),IF(OR(M$7="Anytime",M$7="Peak",M$7="Off-peak",M$7="Shoulder",M$7="Block"),INDEX('Stakeholder report data'!$G817:$M817,1,MATCH(IF(M$7="Block","Anytime",M$7),'Stakeholder report data'!$G$799:$M$799,0)),INDEX($W817:$AD817,1,MATCH(M$5,$W$799:$AD$799,0)))))
*M1267*M$8,0)</f>
        <v>0</v>
      </c>
      <c r="N667" s="212">
        <f>_xlfn.IFNA(IF(N$7="Fixed",1,IF(AND($D667="yes",N$7="Block"),INDEX($O817:$Q817,1,MATCH(N$5,$I62:$K62,0)),IF(OR(N$7="Anytime",N$7="Peak",N$7="Off-peak",N$7="Shoulder",N$7="Block"),INDEX('Stakeholder report data'!$G817:$M817,1,MATCH(IF(N$7="Block","Anytime",N$7),'Stakeholder report data'!$G$799:$M$799,0)),INDEX($W817:$AD817,1,MATCH(N$5,$W$799:$AD$799,0)))))
*N1267*N$8,0)</f>
        <v>0</v>
      </c>
      <c r="O667" s="212">
        <f>_xlfn.IFNA(IF(O$7="Fixed",1,IF(AND($D667="yes",O$7="Block"),INDEX($O817:$Q817,1,MATCH(O$5,$I62:$K62,0)),IF(OR(O$7="Anytime",O$7="Peak",O$7="Off-peak",O$7="Shoulder",O$7="Block"),INDEX('Stakeholder report data'!$G817:$M817,1,MATCH(IF(O$7="Block","Anytime",O$7),'Stakeholder report data'!$G$799:$M$799,0)),INDEX($W817:$AD817,1,MATCH(O$5,$W$799:$AD$799,0)))))
*O1267*O$8,0)</f>
        <v>0</v>
      </c>
      <c r="P667" s="212">
        <f>_xlfn.IFNA(IF(P$7="Fixed",1,IF(AND($D667="yes",P$7="Block"),INDEX($O817:$Q817,1,MATCH(P$5,$I62:$K62,0)),IF(OR(P$7="Anytime",P$7="Peak",P$7="Off-peak",P$7="Shoulder",P$7="Block"),INDEX('Stakeholder report data'!$G817:$M817,1,MATCH(IF(P$7="Block","Anytime",P$7),'Stakeholder report data'!$G$799:$M$799,0)),INDEX($W817:$AD817,1,MATCH(P$5,$W$799:$AD$799,0)))))
*P1267*P$8,0)</f>
        <v>0</v>
      </c>
      <c r="Q667" s="212">
        <f>_xlfn.IFNA(IF(Q$7="Fixed",1,IF(AND($D667="yes",Q$7="Block"),INDEX($O817:$Q817,1,MATCH(Q$5,$I62:$K62,0)),IF(OR(Q$7="Anytime",Q$7="Peak",Q$7="Off-peak",Q$7="Shoulder",Q$7="Block"),INDEX('Stakeholder report data'!$G817:$M817,1,MATCH(IF(Q$7="Block","Anytime",Q$7),'Stakeholder report data'!$G$799:$M$799,0)),INDEX($W817:$AD817,1,MATCH(Q$5,$W$799:$AD$799,0)))))
*Q1267*Q$8,0)</f>
        <v>0</v>
      </c>
      <c r="R667" s="212">
        <f>_xlfn.IFNA(IF(R$7="Fixed",1,IF(AND($D667="yes",R$7="Block"),INDEX($O817:$Q817,1,MATCH(R$5,$I62:$K62,0)),IF(OR(R$7="Anytime",R$7="Peak",R$7="Off-peak",R$7="Shoulder",R$7="Block"),INDEX('Stakeholder report data'!$G817:$M817,1,MATCH(IF(R$7="Block","Anytime",R$7),'Stakeholder report data'!$G$799:$M$799,0)),INDEX($W817:$AD817,1,MATCH(R$5,$W$799:$AD$799,0)))))
*R1267*R$8,0)</f>
        <v>0</v>
      </c>
      <c r="S667" s="212">
        <f>_xlfn.IFNA(IF(S$7="Fixed",1,IF(AND($D667="yes",S$7="Block"),INDEX($O817:$Q817,1,MATCH(S$5,$I62:$K62,0)),IF(OR(S$7="Anytime",S$7="Peak",S$7="Off-peak",S$7="Shoulder",S$7="Block"),INDEX('Stakeholder report data'!$G817:$M817,1,MATCH(IF(S$7="Block","Anytime",S$7),'Stakeholder report data'!$G$799:$M$799,0)),INDEX($W817:$AD817,1,MATCH(S$5,$W$799:$AD$799,0)))))
*S1267*S$8,0)</f>
        <v>0</v>
      </c>
      <c r="T667" s="212">
        <f>_xlfn.IFNA(IF(T$7="Fixed",1,IF(AND($D667="yes",T$7="Block"),INDEX($O817:$Q817,1,MATCH(T$5,$I62:$K62,0)),IF(OR(T$7="Anytime",T$7="Peak",T$7="Off-peak",T$7="Shoulder",T$7="Block"),INDEX('Stakeholder report data'!$G817:$M817,1,MATCH(IF(T$7="Block","Anytime",T$7),'Stakeholder report data'!$G$799:$M$799,0)),INDEX($W817:$AD817,1,MATCH(T$5,$W$799:$AD$799,0)))))
*T1267*T$8,0)</f>
        <v>0</v>
      </c>
      <c r="U667" s="212">
        <f>_xlfn.IFNA(IF(U$7="Fixed",1,IF(AND($D667="yes",U$7="Block"),INDEX($O817:$Q817,1,MATCH(U$5,$I62:$K62,0)),IF(OR(U$7="Anytime",U$7="Peak",U$7="Off-peak",U$7="Shoulder",U$7="Block"),INDEX('Stakeholder report data'!$G817:$M817,1,MATCH(IF(U$7="Block","Anytime",U$7),'Stakeholder report data'!$G$799:$M$799,0)),INDEX($W817:$AD817,1,MATCH(U$5,$W$799:$AD$799,0)))))
*U1267*U$8,0)</f>
        <v>0</v>
      </c>
      <c r="V667" s="212">
        <f>_xlfn.IFNA(IF(V$7="Fixed",1,IF(AND($D667="yes",V$7="Block"),INDEX($O817:$Q817,1,MATCH(V$5,$I62:$K62,0)),IF(OR(V$7="Anytime",V$7="Peak",V$7="Off-peak",V$7="Shoulder",V$7="Block"),INDEX('Stakeholder report data'!$G817:$M817,1,MATCH(IF(V$7="Block","Anytime",V$7),'Stakeholder report data'!$G$799:$M$799,0)),INDEX($W817:$AD817,1,MATCH(V$5,$W$799:$AD$799,0)))))
*V1267*V$8,0)</f>
        <v>0</v>
      </c>
      <c r="W667" s="212">
        <f>_xlfn.IFNA(IF(W$7="Fixed",1,IF(AND($D667="yes",W$7="Block"),INDEX($O817:$Q817,1,MATCH(W$5,$I62:$K62,0)),IF(OR(W$7="Anytime",W$7="Peak",W$7="Off-peak",W$7="Shoulder",W$7="Block"),INDEX('Stakeholder report data'!$G817:$M817,1,MATCH(IF(W$7="Block","Anytime",W$7),'Stakeholder report data'!$G$799:$M$799,0)),INDEX($W817:$AD817,1,MATCH(W$5,$W$799:$AD$799,0)))))
*W1267*W$8,0)</f>
        <v>0</v>
      </c>
      <c r="X667" s="212">
        <f>_xlfn.IFNA(IF(X$7="Fixed",1,IF(AND($D667="yes",X$7="Block"),INDEX($O817:$Q817,1,MATCH(X$5,$I62:$K62,0)),IF(OR(X$7="Anytime",X$7="Peak",X$7="Off-peak",X$7="Shoulder",X$7="Block"),INDEX('Stakeholder report data'!$G817:$M817,1,MATCH(IF(X$7="Block","Anytime",X$7),'Stakeholder report data'!$G$799:$M$799,0)),INDEX($W817:$AD817,1,MATCH(X$5,$W$799:$AD$799,0)))))
*X1267*X$8,0)</f>
        <v>0</v>
      </c>
      <c r="Y667" s="212">
        <f>_xlfn.IFNA(IF(Y$7="Fixed",1,IF(AND($D667="yes",Y$7="Block"),INDEX($O817:$Q817,1,MATCH(Y$5,$I62:$K62,0)),IF(OR(Y$7="Anytime",Y$7="Peak",Y$7="Off-peak",Y$7="Shoulder",Y$7="Block"),INDEX('Stakeholder report data'!$G817:$M817,1,MATCH(IF(Y$7="Block","Anytime",Y$7),'Stakeholder report data'!$G$799:$M$799,0)),INDEX($W817:$AD817,1,MATCH(Y$5,$W$799:$AD$799,0)))))
*Y1267*Y$8,0)</f>
        <v>0</v>
      </c>
      <c r="Z667" s="212">
        <f>_xlfn.IFNA(IF(Z$7="Fixed",1,IF(AND($D667="yes",Z$7="Block"),INDEX($O817:$Q817,1,MATCH(Z$5,$I62:$K62,0)),IF(OR(Z$7="Anytime",Z$7="Peak",Z$7="Off-peak",Z$7="Shoulder",Z$7="Block"),INDEX('Stakeholder report data'!$G817:$M817,1,MATCH(IF(Z$7="Block","Anytime",Z$7),'Stakeholder report data'!$G$799:$M$799,0)),INDEX($W817:$AD817,1,MATCH(Z$5,$W$799:$AD$799,0)))))
*Z1267*Z$8,0)</f>
        <v>0</v>
      </c>
      <c r="AA667" s="212">
        <f>_xlfn.IFNA(IF(AA$7="Fixed",1,IF(AND($D667="yes",AA$7="Block"),INDEX($O817:$Q817,1,MATCH(AA$5,$I62:$K62,0)),IF(OR(AA$7="Anytime",AA$7="Peak",AA$7="Off-peak",AA$7="Shoulder",AA$7="Block"),INDEX('Stakeholder report data'!$G817:$M817,1,MATCH(IF(AA$7="Block","Anytime",AA$7),'Stakeholder report data'!$G$799:$M$799,0)),INDEX($W817:$AD817,1,MATCH(AA$5,$W$799:$AD$799,0)))))
*AA1267*AA$8,0)</f>
        <v>0</v>
      </c>
      <c r="AB667" s="212">
        <f>_xlfn.IFNA(IF(AB$7="Fixed",1,IF(AND($D667="yes",AB$7="Block"),INDEX($O817:$Q817,1,MATCH(AB$5,$I62:$K62,0)),IF(OR(AB$7="Anytime",AB$7="Peak",AB$7="Off-peak",AB$7="Shoulder",AB$7="Block"),INDEX('Stakeholder report data'!$G817:$M817,1,MATCH(IF(AB$7="Block","Anytime",AB$7),'Stakeholder report data'!$G$799:$M$799,0)),INDEX($W817:$AD817,1,MATCH(AB$5,$W$799:$AD$799,0)))))
*AB1267*AB$8,0)</f>
        <v>0</v>
      </c>
      <c r="AC667" s="212">
        <f>_xlfn.IFNA(IF(AC$7="Fixed",1,IF(AND($D667="yes",AC$7="Block"),INDEX($O817:$Q817,1,MATCH(AC$5,$I62:$K62,0)),IF(OR(AC$7="Anytime",AC$7="Peak",AC$7="Off-peak",AC$7="Shoulder",AC$7="Block"),INDEX('Stakeholder report data'!$G817:$M817,1,MATCH(IF(AC$7="Block","Anytime",AC$7),'Stakeholder report data'!$G$799:$M$799,0)),INDEX($W817:$AD817,1,MATCH(AC$5,$W$799:$AD$799,0)))))
*AC1267*AC$8,0)</f>
        <v>0</v>
      </c>
      <c r="AD667" s="212">
        <f>_xlfn.IFNA(IF(AD$7="Fixed",1,IF(AND($D667="yes",AD$7="Block"),INDEX($O817:$Q817,1,MATCH(AD$5,$I62:$K62,0)),IF(OR(AD$7="Anytime",AD$7="Peak",AD$7="Off-peak",AD$7="Shoulder",AD$7="Block"),INDEX('Stakeholder report data'!$G817:$M817,1,MATCH(IF(AD$7="Block","Anytime",AD$7),'Stakeholder report data'!$G$799:$M$799,0)),INDEX($W817:$AD817,1,MATCH(AD$5,$W$799:$AD$799,0)))))
*AD1267*AD$8,0)</f>
        <v>0</v>
      </c>
      <c r="AE667" s="55"/>
      <c r="AF667" s="34"/>
      <c r="AG667" s="34"/>
      <c r="AH667" s="34"/>
    </row>
    <row r="668" spans="1:34" ht="11.25" hidden="1" outlineLevel="3" x14ac:dyDescent="0.2">
      <c r="A668" s="34"/>
      <c r="B668" s="251">
        <v>17</v>
      </c>
      <c r="C668" s="48">
        <v>0</v>
      </c>
      <c r="D668" s="49">
        <f t="shared" ref="D668:E683" si="70">D518</f>
        <v>0</v>
      </c>
      <c r="E668" s="49">
        <f t="shared" si="70"/>
        <v>0</v>
      </c>
      <c r="F668" s="56"/>
      <c r="G668" s="262">
        <f t="shared" si="69"/>
        <v>0</v>
      </c>
      <c r="H668" s="56"/>
      <c r="I668" s="212">
        <f>_xlfn.IFNA(IF(I$7="Fixed",1,IF(AND($D668="yes",I$7="Block"),INDEX($O818:$Q818,1,MATCH(I$5,$I63:$K63,0)),IF(OR(I$7="Anytime",I$7="Peak",I$7="Off-peak",I$7="Shoulder",I$7="Block"),INDEX('Stakeholder report data'!$G818:$M818,1,MATCH(IF(I$7="Block","Anytime",I$7),'Stakeholder report data'!$G$799:$M$799,0)),INDEX($W818:$AD818,1,MATCH(I$5,$W$799:$AD$799,0)))))
*I1268*I$8,0)</f>
        <v>0</v>
      </c>
      <c r="J668" s="212">
        <f>_xlfn.IFNA(IF(J$7="Fixed",1,IF(AND($D668="yes",J$7="Block"),INDEX($O818:$Q818,1,MATCH(J$5,$I63:$K63,0)),IF(OR(J$7="Anytime",J$7="Peak",J$7="Off-peak",J$7="Shoulder",J$7="Block"),INDEX('Stakeholder report data'!$G818:$M818,1,MATCH(IF(J$7="Block","Anytime",J$7),'Stakeholder report data'!$G$799:$M$799,0)),INDEX($W818:$AD818,1,MATCH(J$5,$W$799:$AD$799,0)))))
*J1268*J$8,0)</f>
        <v>0</v>
      </c>
      <c r="K668" s="212">
        <f>_xlfn.IFNA(IF(K$7="Fixed",1,IF(AND($D668="yes",K$7="Block"),INDEX($O818:$Q818,1,MATCH(K$5,$I63:$K63,0)),IF(OR(K$7="Anytime",K$7="Peak",K$7="Off-peak",K$7="Shoulder",K$7="Block"),INDEX('Stakeholder report data'!$G818:$M818,1,MATCH(IF(K$7="Block","Anytime",K$7),'Stakeholder report data'!$G$799:$M$799,0)),INDEX($W818:$AD818,1,MATCH(K$5,$W$799:$AD$799,0)))))
*K1268*K$8,0)</f>
        <v>0</v>
      </c>
      <c r="L668" s="212">
        <f>_xlfn.IFNA(IF(L$7="Fixed",1,IF(AND($D668="yes",L$7="Block"),INDEX($O818:$Q818,1,MATCH(L$5,$I63:$K63,0)),IF(OR(L$7="Anytime",L$7="Peak",L$7="Off-peak",L$7="Shoulder",L$7="Block"),INDEX('Stakeholder report data'!$G818:$M818,1,MATCH(IF(L$7="Block","Anytime",L$7),'Stakeholder report data'!$G$799:$M$799,0)),INDEX($W818:$AD818,1,MATCH(L$5,$W$799:$AD$799,0)))))
*L1268*L$8,0)</f>
        <v>0</v>
      </c>
      <c r="M668" s="212">
        <f>_xlfn.IFNA(IF(M$7="Fixed",1,IF(AND($D668="yes",M$7="Block"),INDEX($O818:$Q818,1,MATCH(M$5,$I63:$K63,0)),IF(OR(M$7="Anytime",M$7="Peak",M$7="Off-peak",M$7="Shoulder",M$7="Block"),INDEX('Stakeholder report data'!$G818:$M818,1,MATCH(IF(M$7="Block","Anytime",M$7),'Stakeholder report data'!$G$799:$M$799,0)),INDEX($W818:$AD818,1,MATCH(M$5,$W$799:$AD$799,0)))))
*M1268*M$8,0)</f>
        <v>0</v>
      </c>
      <c r="N668" s="212">
        <f>_xlfn.IFNA(IF(N$7="Fixed",1,IF(AND($D668="yes",N$7="Block"),INDEX($O818:$Q818,1,MATCH(N$5,$I63:$K63,0)),IF(OR(N$7="Anytime",N$7="Peak",N$7="Off-peak",N$7="Shoulder",N$7="Block"),INDEX('Stakeholder report data'!$G818:$M818,1,MATCH(IF(N$7="Block","Anytime",N$7),'Stakeholder report data'!$G$799:$M$799,0)),INDEX($W818:$AD818,1,MATCH(N$5,$W$799:$AD$799,0)))))
*N1268*N$8,0)</f>
        <v>0</v>
      </c>
      <c r="O668" s="212">
        <f>_xlfn.IFNA(IF(O$7="Fixed",1,IF(AND($D668="yes",O$7="Block"),INDEX($O818:$Q818,1,MATCH(O$5,$I63:$K63,0)),IF(OR(O$7="Anytime",O$7="Peak",O$7="Off-peak",O$7="Shoulder",O$7="Block"),INDEX('Stakeholder report data'!$G818:$M818,1,MATCH(IF(O$7="Block","Anytime",O$7),'Stakeholder report data'!$G$799:$M$799,0)),INDEX($W818:$AD818,1,MATCH(O$5,$W$799:$AD$799,0)))))
*O1268*O$8,0)</f>
        <v>0</v>
      </c>
      <c r="P668" s="212">
        <f>_xlfn.IFNA(IF(P$7="Fixed",1,IF(AND($D668="yes",P$7="Block"),INDEX($O818:$Q818,1,MATCH(P$5,$I63:$K63,0)),IF(OR(P$7="Anytime",P$7="Peak",P$7="Off-peak",P$7="Shoulder",P$7="Block"),INDEX('Stakeholder report data'!$G818:$M818,1,MATCH(IF(P$7="Block","Anytime",P$7),'Stakeholder report data'!$G$799:$M$799,0)),INDEX($W818:$AD818,1,MATCH(P$5,$W$799:$AD$799,0)))))
*P1268*P$8,0)</f>
        <v>0</v>
      </c>
      <c r="Q668" s="212">
        <f>_xlfn.IFNA(IF(Q$7="Fixed",1,IF(AND($D668="yes",Q$7="Block"),INDEX($O818:$Q818,1,MATCH(Q$5,$I63:$K63,0)),IF(OR(Q$7="Anytime",Q$7="Peak",Q$7="Off-peak",Q$7="Shoulder",Q$7="Block"),INDEX('Stakeholder report data'!$G818:$M818,1,MATCH(IF(Q$7="Block","Anytime",Q$7),'Stakeholder report data'!$G$799:$M$799,0)),INDEX($W818:$AD818,1,MATCH(Q$5,$W$799:$AD$799,0)))))
*Q1268*Q$8,0)</f>
        <v>0</v>
      </c>
      <c r="R668" s="212">
        <f>_xlfn.IFNA(IF(R$7="Fixed",1,IF(AND($D668="yes",R$7="Block"),INDEX($O818:$Q818,1,MATCH(R$5,$I63:$K63,0)),IF(OR(R$7="Anytime",R$7="Peak",R$7="Off-peak",R$7="Shoulder",R$7="Block"),INDEX('Stakeholder report data'!$G818:$M818,1,MATCH(IF(R$7="Block","Anytime",R$7),'Stakeholder report data'!$G$799:$M$799,0)),INDEX($W818:$AD818,1,MATCH(R$5,$W$799:$AD$799,0)))))
*R1268*R$8,0)</f>
        <v>0</v>
      </c>
      <c r="S668" s="212">
        <f>_xlfn.IFNA(IF(S$7="Fixed",1,IF(AND($D668="yes",S$7="Block"),INDEX($O818:$Q818,1,MATCH(S$5,$I63:$K63,0)),IF(OR(S$7="Anytime",S$7="Peak",S$7="Off-peak",S$7="Shoulder",S$7="Block"),INDEX('Stakeholder report data'!$G818:$M818,1,MATCH(IF(S$7="Block","Anytime",S$7),'Stakeholder report data'!$G$799:$M$799,0)),INDEX($W818:$AD818,1,MATCH(S$5,$W$799:$AD$799,0)))))
*S1268*S$8,0)</f>
        <v>0</v>
      </c>
      <c r="T668" s="212">
        <f>_xlfn.IFNA(IF(T$7="Fixed",1,IF(AND($D668="yes",T$7="Block"),INDEX($O818:$Q818,1,MATCH(T$5,$I63:$K63,0)),IF(OR(T$7="Anytime",T$7="Peak",T$7="Off-peak",T$7="Shoulder",T$7="Block"),INDEX('Stakeholder report data'!$G818:$M818,1,MATCH(IF(T$7="Block","Anytime",T$7),'Stakeholder report data'!$G$799:$M$799,0)),INDEX($W818:$AD818,1,MATCH(T$5,$W$799:$AD$799,0)))))
*T1268*T$8,0)</f>
        <v>0</v>
      </c>
      <c r="U668" s="212">
        <f>_xlfn.IFNA(IF(U$7="Fixed",1,IF(AND($D668="yes",U$7="Block"),INDEX($O818:$Q818,1,MATCH(U$5,$I63:$K63,0)),IF(OR(U$7="Anytime",U$7="Peak",U$7="Off-peak",U$7="Shoulder",U$7="Block"),INDEX('Stakeholder report data'!$G818:$M818,1,MATCH(IF(U$7="Block","Anytime",U$7),'Stakeholder report data'!$G$799:$M$799,0)),INDEX($W818:$AD818,1,MATCH(U$5,$W$799:$AD$799,0)))))
*U1268*U$8,0)</f>
        <v>0</v>
      </c>
      <c r="V668" s="212">
        <f>_xlfn.IFNA(IF(V$7="Fixed",1,IF(AND($D668="yes",V$7="Block"),INDEX($O818:$Q818,1,MATCH(V$5,$I63:$K63,0)),IF(OR(V$7="Anytime",V$7="Peak",V$7="Off-peak",V$7="Shoulder",V$7="Block"),INDEX('Stakeholder report data'!$G818:$M818,1,MATCH(IF(V$7="Block","Anytime",V$7),'Stakeholder report data'!$G$799:$M$799,0)),INDEX($W818:$AD818,1,MATCH(V$5,$W$799:$AD$799,0)))))
*V1268*V$8,0)</f>
        <v>0</v>
      </c>
      <c r="W668" s="212">
        <f>_xlfn.IFNA(IF(W$7="Fixed",1,IF(AND($D668="yes",W$7="Block"),INDEX($O818:$Q818,1,MATCH(W$5,$I63:$K63,0)),IF(OR(W$7="Anytime",W$7="Peak",W$7="Off-peak",W$7="Shoulder",W$7="Block"),INDEX('Stakeholder report data'!$G818:$M818,1,MATCH(IF(W$7="Block","Anytime",W$7),'Stakeholder report data'!$G$799:$M$799,0)),INDEX($W818:$AD818,1,MATCH(W$5,$W$799:$AD$799,0)))))
*W1268*W$8,0)</f>
        <v>0</v>
      </c>
      <c r="X668" s="212">
        <f>_xlfn.IFNA(IF(X$7="Fixed",1,IF(AND($D668="yes",X$7="Block"),INDEX($O818:$Q818,1,MATCH(X$5,$I63:$K63,0)),IF(OR(X$7="Anytime",X$7="Peak",X$7="Off-peak",X$7="Shoulder",X$7="Block"),INDEX('Stakeholder report data'!$G818:$M818,1,MATCH(IF(X$7="Block","Anytime",X$7),'Stakeholder report data'!$G$799:$M$799,0)),INDEX($W818:$AD818,1,MATCH(X$5,$W$799:$AD$799,0)))))
*X1268*X$8,0)</f>
        <v>0</v>
      </c>
      <c r="Y668" s="212">
        <f>_xlfn.IFNA(IF(Y$7="Fixed",1,IF(AND($D668="yes",Y$7="Block"),INDEX($O818:$Q818,1,MATCH(Y$5,$I63:$K63,0)),IF(OR(Y$7="Anytime",Y$7="Peak",Y$7="Off-peak",Y$7="Shoulder",Y$7="Block"),INDEX('Stakeholder report data'!$G818:$M818,1,MATCH(IF(Y$7="Block","Anytime",Y$7),'Stakeholder report data'!$G$799:$M$799,0)),INDEX($W818:$AD818,1,MATCH(Y$5,$W$799:$AD$799,0)))))
*Y1268*Y$8,0)</f>
        <v>0</v>
      </c>
      <c r="Z668" s="212">
        <f>_xlfn.IFNA(IF(Z$7="Fixed",1,IF(AND($D668="yes",Z$7="Block"),INDEX($O818:$Q818,1,MATCH(Z$5,$I63:$K63,0)),IF(OR(Z$7="Anytime",Z$7="Peak",Z$7="Off-peak",Z$7="Shoulder",Z$7="Block"),INDEX('Stakeholder report data'!$G818:$M818,1,MATCH(IF(Z$7="Block","Anytime",Z$7),'Stakeholder report data'!$G$799:$M$799,0)),INDEX($W818:$AD818,1,MATCH(Z$5,$W$799:$AD$799,0)))))
*Z1268*Z$8,0)</f>
        <v>0</v>
      </c>
      <c r="AA668" s="212">
        <f>_xlfn.IFNA(IF(AA$7="Fixed",1,IF(AND($D668="yes",AA$7="Block"),INDEX($O818:$Q818,1,MATCH(AA$5,$I63:$K63,0)),IF(OR(AA$7="Anytime",AA$7="Peak",AA$7="Off-peak",AA$7="Shoulder",AA$7="Block"),INDEX('Stakeholder report data'!$G818:$M818,1,MATCH(IF(AA$7="Block","Anytime",AA$7),'Stakeholder report data'!$G$799:$M$799,0)),INDEX($W818:$AD818,1,MATCH(AA$5,$W$799:$AD$799,0)))))
*AA1268*AA$8,0)</f>
        <v>0</v>
      </c>
      <c r="AB668" s="212">
        <f>_xlfn.IFNA(IF(AB$7="Fixed",1,IF(AND($D668="yes",AB$7="Block"),INDEX($O818:$Q818,1,MATCH(AB$5,$I63:$K63,0)),IF(OR(AB$7="Anytime",AB$7="Peak",AB$7="Off-peak",AB$7="Shoulder",AB$7="Block"),INDEX('Stakeholder report data'!$G818:$M818,1,MATCH(IF(AB$7="Block","Anytime",AB$7),'Stakeholder report data'!$G$799:$M$799,0)),INDEX($W818:$AD818,1,MATCH(AB$5,$W$799:$AD$799,0)))))
*AB1268*AB$8,0)</f>
        <v>0</v>
      </c>
      <c r="AC668" s="212">
        <f>_xlfn.IFNA(IF(AC$7="Fixed",1,IF(AND($D668="yes",AC$7="Block"),INDEX($O818:$Q818,1,MATCH(AC$5,$I63:$K63,0)),IF(OR(AC$7="Anytime",AC$7="Peak",AC$7="Off-peak",AC$7="Shoulder",AC$7="Block"),INDEX('Stakeholder report data'!$G818:$M818,1,MATCH(IF(AC$7="Block","Anytime",AC$7),'Stakeholder report data'!$G$799:$M$799,0)),INDEX($W818:$AD818,1,MATCH(AC$5,$W$799:$AD$799,0)))))
*AC1268*AC$8,0)</f>
        <v>0</v>
      </c>
      <c r="AD668" s="212">
        <f>_xlfn.IFNA(IF(AD$7="Fixed",1,IF(AND($D668="yes",AD$7="Block"),INDEX($O818:$Q818,1,MATCH(AD$5,$I63:$K63,0)),IF(OR(AD$7="Anytime",AD$7="Peak",AD$7="Off-peak",AD$7="Shoulder",AD$7="Block"),INDEX('Stakeholder report data'!$G818:$M818,1,MATCH(IF(AD$7="Block","Anytime",AD$7),'Stakeholder report data'!$G$799:$M$799,0)),INDEX($W818:$AD818,1,MATCH(AD$5,$W$799:$AD$799,0)))))
*AD1268*AD$8,0)</f>
        <v>0</v>
      </c>
      <c r="AE668" s="55"/>
      <c r="AF668" s="34"/>
      <c r="AG668" s="34"/>
      <c r="AH668" s="34"/>
    </row>
    <row r="669" spans="1:34" ht="11.25" hidden="1" outlineLevel="3" x14ac:dyDescent="0.2">
      <c r="A669" s="34"/>
      <c r="B669" s="251">
        <v>18</v>
      </c>
      <c r="C669" s="48">
        <v>0</v>
      </c>
      <c r="D669" s="49">
        <f t="shared" si="70"/>
        <v>0</v>
      </c>
      <c r="E669" s="49">
        <f t="shared" si="70"/>
        <v>0</v>
      </c>
      <c r="F669" s="56"/>
      <c r="G669" s="262">
        <f t="shared" si="69"/>
        <v>0</v>
      </c>
      <c r="H669" s="56"/>
      <c r="I669" s="212">
        <f>_xlfn.IFNA(IF(I$7="Fixed",1,IF(AND($D669="yes",I$7="Block"),INDEX($O819:$Q819,1,MATCH(I$5,$I64:$K64,0)),IF(OR(I$7="Anytime",I$7="Peak",I$7="Off-peak",I$7="Shoulder",I$7="Block"),INDEX('Stakeholder report data'!$G819:$M819,1,MATCH(IF(I$7="Block","Anytime",I$7),'Stakeholder report data'!$G$799:$M$799,0)),INDEX($W819:$AD819,1,MATCH(I$5,$W$799:$AD$799,0)))))
*I1269*I$8,0)</f>
        <v>0</v>
      </c>
      <c r="J669" s="212">
        <f>_xlfn.IFNA(IF(J$7="Fixed",1,IF(AND($D669="yes",J$7="Block"),INDEX($O819:$Q819,1,MATCH(J$5,$I64:$K64,0)),IF(OR(J$7="Anytime",J$7="Peak",J$7="Off-peak",J$7="Shoulder",J$7="Block"),INDEX('Stakeholder report data'!$G819:$M819,1,MATCH(IF(J$7="Block","Anytime",J$7),'Stakeholder report data'!$G$799:$M$799,0)),INDEX($W819:$AD819,1,MATCH(J$5,$W$799:$AD$799,0)))))
*J1269*J$8,0)</f>
        <v>0</v>
      </c>
      <c r="K669" s="212">
        <f>_xlfn.IFNA(IF(K$7="Fixed",1,IF(AND($D669="yes",K$7="Block"),INDEX($O819:$Q819,1,MATCH(K$5,$I64:$K64,0)),IF(OR(K$7="Anytime",K$7="Peak",K$7="Off-peak",K$7="Shoulder",K$7="Block"),INDEX('Stakeholder report data'!$G819:$M819,1,MATCH(IF(K$7="Block","Anytime",K$7),'Stakeholder report data'!$G$799:$M$799,0)),INDEX($W819:$AD819,1,MATCH(K$5,$W$799:$AD$799,0)))))
*K1269*K$8,0)</f>
        <v>0</v>
      </c>
      <c r="L669" s="212">
        <f>_xlfn.IFNA(IF(L$7="Fixed",1,IF(AND($D669="yes",L$7="Block"),INDEX($O819:$Q819,1,MATCH(L$5,$I64:$K64,0)),IF(OR(L$7="Anytime",L$7="Peak",L$7="Off-peak",L$7="Shoulder",L$7="Block"),INDEX('Stakeholder report data'!$G819:$M819,1,MATCH(IF(L$7="Block","Anytime",L$7),'Stakeholder report data'!$G$799:$M$799,0)),INDEX($W819:$AD819,1,MATCH(L$5,$W$799:$AD$799,0)))))
*L1269*L$8,0)</f>
        <v>0</v>
      </c>
      <c r="M669" s="212">
        <f>_xlfn.IFNA(IF(M$7="Fixed",1,IF(AND($D669="yes",M$7="Block"),INDEX($O819:$Q819,1,MATCH(M$5,$I64:$K64,0)),IF(OR(M$7="Anytime",M$7="Peak",M$7="Off-peak",M$7="Shoulder",M$7="Block"),INDEX('Stakeholder report data'!$G819:$M819,1,MATCH(IF(M$7="Block","Anytime",M$7),'Stakeholder report data'!$G$799:$M$799,0)),INDEX($W819:$AD819,1,MATCH(M$5,$W$799:$AD$799,0)))))
*M1269*M$8,0)</f>
        <v>0</v>
      </c>
      <c r="N669" s="212">
        <f>_xlfn.IFNA(IF(N$7="Fixed",1,IF(AND($D669="yes",N$7="Block"),INDEX($O819:$Q819,1,MATCH(N$5,$I64:$K64,0)),IF(OR(N$7="Anytime",N$7="Peak",N$7="Off-peak",N$7="Shoulder",N$7="Block"),INDEX('Stakeholder report data'!$G819:$M819,1,MATCH(IF(N$7="Block","Anytime",N$7),'Stakeholder report data'!$G$799:$M$799,0)),INDEX($W819:$AD819,1,MATCH(N$5,$W$799:$AD$799,0)))))
*N1269*N$8,0)</f>
        <v>0</v>
      </c>
      <c r="O669" s="212">
        <f>_xlfn.IFNA(IF(O$7="Fixed",1,IF(AND($D669="yes",O$7="Block"),INDEX($O819:$Q819,1,MATCH(O$5,$I64:$K64,0)),IF(OR(O$7="Anytime",O$7="Peak",O$7="Off-peak",O$7="Shoulder",O$7="Block"),INDEX('Stakeholder report data'!$G819:$M819,1,MATCH(IF(O$7="Block","Anytime",O$7),'Stakeholder report data'!$G$799:$M$799,0)),INDEX($W819:$AD819,1,MATCH(O$5,$W$799:$AD$799,0)))))
*O1269*O$8,0)</f>
        <v>0</v>
      </c>
      <c r="P669" s="212">
        <f>_xlfn.IFNA(IF(P$7="Fixed",1,IF(AND($D669="yes",P$7="Block"),INDEX($O819:$Q819,1,MATCH(P$5,$I64:$K64,0)),IF(OR(P$7="Anytime",P$7="Peak",P$7="Off-peak",P$7="Shoulder",P$7="Block"),INDEX('Stakeholder report data'!$G819:$M819,1,MATCH(IF(P$7="Block","Anytime",P$7),'Stakeholder report data'!$G$799:$M$799,0)),INDEX($W819:$AD819,1,MATCH(P$5,$W$799:$AD$799,0)))))
*P1269*P$8,0)</f>
        <v>0</v>
      </c>
      <c r="Q669" s="212">
        <f>_xlfn.IFNA(IF(Q$7="Fixed",1,IF(AND($D669="yes",Q$7="Block"),INDEX($O819:$Q819,1,MATCH(Q$5,$I64:$K64,0)),IF(OR(Q$7="Anytime",Q$7="Peak",Q$7="Off-peak",Q$7="Shoulder",Q$7="Block"),INDEX('Stakeholder report data'!$G819:$M819,1,MATCH(IF(Q$7="Block","Anytime",Q$7),'Stakeholder report data'!$G$799:$M$799,0)),INDEX($W819:$AD819,1,MATCH(Q$5,$W$799:$AD$799,0)))))
*Q1269*Q$8,0)</f>
        <v>0</v>
      </c>
      <c r="R669" s="212">
        <f>_xlfn.IFNA(IF(R$7="Fixed",1,IF(AND($D669="yes",R$7="Block"),INDEX($O819:$Q819,1,MATCH(R$5,$I64:$K64,0)),IF(OR(R$7="Anytime",R$7="Peak",R$7="Off-peak",R$7="Shoulder",R$7="Block"),INDEX('Stakeholder report data'!$G819:$M819,1,MATCH(IF(R$7="Block","Anytime",R$7),'Stakeholder report data'!$G$799:$M$799,0)),INDEX($W819:$AD819,1,MATCH(R$5,$W$799:$AD$799,0)))))
*R1269*R$8,0)</f>
        <v>0</v>
      </c>
      <c r="S669" s="212">
        <f>_xlfn.IFNA(IF(S$7="Fixed",1,IF(AND($D669="yes",S$7="Block"),INDEX($O819:$Q819,1,MATCH(S$5,$I64:$K64,0)),IF(OR(S$7="Anytime",S$7="Peak",S$7="Off-peak",S$7="Shoulder",S$7="Block"),INDEX('Stakeholder report data'!$G819:$M819,1,MATCH(IF(S$7="Block","Anytime",S$7),'Stakeholder report data'!$G$799:$M$799,0)),INDEX($W819:$AD819,1,MATCH(S$5,$W$799:$AD$799,0)))))
*S1269*S$8,0)</f>
        <v>0</v>
      </c>
      <c r="T669" s="212">
        <f>_xlfn.IFNA(IF(T$7="Fixed",1,IF(AND($D669="yes",T$7="Block"),INDEX($O819:$Q819,1,MATCH(T$5,$I64:$K64,0)),IF(OR(T$7="Anytime",T$7="Peak",T$7="Off-peak",T$7="Shoulder",T$7="Block"),INDEX('Stakeholder report data'!$G819:$M819,1,MATCH(IF(T$7="Block","Anytime",T$7),'Stakeholder report data'!$G$799:$M$799,0)),INDEX($W819:$AD819,1,MATCH(T$5,$W$799:$AD$799,0)))))
*T1269*T$8,0)</f>
        <v>0</v>
      </c>
      <c r="U669" s="212">
        <f>_xlfn.IFNA(IF(U$7="Fixed",1,IF(AND($D669="yes",U$7="Block"),INDEX($O819:$Q819,1,MATCH(U$5,$I64:$K64,0)),IF(OR(U$7="Anytime",U$7="Peak",U$7="Off-peak",U$7="Shoulder",U$7="Block"),INDEX('Stakeholder report data'!$G819:$M819,1,MATCH(IF(U$7="Block","Anytime",U$7),'Stakeholder report data'!$G$799:$M$799,0)),INDEX($W819:$AD819,1,MATCH(U$5,$W$799:$AD$799,0)))))
*U1269*U$8,0)</f>
        <v>0</v>
      </c>
      <c r="V669" s="212">
        <f>_xlfn.IFNA(IF(V$7="Fixed",1,IF(AND($D669="yes",V$7="Block"),INDEX($O819:$Q819,1,MATCH(V$5,$I64:$K64,0)),IF(OR(V$7="Anytime",V$7="Peak",V$7="Off-peak",V$7="Shoulder",V$7="Block"),INDEX('Stakeholder report data'!$G819:$M819,1,MATCH(IF(V$7="Block","Anytime",V$7),'Stakeholder report data'!$G$799:$M$799,0)),INDEX($W819:$AD819,1,MATCH(V$5,$W$799:$AD$799,0)))))
*V1269*V$8,0)</f>
        <v>0</v>
      </c>
      <c r="W669" s="212">
        <f>_xlfn.IFNA(IF(W$7="Fixed",1,IF(AND($D669="yes",W$7="Block"),INDEX($O819:$Q819,1,MATCH(W$5,$I64:$K64,0)),IF(OR(W$7="Anytime",W$7="Peak",W$7="Off-peak",W$7="Shoulder",W$7="Block"),INDEX('Stakeholder report data'!$G819:$M819,1,MATCH(IF(W$7="Block","Anytime",W$7),'Stakeholder report data'!$G$799:$M$799,0)),INDEX($W819:$AD819,1,MATCH(W$5,$W$799:$AD$799,0)))))
*W1269*W$8,0)</f>
        <v>0</v>
      </c>
      <c r="X669" s="212">
        <f>_xlfn.IFNA(IF(X$7="Fixed",1,IF(AND($D669="yes",X$7="Block"),INDEX($O819:$Q819,1,MATCH(X$5,$I64:$K64,0)),IF(OR(X$7="Anytime",X$7="Peak",X$7="Off-peak",X$7="Shoulder",X$7="Block"),INDEX('Stakeholder report data'!$G819:$M819,1,MATCH(IF(X$7="Block","Anytime",X$7),'Stakeholder report data'!$G$799:$M$799,0)),INDEX($W819:$AD819,1,MATCH(X$5,$W$799:$AD$799,0)))))
*X1269*X$8,0)</f>
        <v>0</v>
      </c>
      <c r="Y669" s="212">
        <f>_xlfn.IFNA(IF(Y$7="Fixed",1,IF(AND($D669="yes",Y$7="Block"),INDEX($O819:$Q819,1,MATCH(Y$5,$I64:$K64,0)),IF(OR(Y$7="Anytime",Y$7="Peak",Y$7="Off-peak",Y$7="Shoulder",Y$7="Block"),INDEX('Stakeholder report data'!$G819:$M819,1,MATCH(IF(Y$7="Block","Anytime",Y$7),'Stakeholder report data'!$G$799:$M$799,0)),INDEX($W819:$AD819,1,MATCH(Y$5,$W$799:$AD$799,0)))))
*Y1269*Y$8,0)</f>
        <v>0</v>
      </c>
      <c r="Z669" s="212">
        <f>_xlfn.IFNA(IF(Z$7="Fixed",1,IF(AND($D669="yes",Z$7="Block"),INDEX($O819:$Q819,1,MATCH(Z$5,$I64:$K64,0)),IF(OR(Z$7="Anytime",Z$7="Peak",Z$7="Off-peak",Z$7="Shoulder",Z$7="Block"),INDEX('Stakeholder report data'!$G819:$M819,1,MATCH(IF(Z$7="Block","Anytime",Z$7),'Stakeholder report data'!$G$799:$M$799,0)),INDEX($W819:$AD819,1,MATCH(Z$5,$W$799:$AD$799,0)))))
*Z1269*Z$8,0)</f>
        <v>0</v>
      </c>
      <c r="AA669" s="212">
        <f>_xlfn.IFNA(IF(AA$7="Fixed",1,IF(AND($D669="yes",AA$7="Block"),INDEX($O819:$Q819,1,MATCH(AA$5,$I64:$K64,0)),IF(OR(AA$7="Anytime",AA$7="Peak",AA$7="Off-peak",AA$7="Shoulder",AA$7="Block"),INDEX('Stakeholder report data'!$G819:$M819,1,MATCH(IF(AA$7="Block","Anytime",AA$7),'Stakeholder report data'!$G$799:$M$799,0)),INDEX($W819:$AD819,1,MATCH(AA$5,$W$799:$AD$799,0)))))
*AA1269*AA$8,0)</f>
        <v>0</v>
      </c>
      <c r="AB669" s="212">
        <f>_xlfn.IFNA(IF(AB$7="Fixed",1,IF(AND($D669="yes",AB$7="Block"),INDEX($O819:$Q819,1,MATCH(AB$5,$I64:$K64,0)),IF(OR(AB$7="Anytime",AB$7="Peak",AB$7="Off-peak",AB$7="Shoulder",AB$7="Block"),INDEX('Stakeholder report data'!$G819:$M819,1,MATCH(IF(AB$7="Block","Anytime",AB$7),'Stakeholder report data'!$G$799:$M$799,0)),INDEX($W819:$AD819,1,MATCH(AB$5,$W$799:$AD$799,0)))))
*AB1269*AB$8,0)</f>
        <v>0</v>
      </c>
      <c r="AC669" s="212">
        <f>_xlfn.IFNA(IF(AC$7="Fixed",1,IF(AND($D669="yes",AC$7="Block"),INDEX($O819:$Q819,1,MATCH(AC$5,$I64:$K64,0)),IF(OR(AC$7="Anytime",AC$7="Peak",AC$7="Off-peak",AC$7="Shoulder",AC$7="Block"),INDEX('Stakeholder report data'!$G819:$M819,1,MATCH(IF(AC$7="Block","Anytime",AC$7),'Stakeholder report data'!$G$799:$M$799,0)),INDEX($W819:$AD819,1,MATCH(AC$5,$W$799:$AD$799,0)))))
*AC1269*AC$8,0)</f>
        <v>0</v>
      </c>
      <c r="AD669" s="212">
        <f>_xlfn.IFNA(IF(AD$7="Fixed",1,IF(AND($D669="yes",AD$7="Block"),INDEX($O819:$Q819,1,MATCH(AD$5,$I64:$K64,0)),IF(OR(AD$7="Anytime",AD$7="Peak",AD$7="Off-peak",AD$7="Shoulder",AD$7="Block"),INDEX('Stakeholder report data'!$G819:$M819,1,MATCH(IF(AD$7="Block","Anytime",AD$7),'Stakeholder report data'!$G$799:$M$799,0)),INDEX($W819:$AD819,1,MATCH(AD$5,$W$799:$AD$799,0)))))
*AD1269*AD$8,0)</f>
        <v>0</v>
      </c>
      <c r="AE669" s="55"/>
      <c r="AF669" s="34"/>
      <c r="AG669" s="34"/>
      <c r="AH669" s="34"/>
    </row>
    <row r="670" spans="1:34" ht="11.25" hidden="1" outlineLevel="3" x14ac:dyDescent="0.2">
      <c r="A670" s="34"/>
      <c r="B670" s="251">
        <v>19</v>
      </c>
      <c r="C670" s="48">
        <v>0</v>
      </c>
      <c r="D670" s="49">
        <f t="shared" si="70"/>
        <v>0</v>
      </c>
      <c r="E670" s="49">
        <f t="shared" si="70"/>
        <v>0</v>
      </c>
      <c r="F670" s="56"/>
      <c r="G670" s="262">
        <f t="shared" si="69"/>
        <v>0</v>
      </c>
      <c r="H670" s="56"/>
      <c r="I670" s="212">
        <f>_xlfn.IFNA(IF(I$7="Fixed",1,IF(AND($D670="yes",I$7="Block"),INDEX($O820:$Q820,1,MATCH(I$5,$I65:$K65,0)),IF(OR(I$7="Anytime",I$7="Peak",I$7="Off-peak",I$7="Shoulder",I$7="Block"),INDEX('Stakeholder report data'!$G820:$M820,1,MATCH(IF(I$7="Block","Anytime",I$7),'Stakeholder report data'!$G$799:$M$799,0)),INDEX($W820:$AD820,1,MATCH(I$5,$W$799:$AD$799,0)))))
*I1270*I$8,0)</f>
        <v>0</v>
      </c>
      <c r="J670" s="212">
        <f>_xlfn.IFNA(IF(J$7="Fixed",1,IF(AND($D670="yes",J$7="Block"),INDEX($O820:$Q820,1,MATCH(J$5,$I65:$K65,0)),IF(OR(J$7="Anytime",J$7="Peak",J$7="Off-peak",J$7="Shoulder",J$7="Block"),INDEX('Stakeholder report data'!$G820:$M820,1,MATCH(IF(J$7="Block","Anytime",J$7),'Stakeholder report data'!$G$799:$M$799,0)),INDEX($W820:$AD820,1,MATCH(J$5,$W$799:$AD$799,0)))))
*J1270*J$8,0)</f>
        <v>0</v>
      </c>
      <c r="K670" s="212">
        <f>_xlfn.IFNA(IF(K$7="Fixed",1,IF(AND($D670="yes",K$7="Block"),INDEX($O820:$Q820,1,MATCH(K$5,$I65:$K65,0)),IF(OR(K$7="Anytime",K$7="Peak",K$7="Off-peak",K$7="Shoulder",K$7="Block"),INDEX('Stakeholder report data'!$G820:$M820,1,MATCH(IF(K$7="Block","Anytime",K$7),'Stakeholder report data'!$G$799:$M$799,0)),INDEX($W820:$AD820,1,MATCH(K$5,$W$799:$AD$799,0)))))
*K1270*K$8,0)</f>
        <v>0</v>
      </c>
      <c r="L670" s="212">
        <f>_xlfn.IFNA(IF(L$7="Fixed",1,IF(AND($D670="yes",L$7="Block"),INDEX($O820:$Q820,1,MATCH(L$5,$I65:$K65,0)),IF(OR(L$7="Anytime",L$7="Peak",L$7="Off-peak",L$7="Shoulder",L$7="Block"),INDEX('Stakeholder report data'!$G820:$M820,1,MATCH(IF(L$7="Block","Anytime",L$7),'Stakeholder report data'!$G$799:$M$799,0)),INDEX($W820:$AD820,1,MATCH(L$5,$W$799:$AD$799,0)))))
*L1270*L$8,0)</f>
        <v>0</v>
      </c>
      <c r="M670" s="212">
        <f>_xlfn.IFNA(IF(M$7="Fixed",1,IF(AND($D670="yes",M$7="Block"),INDEX($O820:$Q820,1,MATCH(M$5,$I65:$K65,0)),IF(OR(M$7="Anytime",M$7="Peak",M$7="Off-peak",M$7="Shoulder",M$7="Block"),INDEX('Stakeholder report data'!$G820:$M820,1,MATCH(IF(M$7="Block","Anytime",M$7),'Stakeholder report data'!$G$799:$M$799,0)),INDEX($W820:$AD820,1,MATCH(M$5,$W$799:$AD$799,0)))))
*M1270*M$8,0)</f>
        <v>0</v>
      </c>
      <c r="N670" s="212">
        <f>_xlfn.IFNA(IF(N$7="Fixed",1,IF(AND($D670="yes",N$7="Block"),INDEX($O820:$Q820,1,MATCH(N$5,$I65:$K65,0)),IF(OR(N$7="Anytime",N$7="Peak",N$7="Off-peak",N$7="Shoulder",N$7="Block"),INDEX('Stakeholder report data'!$G820:$M820,1,MATCH(IF(N$7="Block","Anytime",N$7),'Stakeholder report data'!$G$799:$M$799,0)),INDEX($W820:$AD820,1,MATCH(N$5,$W$799:$AD$799,0)))))
*N1270*N$8,0)</f>
        <v>0</v>
      </c>
      <c r="O670" s="212">
        <f>_xlfn.IFNA(IF(O$7="Fixed",1,IF(AND($D670="yes",O$7="Block"),INDEX($O820:$Q820,1,MATCH(O$5,$I65:$K65,0)),IF(OR(O$7="Anytime",O$7="Peak",O$7="Off-peak",O$7="Shoulder",O$7="Block"),INDEX('Stakeholder report data'!$G820:$M820,1,MATCH(IF(O$7="Block","Anytime",O$7),'Stakeholder report data'!$G$799:$M$799,0)),INDEX($W820:$AD820,1,MATCH(O$5,$W$799:$AD$799,0)))))
*O1270*O$8,0)</f>
        <v>0</v>
      </c>
      <c r="P670" s="212">
        <f>_xlfn.IFNA(IF(P$7="Fixed",1,IF(AND($D670="yes",P$7="Block"),INDEX($O820:$Q820,1,MATCH(P$5,$I65:$K65,0)),IF(OR(P$7="Anytime",P$7="Peak",P$7="Off-peak",P$7="Shoulder",P$7="Block"),INDEX('Stakeholder report data'!$G820:$M820,1,MATCH(IF(P$7="Block","Anytime",P$7),'Stakeholder report data'!$G$799:$M$799,0)),INDEX($W820:$AD820,1,MATCH(P$5,$W$799:$AD$799,0)))))
*P1270*P$8,0)</f>
        <v>0</v>
      </c>
      <c r="Q670" s="212">
        <f>_xlfn.IFNA(IF(Q$7="Fixed",1,IF(AND($D670="yes",Q$7="Block"),INDEX($O820:$Q820,1,MATCH(Q$5,$I65:$K65,0)),IF(OR(Q$7="Anytime",Q$7="Peak",Q$7="Off-peak",Q$7="Shoulder",Q$7="Block"),INDEX('Stakeholder report data'!$G820:$M820,1,MATCH(IF(Q$7="Block","Anytime",Q$7),'Stakeholder report data'!$G$799:$M$799,0)),INDEX($W820:$AD820,1,MATCH(Q$5,$W$799:$AD$799,0)))))
*Q1270*Q$8,0)</f>
        <v>0</v>
      </c>
      <c r="R670" s="212">
        <f>_xlfn.IFNA(IF(R$7="Fixed",1,IF(AND($D670="yes",R$7="Block"),INDEX($O820:$Q820,1,MATCH(R$5,$I65:$K65,0)),IF(OR(R$7="Anytime",R$7="Peak",R$7="Off-peak",R$7="Shoulder",R$7="Block"),INDEX('Stakeholder report data'!$G820:$M820,1,MATCH(IF(R$7="Block","Anytime",R$7),'Stakeholder report data'!$G$799:$M$799,0)),INDEX($W820:$AD820,1,MATCH(R$5,$W$799:$AD$799,0)))))
*R1270*R$8,0)</f>
        <v>0</v>
      </c>
      <c r="S670" s="212">
        <f>_xlfn.IFNA(IF(S$7="Fixed",1,IF(AND($D670="yes",S$7="Block"),INDEX($O820:$Q820,1,MATCH(S$5,$I65:$K65,0)),IF(OR(S$7="Anytime",S$7="Peak",S$7="Off-peak",S$7="Shoulder",S$7="Block"),INDEX('Stakeholder report data'!$G820:$M820,1,MATCH(IF(S$7="Block","Anytime",S$7),'Stakeholder report data'!$G$799:$M$799,0)),INDEX($W820:$AD820,1,MATCH(S$5,$W$799:$AD$799,0)))))
*S1270*S$8,0)</f>
        <v>0</v>
      </c>
      <c r="T670" s="212">
        <f>_xlfn.IFNA(IF(T$7="Fixed",1,IF(AND($D670="yes",T$7="Block"),INDEX($O820:$Q820,1,MATCH(T$5,$I65:$K65,0)),IF(OR(T$7="Anytime",T$7="Peak",T$7="Off-peak",T$7="Shoulder",T$7="Block"),INDEX('Stakeholder report data'!$G820:$M820,1,MATCH(IF(T$7="Block","Anytime",T$7),'Stakeholder report data'!$G$799:$M$799,0)),INDEX($W820:$AD820,1,MATCH(T$5,$W$799:$AD$799,0)))))
*T1270*T$8,0)</f>
        <v>0</v>
      </c>
      <c r="U670" s="212">
        <f>_xlfn.IFNA(IF(U$7="Fixed",1,IF(AND($D670="yes",U$7="Block"),INDEX($O820:$Q820,1,MATCH(U$5,$I65:$K65,0)),IF(OR(U$7="Anytime",U$7="Peak",U$7="Off-peak",U$7="Shoulder",U$7="Block"),INDEX('Stakeholder report data'!$G820:$M820,1,MATCH(IF(U$7="Block","Anytime",U$7),'Stakeholder report data'!$G$799:$M$799,0)),INDEX($W820:$AD820,1,MATCH(U$5,$W$799:$AD$799,0)))))
*U1270*U$8,0)</f>
        <v>0</v>
      </c>
      <c r="V670" s="212">
        <f>_xlfn.IFNA(IF(V$7="Fixed",1,IF(AND($D670="yes",V$7="Block"),INDEX($O820:$Q820,1,MATCH(V$5,$I65:$K65,0)),IF(OR(V$7="Anytime",V$7="Peak",V$7="Off-peak",V$7="Shoulder",V$7="Block"),INDEX('Stakeholder report data'!$G820:$M820,1,MATCH(IF(V$7="Block","Anytime",V$7),'Stakeholder report data'!$G$799:$M$799,0)),INDEX($W820:$AD820,1,MATCH(V$5,$W$799:$AD$799,0)))))
*V1270*V$8,0)</f>
        <v>0</v>
      </c>
      <c r="W670" s="212">
        <f>_xlfn.IFNA(IF(W$7="Fixed",1,IF(AND($D670="yes",W$7="Block"),INDEX($O820:$Q820,1,MATCH(W$5,$I65:$K65,0)),IF(OR(W$7="Anytime",W$7="Peak",W$7="Off-peak",W$7="Shoulder",W$7="Block"),INDEX('Stakeholder report data'!$G820:$M820,1,MATCH(IF(W$7="Block","Anytime",W$7),'Stakeholder report data'!$G$799:$M$799,0)),INDEX($W820:$AD820,1,MATCH(W$5,$W$799:$AD$799,0)))))
*W1270*W$8,0)</f>
        <v>0</v>
      </c>
      <c r="X670" s="212">
        <f>_xlfn.IFNA(IF(X$7="Fixed",1,IF(AND($D670="yes",X$7="Block"),INDEX($O820:$Q820,1,MATCH(X$5,$I65:$K65,0)),IF(OR(X$7="Anytime",X$7="Peak",X$7="Off-peak",X$7="Shoulder",X$7="Block"),INDEX('Stakeholder report data'!$G820:$M820,1,MATCH(IF(X$7="Block","Anytime",X$7),'Stakeholder report data'!$G$799:$M$799,0)),INDEX($W820:$AD820,1,MATCH(X$5,$W$799:$AD$799,0)))))
*X1270*X$8,0)</f>
        <v>0</v>
      </c>
      <c r="Y670" s="212">
        <f>_xlfn.IFNA(IF(Y$7="Fixed",1,IF(AND($D670="yes",Y$7="Block"),INDEX($O820:$Q820,1,MATCH(Y$5,$I65:$K65,0)),IF(OR(Y$7="Anytime",Y$7="Peak",Y$7="Off-peak",Y$7="Shoulder",Y$7="Block"),INDEX('Stakeholder report data'!$G820:$M820,1,MATCH(IF(Y$7="Block","Anytime",Y$7),'Stakeholder report data'!$G$799:$M$799,0)),INDEX($W820:$AD820,1,MATCH(Y$5,$W$799:$AD$799,0)))))
*Y1270*Y$8,0)</f>
        <v>0</v>
      </c>
      <c r="Z670" s="212">
        <f>_xlfn.IFNA(IF(Z$7="Fixed",1,IF(AND($D670="yes",Z$7="Block"),INDEX($O820:$Q820,1,MATCH(Z$5,$I65:$K65,0)),IF(OR(Z$7="Anytime",Z$7="Peak",Z$7="Off-peak",Z$7="Shoulder",Z$7="Block"),INDEX('Stakeholder report data'!$G820:$M820,1,MATCH(IF(Z$7="Block","Anytime",Z$7),'Stakeholder report data'!$G$799:$M$799,0)),INDEX($W820:$AD820,1,MATCH(Z$5,$W$799:$AD$799,0)))))
*Z1270*Z$8,0)</f>
        <v>0</v>
      </c>
      <c r="AA670" s="212">
        <f>_xlfn.IFNA(IF(AA$7="Fixed",1,IF(AND($D670="yes",AA$7="Block"),INDEX($O820:$Q820,1,MATCH(AA$5,$I65:$K65,0)),IF(OR(AA$7="Anytime",AA$7="Peak",AA$7="Off-peak",AA$7="Shoulder",AA$7="Block"),INDEX('Stakeholder report data'!$G820:$M820,1,MATCH(IF(AA$7="Block","Anytime",AA$7),'Stakeholder report data'!$G$799:$M$799,0)),INDEX($W820:$AD820,1,MATCH(AA$5,$W$799:$AD$799,0)))))
*AA1270*AA$8,0)</f>
        <v>0</v>
      </c>
      <c r="AB670" s="212">
        <f>_xlfn.IFNA(IF(AB$7="Fixed",1,IF(AND($D670="yes",AB$7="Block"),INDEX($O820:$Q820,1,MATCH(AB$5,$I65:$K65,0)),IF(OR(AB$7="Anytime",AB$7="Peak",AB$7="Off-peak",AB$7="Shoulder",AB$7="Block"),INDEX('Stakeholder report data'!$G820:$M820,1,MATCH(IF(AB$7="Block","Anytime",AB$7),'Stakeholder report data'!$G$799:$M$799,0)),INDEX($W820:$AD820,1,MATCH(AB$5,$W$799:$AD$799,0)))))
*AB1270*AB$8,0)</f>
        <v>0</v>
      </c>
      <c r="AC670" s="212">
        <f>_xlfn.IFNA(IF(AC$7="Fixed",1,IF(AND($D670="yes",AC$7="Block"),INDEX($O820:$Q820,1,MATCH(AC$5,$I65:$K65,0)),IF(OR(AC$7="Anytime",AC$7="Peak",AC$7="Off-peak",AC$7="Shoulder",AC$7="Block"),INDEX('Stakeholder report data'!$G820:$M820,1,MATCH(IF(AC$7="Block","Anytime",AC$7),'Stakeholder report data'!$G$799:$M$799,0)),INDEX($W820:$AD820,1,MATCH(AC$5,$W$799:$AD$799,0)))))
*AC1270*AC$8,0)</f>
        <v>0</v>
      </c>
      <c r="AD670" s="212">
        <f>_xlfn.IFNA(IF(AD$7="Fixed",1,IF(AND($D670="yes",AD$7="Block"),INDEX($O820:$Q820,1,MATCH(AD$5,$I65:$K65,0)),IF(OR(AD$7="Anytime",AD$7="Peak",AD$7="Off-peak",AD$7="Shoulder",AD$7="Block"),INDEX('Stakeholder report data'!$G820:$M820,1,MATCH(IF(AD$7="Block","Anytime",AD$7),'Stakeholder report data'!$G$799:$M$799,0)),INDEX($W820:$AD820,1,MATCH(AD$5,$W$799:$AD$799,0)))))
*AD1270*AD$8,0)</f>
        <v>0</v>
      </c>
      <c r="AE670" s="55"/>
      <c r="AF670" s="34"/>
      <c r="AG670" s="34"/>
      <c r="AH670" s="34"/>
    </row>
    <row r="671" spans="1:34" ht="11.25" hidden="1" outlineLevel="3" x14ac:dyDescent="0.2">
      <c r="A671" s="34"/>
      <c r="B671" s="251">
        <v>20</v>
      </c>
      <c r="C671" s="48">
        <v>0</v>
      </c>
      <c r="D671" s="49">
        <f t="shared" si="70"/>
        <v>0</v>
      </c>
      <c r="E671" s="49">
        <f t="shared" si="70"/>
        <v>0</v>
      </c>
      <c r="F671" s="56"/>
      <c r="G671" s="262">
        <f t="shared" si="69"/>
        <v>0</v>
      </c>
      <c r="H671" s="56"/>
      <c r="I671" s="212">
        <f>_xlfn.IFNA(IF(I$7="Fixed",1,IF(AND($D671="yes",I$7="Block"),INDEX($O821:$Q821,1,MATCH(I$5,$I66:$K66,0)),IF(OR(I$7="Anytime",I$7="Peak",I$7="Off-peak",I$7="Shoulder",I$7="Block"),INDEX('Stakeholder report data'!$G821:$M821,1,MATCH(IF(I$7="Block","Anytime",I$7),'Stakeholder report data'!$G$799:$M$799,0)),INDEX($W821:$AD821,1,MATCH(I$5,$W$799:$AD$799,0)))))
*I1271*I$8,0)</f>
        <v>0</v>
      </c>
      <c r="J671" s="212">
        <f>_xlfn.IFNA(IF(J$7="Fixed",1,IF(AND($D671="yes",J$7="Block"),INDEX($O821:$Q821,1,MATCH(J$5,$I66:$K66,0)),IF(OR(J$7="Anytime",J$7="Peak",J$7="Off-peak",J$7="Shoulder",J$7="Block"),INDEX('Stakeholder report data'!$G821:$M821,1,MATCH(IF(J$7="Block","Anytime",J$7),'Stakeholder report data'!$G$799:$M$799,0)),INDEX($W821:$AD821,1,MATCH(J$5,$W$799:$AD$799,0)))))
*J1271*J$8,0)</f>
        <v>0</v>
      </c>
      <c r="K671" s="212">
        <f>_xlfn.IFNA(IF(K$7="Fixed",1,IF(AND($D671="yes",K$7="Block"),INDEX($O821:$Q821,1,MATCH(K$5,$I66:$K66,0)),IF(OR(K$7="Anytime",K$7="Peak",K$7="Off-peak",K$7="Shoulder",K$7="Block"),INDEX('Stakeholder report data'!$G821:$M821,1,MATCH(IF(K$7="Block","Anytime",K$7),'Stakeholder report data'!$G$799:$M$799,0)),INDEX($W821:$AD821,1,MATCH(K$5,$W$799:$AD$799,0)))))
*K1271*K$8,0)</f>
        <v>0</v>
      </c>
      <c r="L671" s="212">
        <f>_xlfn.IFNA(IF(L$7="Fixed",1,IF(AND($D671="yes",L$7="Block"),INDEX($O821:$Q821,1,MATCH(L$5,$I66:$K66,0)),IF(OR(L$7="Anytime",L$7="Peak",L$7="Off-peak",L$7="Shoulder",L$7="Block"),INDEX('Stakeholder report data'!$G821:$M821,1,MATCH(IF(L$7="Block","Anytime",L$7),'Stakeholder report data'!$G$799:$M$799,0)),INDEX($W821:$AD821,1,MATCH(L$5,$W$799:$AD$799,0)))))
*L1271*L$8,0)</f>
        <v>0</v>
      </c>
      <c r="M671" s="212">
        <f>_xlfn.IFNA(IF(M$7="Fixed",1,IF(AND($D671="yes",M$7="Block"),INDEX($O821:$Q821,1,MATCH(M$5,$I66:$K66,0)),IF(OR(M$7="Anytime",M$7="Peak",M$7="Off-peak",M$7="Shoulder",M$7="Block"),INDEX('Stakeholder report data'!$G821:$M821,1,MATCH(IF(M$7="Block","Anytime",M$7),'Stakeholder report data'!$G$799:$M$799,0)),INDEX($W821:$AD821,1,MATCH(M$5,$W$799:$AD$799,0)))))
*M1271*M$8,0)</f>
        <v>0</v>
      </c>
      <c r="N671" s="212">
        <f>_xlfn.IFNA(IF(N$7="Fixed",1,IF(AND($D671="yes",N$7="Block"),INDEX($O821:$Q821,1,MATCH(N$5,$I66:$K66,0)),IF(OR(N$7="Anytime",N$7="Peak",N$7="Off-peak",N$7="Shoulder",N$7="Block"),INDEX('Stakeholder report data'!$G821:$M821,1,MATCH(IF(N$7="Block","Anytime",N$7),'Stakeholder report data'!$G$799:$M$799,0)),INDEX($W821:$AD821,1,MATCH(N$5,$W$799:$AD$799,0)))))
*N1271*N$8,0)</f>
        <v>0</v>
      </c>
      <c r="O671" s="212">
        <f>_xlfn.IFNA(IF(O$7="Fixed",1,IF(AND($D671="yes",O$7="Block"),INDEX($O821:$Q821,1,MATCH(O$5,$I66:$K66,0)),IF(OR(O$7="Anytime",O$7="Peak",O$7="Off-peak",O$7="Shoulder",O$7="Block"),INDEX('Stakeholder report data'!$G821:$M821,1,MATCH(IF(O$7="Block","Anytime",O$7),'Stakeholder report data'!$G$799:$M$799,0)),INDEX($W821:$AD821,1,MATCH(O$5,$W$799:$AD$799,0)))))
*O1271*O$8,0)</f>
        <v>0</v>
      </c>
      <c r="P671" s="212">
        <f>_xlfn.IFNA(IF(P$7="Fixed",1,IF(AND($D671="yes",P$7="Block"),INDEX($O821:$Q821,1,MATCH(P$5,$I66:$K66,0)),IF(OR(P$7="Anytime",P$7="Peak",P$7="Off-peak",P$7="Shoulder",P$7="Block"),INDEX('Stakeholder report data'!$G821:$M821,1,MATCH(IF(P$7="Block","Anytime",P$7),'Stakeholder report data'!$G$799:$M$799,0)),INDEX($W821:$AD821,1,MATCH(P$5,$W$799:$AD$799,0)))))
*P1271*P$8,0)</f>
        <v>0</v>
      </c>
      <c r="Q671" s="212">
        <f>_xlfn.IFNA(IF(Q$7="Fixed",1,IF(AND($D671="yes",Q$7="Block"),INDEX($O821:$Q821,1,MATCH(Q$5,$I66:$K66,0)),IF(OR(Q$7="Anytime",Q$7="Peak",Q$7="Off-peak",Q$7="Shoulder",Q$7="Block"),INDEX('Stakeholder report data'!$G821:$M821,1,MATCH(IF(Q$7="Block","Anytime",Q$7),'Stakeholder report data'!$G$799:$M$799,0)),INDEX($W821:$AD821,1,MATCH(Q$5,$W$799:$AD$799,0)))))
*Q1271*Q$8,0)</f>
        <v>0</v>
      </c>
      <c r="R671" s="212">
        <f>_xlfn.IFNA(IF(R$7="Fixed",1,IF(AND($D671="yes",R$7="Block"),INDEX($O821:$Q821,1,MATCH(R$5,$I66:$K66,0)),IF(OR(R$7="Anytime",R$7="Peak",R$7="Off-peak",R$7="Shoulder",R$7="Block"),INDEX('Stakeholder report data'!$G821:$M821,1,MATCH(IF(R$7="Block","Anytime",R$7),'Stakeholder report data'!$G$799:$M$799,0)),INDEX($W821:$AD821,1,MATCH(R$5,$W$799:$AD$799,0)))))
*R1271*R$8,0)</f>
        <v>0</v>
      </c>
      <c r="S671" s="212">
        <f>_xlfn.IFNA(IF(S$7="Fixed",1,IF(AND($D671="yes",S$7="Block"),INDEX($O821:$Q821,1,MATCH(S$5,$I66:$K66,0)),IF(OR(S$7="Anytime",S$7="Peak",S$7="Off-peak",S$7="Shoulder",S$7="Block"),INDEX('Stakeholder report data'!$G821:$M821,1,MATCH(IF(S$7="Block","Anytime",S$7),'Stakeholder report data'!$G$799:$M$799,0)),INDEX($W821:$AD821,1,MATCH(S$5,$W$799:$AD$799,0)))))
*S1271*S$8,0)</f>
        <v>0</v>
      </c>
      <c r="T671" s="212">
        <f>_xlfn.IFNA(IF(T$7="Fixed",1,IF(AND($D671="yes",T$7="Block"),INDEX($O821:$Q821,1,MATCH(T$5,$I66:$K66,0)),IF(OR(T$7="Anytime",T$7="Peak",T$7="Off-peak",T$7="Shoulder",T$7="Block"),INDEX('Stakeholder report data'!$G821:$M821,1,MATCH(IF(T$7="Block","Anytime",T$7),'Stakeholder report data'!$G$799:$M$799,0)),INDEX($W821:$AD821,1,MATCH(T$5,$W$799:$AD$799,0)))))
*T1271*T$8,0)</f>
        <v>0</v>
      </c>
      <c r="U671" s="212">
        <f>_xlfn.IFNA(IF(U$7="Fixed",1,IF(AND($D671="yes",U$7="Block"),INDEX($O821:$Q821,1,MATCH(U$5,$I66:$K66,0)),IF(OR(U$7="Anytime",U$7="Peak",U$7="Off-peak",U$7="Shoulder",U$7="Block"),INDEX('Stakeholder report data'!$G821:$M821,1,MATCH(IF(U$7="Block","Anytime",U$7),'Stakeholder report data'!$G$799:$M$799,0)),INDEX($W821:$AD821,1,MATCH(U$5,$W$799:$AD$799,0)))))
*U1271*U$8,0)</f>
        <v>0</v>
      </c>
      <c r="V671" s="212">
        <f>_xlfn.IFNA(IF(V$7="Fixed",1,IF(AND($D671="yes",V$7="Block"),INDEX($O821:$Q821,1,MATCH(V$5,$I66:$K66,0)),IF(OR(V$7="Anytime",V$7="Peak",V$7="Off-peak",V$7="Shoulder",V$7="Block"),INDEX('Stakeholder report data'!$G821:$M821,1,MATCH(IF(V$7="Block","Anytime",V$7),'Stakeholder report data'!$G$799:$M$799,0)),INDEX($W821:$AD821,1,MATCH(V$5,$W$799:$AD$799,0)))))
*V1271*V$8,0)</f>
        <v>0</v>
      </c>
      <c r="W671" s="212">
        <f>_xlfn.IFNA(IF(W$7="Fixed",1,IF(AND($D671="yes",W$7="Block"),INDEX($O821:$Q821,1,MATCH(W$5,$I66:$K66,0)),IF(OR(W$7="Anytime",W$7="Peak",W$7="Off-peak",W$7="Shoulder",W$7="Block"),INDEX('Stakeholder report data'!$G821:$M821,1,MATCH(IF(W$7="Block","Anytime",W$7),'Stakeholder report data'!$G$799:$M$799,0)),INDEX($W821:$AD821,1,MATCH(W$5,$W$799:$AD$799,0)))))
*W1271*W$8,0)</f>
        <v>0</v>
      </c>
      <c r="X671" s="212">
        <f>_xlfn.IFNA(IF(X$7="Fixed",1,IF(AND($D671="yes",X$7="Block"),INDEX($O821:$Q821,1,MATCH(X$5,$I66:$K66,0)),IF(OR(X$7="Anytime",X$7="Peak",X$7="Off-peak",X$7="Shoulder",X$7="Block"),INDEX('Stakeholder report data'!$G821:$M821,1,MATCH(IF(X$7="Block","Anytime",X$7),'Stakeholder report data'!$G$799:$M$799,0)),INDEX($W821:$AD821,1,MATCH(X$5,$W$799:$AD$799,0)))))
*X1271*X$8,0)</f>
        <v>0</v>
      </c>
      <c r="Y671" s="212">
        <f>_xlfn.IFNA(IF(Y$7="Fixed",1,IF(AND($D671="yes",Y$7="Block"),INDEX($O821:$Q821,1,MATCH(Y$5,$I66:$K66,0)),IF(OR(Y$7="Anytime",Y$7="Peak",Y$7="Off-peak",Y$7="Shoulder",Y$7="Block"),INDEX('Stakeholder report data'!$G821:$M821,1,MATCH(IF(Y$7="Block","Anytime",Y$7),'Stakeholder report data'!$G$799:$M$799,0)),INDEX($W821:$AD821,1,MATCH(Y$5,$W$799:$AD$799,0)))))
*Y1271*Y$8,0)</f>
        <v>0</v>
      </c>
      <c r="Z671" s="212">
        <f>_xlfn.IFNA(IF(Z$7="Fixed",1,IF(AND($D671="yes",Z$7="Block"),INDEX($O821:$Q821,1,MATCH(Z$5,$I66:$K66,0)),IF(OR(Z$7="Anytime",Z$7="Peak",Z$7="Off-peak",Z$7="Shoulder",Z$7="Block"),INDEX('Stakeholder report data'!$G821:$M821,1,MATCH(IF(Z$7="Block","Anytime",Z$7),'Stakeholder report data'!$G$799:$M$799,0)),INDEX($W821:$AD821,1,MATCH(Z$5,$W$799:$AD$799,0)))))
*Z1271*Z$8,0)</f>
        <v>0</v>
      </c>
      <c r="AA671" s="212">
        <f>_xlfn.IFNA(IF(AA$7="Fixed",1,IF(AND($D671="yes",AA$7="Block"),INDEX($O821:$Q821,1,MATCH(AA$5,$I66:$K66,0)),IF(OR(AA$7="Anytime",AA$7="Peak",AA$7="Off-peak",AA$7="Shoulder",AA$7="Block"),INDEX('Stakeholder report data'!$G821:$M821,1,MATCH(IF(AA$7="Block","Anytime",AA$7),'Stakeholder report data'!$G$799:$M$799,0)),INDEX($W821:$AD821,1,MATCH(AA$5,$W$799:$AD$799,0)))))
*AA1271*AA$8,0)</f>
        <v>0</v>
      </c>
      <c r="AB671" s="212">
        <f>_xlfn.IFNA(IF(AB$7="Fixed",1,IF(AND($D671="yes",AB$7="Block"),INDEX($O821:$Q821,1,MATCH(AB$5,$I66:$K66,0)),IF(OR(AB$7="Anytime",AB$7="Peak",AB$7="Off-peak",AB$7="Shoulder",AB$7="Block"),INDEX('Stakeholder report data'!$G821:$M821,1,MATCH(IF(AB$7="Block","Anytime",AB$7),'Stakeholder report data'!$G$799:$M$799,0)),INDEX($W821:$AD821,1,MATCH(AB$5,$W$799:$AD$799,0)))))
*AB1271*AB$8,0)</f>
        <v>0</v>
      </c>
      <c r="AC671" s="212">
        <f>_xlfn.IFNA(IF(AC$7="Fixed",1,IF(AND($D671="yes",AC$7="Block"),INDEX($O821:$Q821,1,MATCH(AC$5,$I66:$K66,0)),IF(OR(AC$7="Anytime",AC$7="Peak",AC$7="Off-peak",AC$7="Shoulder",AC$7="Block"),INDEX('Stakeholder report data'!$G821:$M821,1,MATCH(IF(AC$7="Block","Anytime",AC$7),'Stakeholder report data'!$G$799:$M$799,0)),INDEX($W821:$AD821,1,MATCH(AC$5,$W$799:$AD$799,0)))))
*AC1271*AC$8,0)</f>
        <v>0</v>
      </c>
      <c r="AD671" s="212">
        <f>_xlfn.IFNA(IF(AD$7="Fixed",1,IF(AND($D671="yes",AD$7="Block"),INDEX($O821:$Q821,1,MATCH(AD$5,$I66:$K66,0)),IF(OR(AD$7="Anytime",AD$7="Peak",AD$7="Off-peak",AD$7="Shoulder",AD$7="Block"),INDEX('Stakeholder report data'!$G821:$M821,1,MATCH(IF(AD$7="Block","Anytime",AD$7),'Stakeholder report data'!$G$799:$M$799,0)),INDEX($W821:$AD821,1,MATCH(AD$5,$W$799:$AD$799,0)))))
*AD1271*AD$8,0)</f>
        <v>0</v>
      </c>
      <c r="AE671" s="55"/>
      <c r="AF671" s="34"/>
      <c r="AG671" s="34"/>
      <c r="AH671" s="34"/>
    </row>
    <row r="672" spans="1:34" ht="11.25" hidden="1" outlineLevel="3" x14ac:dyDescent="0.2">
      <c r="A672" s="34"/>
      <c r="B672" s="251">
        <v>21</v>
      </c>
      <c r="C672" s="48">
        <v>0</v>
      </c>
      <c r="D672" s="49">
        <f t="shared" si="70"/>
        <v>0</v>
      </c>
      <c r="E672" s="49">
        <f t="shared" si="70"/>
        <v>0</v>
      </c>
      <c r="F672" s="56"/>
      <c r="G672" s="262">
        <f t="shared" si="69"/>
        <v>0</v>
      </c>
      <c r="H672" s="56"/>
      <c r="I672" s="212">
        <f>_xlfn.IFNA(IF(I$7="Fixed",1,IF(AND($D672="yes",I$7="Block"),INDEX($O822:$Q822,1,MATCH(I$5,$I67:$K67,0)),IF(OR(I$7="Anytime",I$7="Peak",I$7="Off-peak",I$7="Shoulder",I$7="Block"),INDEX('Stakeholder report data'!$G822:$M822,1,MATCH(IF(I$7="Block","Anytime",I$7),'Stakeholder report data'!$G$799:$M$799,0)),INDEX($W822:$AD822,1,MATCH(I$5,$W$799:$AD$799,0)))))
*I1272*I$8,0)</f>
        <v>0</v>
      </c>
      <c r="J672" s="212">
        <f>_xlfn.IFNA(IF(J$7="Fixed",1,IF(AND($D672="yes",J$7="Block"),INDEX($O822:$Q822,1,MATCH(J$5,$I67:$K67,0)),IF(OR(J$7="Anytime",J$7="Peak",J$7="Off-peak",J$7="Shoulder",J$7="Block"),INDEX('Stakeholder report data'!$G822:$M822,1,MATCH(IF(J$7="Block","Anytime",J$7),'Stakeholder report data'!$G$799:$M$799,0)),INDEX($W822:$AD822,1,MATCH(J$5,$W$799:$AD$799,0)))))
*J1272*J$8,0)</f>
        <v>0</v>
      </c>
      <c r="K672" s="212">
        <f>_xlfn.IFNA(IF(K$7="Fixed",1,IF(AND($D672="yes",K$7="Block"),INDEX($O822:$Q822,1,MATCH(K$5,$I67:$K67,0)),IF(OR(K$7="Anytime",K$7="Peak",K$7="Off-peak",K$7="Shoulder",K$7="Block"),INDEX('Stakeholder report data'!$G822:$M822,1,MATCH(IF(K$7="Block","Anytime",K$7),'Stakeholder report data'!$G$799:$M$799,0)),INDEX($W822:$AD822,1,MATCH(K$5,$W$799:$AD$799,0)))))
*K1272*K$8,0)</f>
        <v>0</v>
      </c>
      <c r="L672" s="212">
        <f>_xlfn.IFNA(IF(L$7="Fixed",1,IF(AND($D672="yes",L$7="Block"),INDEX($O822:$Q822,1,MATCH(L$5,$I67:$K67,0)),IF(OR(L$7="Anytime",L$7="Peak",L$7="Off-peak",L$7="Shoulder",L$7="Block"),INDEX('Stakeholder report data'!$G822:$M822,1,MATCH(IF(L$7="Block","Anytime",L$7),'Stakeholder report data'!$G$799:$M$799,0)),INDEX($W822:$AD822,1,MATCH(L$5,$W$799:$AD$799,0)))))
*L1272*L$8,0)</f>
        <v>0</v>
      </c>
      <c r="M672" s="212">
        <f>_xlfn.IFNA(IF(M$7="Fixed",1,IF(AND($D672="yes",M$7="Block"),INDEX($O822:$Q822,1,MATCH(M$5,$I67:$K67,0)),IF(OR(M$7="Anytime",M$7="Peak",M$7="Off-peak",M$7="Shoulder",M$7="Block"),INDEX('Stakeholder report data'!$G822:$M822,1,MATCH(IF(M$7="Block","Anytime",M$7),'Stakeholder report data'!$G$799:$M$799,0)),INDEX($W822:$AD822,1,MATCH(M$5,$W$799:$AD$799,0)))))
*M1272*M$8,0)</f>
        <v>0</v>
      </c>
      <c r="N672" s="212">
        <f>_xlfn.IFNA(IF(N$7="Fixed",1,IF(AND($D672="yes",N$7="Block"),INDEX($O822:$Q822,1,MATCH(N$5,$I67:$K67,0)),IF(OR(N$7="Anytime",N$7="Peak",N$7="Off-peak",N$7="Shoulder",N$7="Block"),INDEX('Stakeholder report data'!$G822:$M822,1,MATCH(IF(N$7="Block","Anytime",N$7),'Stakeholder report data'!$G$799:$M$799,0)),INDEX($W822:$AD822,1,MATCH(N$5,$W$799:$AD$799,0)))))
*N1272*N$8,0)</f>
        <v>0</v>
      </c>
      <c r="O672" s="212">
        <f>_xlfn.IFNA(IF(O$7="Fixed",1,IF(AND($D672="yes",O$7="Block"),INDEX($O822:$Q822,1,MATCH(O$5,$I67:$K67,0)),IF(OR(O$7="Anytime",O$7="Peak",O$7="Off-peak",O$7="Shoulder",O$7="Block"),INDEX('Stakeholder report data'!$G822:$M822,1,MATCH(IF(O$7="Block","Anytime",O$7),'Stakeholder report data'!$G$799:$M$799,0)),INDEX($W822:$AD822,1,MATCH(O$5,$W$799:$AD$799,0)))))
*O1272*O$8,0)</f>
        <v>0</v>
      </c>
      <c r="P672" s="212">
        <f>_xlfn.IFNA(IF(P$7="Fixed",1,IF(AND($D672="yes",P$7="Block"),INDEX($O822:$Q822,1,MATCH(P$5,$I67:$K67,0)),IF(OR(P$7="Anytime",P$7="Peak",P$7="Off-peak",P$7="Shoulder",P$7="Block"),INDEX('Stakeholder report data'!$G822:$M822,1,MATCH(IF(P$7="Block","Anytime",P$7),'Stakeholder report data'!$G$799:$M$799,0)),INDEX($W822:$AD822,1,MATCH(P$5,$W$799:$AD$799,0)))))
*P1272*P$8,0)</f>
        <v>0</v>
      </c>
      <c r="Q672" s="212">
        <f>_xlfn.IFNA(IF(Q$7="Fixed",1,IF(AND($D672="yes",Q$7="Block"),INDEX($O822:$Q822,1,MATCH(Q$5,$I67:$K67,0)),IF(OR(Q$7="Anytime",Q$7="Peak",Q$7="Off-peak",Q$7="Shoulder",Q$7="Block"),INDEX('Stakeholder report data'!$G822:$M822,1,MATCH(IF(Q$7="Block","Anytime",Q$7),'Stakeholder report data'!$G$799:$M$799,0)),INDEX($W822:$AD822,1,MATCH(Q$5,$W$799:$AD$799,0)))))
*Q1272*Q$8,0)</f>
        <v>0</v>
      </c>
      <c r="R672" s="212">
        <f>_xlfn.IFNA(IF(R$7="Fixed",1,IF(AND($D672="yes",R$7="Block"),INDEX($O822:$Q822,1,MATCH(R$5,$I67:$K67,0)),IF(OR(R$7="Anytime",R$7="Peak",R$7="Off-peak",R$7="Shoulder",R$7="Block"),INDEX('Stakeholder report data'!$G822:$M822,1,MATCH(IF(R$7="Block","Anytime",R$7),'Stakeholder report data'!$G$799:$M$799,0)),INDEX($W822:$AD822,1,MATCH(R$5,$W$799:$AD$799,0)))))
*R1272*R$8,0)</f>
        <v>0</v>
      </c>
      <c r="S672" s="212">
        <f>_xlfn.IFNA(IF(S$7="Fixed",1,IF(AND($D672="yes",S$7="Block"),INDEX($O822:$Q822,1,MATCH(S$5,$I67:$K67,0)),IF(OR(S$7="Anytime",S$7="Peak",S$7="Off-peak",S$7="Shoulder",S$7="Block"),INDEX('Stakeholder report data'!$G822:$M822,1,MATCH(IF(S$7="Block","Anytime",S$7),'Stakeholder report data'!$G$799:$M$799,0)),INDEX($W822:$AD822,1,MATCH(S$5,$W$799:$AD$799,0)))))
*S1272*S$8,0)</f>
        <v>0</v>
      </c>
      <c r="T672" s="212">
        <f>_xlfn.IFNA(IF(T$7="Fixed",1,IF(AND($D672="yes",T$7="Block"),INDEX($O822:$Q822,1,MATCH(T$5,$I67:$K67,0)),IF(OR(T$7="Anytime",T$7="Peak",T$7="Off-peak",T$7="Shoulder",T$7="Block"),INDEX('Stakeholder report data'!$G822:$M822,1,MATCH(IF(T$7="Block","Anytime",T$7),'Stakeholder report data'!$G$799:$M$799,0)),INDEX($W822:$AD822,1,MATCH(T$5,$W$799:$AD$799,0)))))
*T1272*T$8,0)</f>
        <v>0</v>
      </c>
      <c r="U672" s="212">
        <f>_xlfn.IFNA(IF(U$7="Fixed",1,IF(AND($D672="yes",U$7="Block"),INDEX($O822:$Q822,1,MATCH(U$5,$I67:$K67,0)),IF(OR(U$7="Anytime",U$7="Peak",U$7="Off-peak",U$7="Shoulder",U$7="Block"),INDEX('Stakeholder report data'!$G822:$M822,1,MATCH(IF(U$7="Block","Anytime",U$7),'Stakeholder report data'!$G$799:$M$799,0)),INDEX($W822:$AD822,1,MATCH(U$5,$W$799:$AD$799,0)))))
*U1272*U$8,0)</f>
        <v>0</v>
      </c>
      <c r="V672" s="212">
        <f>_xlfn.IFNA(IF(V$7="Fixed",1,IF(AND($D672="yes",V$7="Block"),INDEX($O822:$Q822,1,MATCH(V$5,$I67:$K67,0)),IF(OR(V$7="Anytime",V$7="Peak",V$7="Off-peak",V$7="Shoulder",V$7="Block"),INDEX('Stakeholder report data'!$G822:$M822,1,MATCH(IF(V$7="Block","Anytime",V$7),'Stakeholder report data'!$G$799:$M$799,0)),INDEX($W822:$AD822,1,MATCH(V$5,$W$799:$AD$799,0)))))
*V1272*V$8,0)</f>
        <v>0</v>
      </c>
      <c r="W672" s="212">
        <f>_xlfn.IFNA(IF(W$7="Fixed",1,IF(AND($D672="yes",W$7="Block"),INDEX($O822:$Q822,1,MATCH(W$5,$I67:$K67,0)),IF(OR(W$7="Anytime",W$7="Peak",W$7="Off-peak",W$7="Shoulder",W$7="Block"),INDEX('Stakeholder report data'!$G822:$M822,1,MATCH(IF(W$7="Block","Anytime",W$7),'Stakeholder report data'!$G$799:$M$799,0)),INDEX($W822:$AD822,1,MATCH(W$5,$W$799:$AD$799,0)))))
*W1272*W$8,0)</f>
        <v>0</v>
      </c>
      <c r="X672" s="212">
        <f>_xlfn.IFNA(IF(X$7="Fixed",1,IF(AND($D672="yes",X$7="Block"),INDEX($O822:$Q822,1,MATCH(X$5,$I67:$K67,0)),IF(OR(X$7="Anytime",X$7="Peak",X$7="Off-peak",X$7="Shoulder",X$7="Block"),INDEX('Stakeholder report data'!$G822:$M822,1,MATCH(IF(X$7="Block","Anytime",X$7),'Stakeholder report data'!$G$799:$M$799,0)),INDEX($W822:$AD822,1,MATCH(X$5,$W$799:$AD$799,0)))))
*X1272*X$8,0)</f>
        <v>0</v>
      </c>
      <c r="Y672" s="212">
        <f>_xlfn.IFNA(IF(Y$7="Fixed",1,IF(AND($D672="yes",Y$7="Block"),INDEX($O822:$Q822,1,MATCH(Y$5,$I67:$K67,0)),IF(OR(Y$7="Anytime",Y$7="Peak",Y$7="Off-peak",Y$7="Shoulder",Y$7="Block"),INDEX('Stakeholder report data'!$G822:$M822,1,MATCH(IF(Y$7="Block","Anytime",Y$7),'Stakeholder report data'!$G$799:$M$799,0)),INDEX($W822:$AD822,1,MATCH(Y$5,$W$799:$AD$799,0)))))
*Y1272*Y$8,0)</f>
        <v>0</v>
      </c>
      <c r="Z672" s="212">
        <f>_xlfn.IFNA(IF(Z$7="Fixed",1,IF(AND($D672="yes",Z$7="Block"),INDEX($O822:$Q822,1,MATCH(Z$5,$I67:$K67,0)),IF(OR(Z$7="Anytime",Z$7="Peak",Z$7="Off-peak",Z$7="Shoulder",Z$7="Block"),INDEX('Stakeholder report data'!$G822:$M822,1,MATCH(IF(Z$7="Block","Anytime",Z$7),'Stakeholder report data'!$G$799:$M$799,0)),INDEX($W822:$AD822,1,MATCH(Z$5,$W$799:$AD$799,0)))))
*Z1272*Z$8,0)</f>
        <v>0</v>
      </c>
      <c r="AA672" s="212">
        <f>_xlfn.IFNA(IF(AA$7="Fixed",1,IF(AND($D672="yes",AA$7="Block"),INDEX($O822:$Q822,1,MATCH(AA$5,$I67:$K67,0)),IF(OR(AA$7="Anytime",AA$7="Peak",AA$7="Off-peak",AA$7="Shoulder",AA$7="Block"),INDEX('Stakeholder report data'!$G822:$M822,1,MATCH(IF(AA$7="Block","Anytime",AA$7),'Stakeholder report data'!$G$799:$M$799,0)),INDEX($W822:$AD822,1,MATCH(AA$5,$W$799:$AD$799,0)))))
*AA1272*AA$8,0)</f>
        <v>0</v>
      </c>
      <c r="AB672" s="212">
        <f>_xlfn.IFNA(IF(AB$7="Fixed",1,IF(AND($D672="yes",AB$7="Block"),INDEX($O822:$Q822,1,MATCH(AB$5,$I67:$K67,0)),IF(OR(AB$7="Anytime",AB$7="Peak",AB$7="Off-peak",AB$7="Shoulder",AB$7="Block"),INDEX('Stakeholder report data'!$G822:$M822,1,MATCH(IF(AB$7="Block","Anytime",AB$7),'Stakeholder report data'!$G$799:$M$799,0)),INDEX($W822:$AD822,1,MATCH(AB$5,$W$799:$AD$799,0)))))
*AB1272*AB$8,0)</f>
        <v>0</v>
      </c>
      <c r="AC672" s="212">
        <f>_xlfn.IFNA(IF(AC$7="Fixed",1,IF(AND($D672="yes",AC$7="Block"),INDEX($O822:$Q822,1,MATCH(AC$5,$I67:$K67,0)),IF(OR(AC$7="Anytime",AC$7="Peak",AC$7="Off-peak",AC$7="Shoulder",AC$7="Block"),INDEX('Stakeholder report data'!$G822:$M822,1,MATCH(IF(AC$7="Block","Anytime",AC$7),'Stakeholder report data'!$G$799:$M$799,0)),INDEX($W822:$AD822,1,MATCH(AC$5,$W$799:$AD$799,0)))))
*AC1272*AC$8,0)</f>
        <v>0</v>
      </c>
      <c r="AD672" s="212">
        <f>_xlfn.IFNA(IF(AD$7="Fixed",1,IF(AND($D672="yes",AD$7="Block"),INDEX($O822:$Q822,1,MATCH(AD$5,$I67:$K67,0)),IF(OR(AD$7="Anytime",AD$7="Peak",AD$7="Off-peak",AD$7="Shoulder",AD$7="Block"),INDEX('Stakeholder report data'!$G822:$M822,1,MATCH(IF(AD$7="Block","Anytime",AD$7),'Stakeholder report data'!$G$799:$M$799,0)),INDEX($W822:$AD822,1,MATCH(AD$5,$W$799:$AD$799,0)))))
*AD1272*AD$8,0)</f>
        <v>0</v>
      </c>
      <c r="AE672" s="55"/>
      <c r="AF672" s="34"/>
      <c r="AG672" s="34"/>
      <c r="AH672" s="34"/>
    </row>
    <row r="673" spans="1:34" ht="11.25" hidden="1" outlineLevel="3" x14ac:dyDescent="0.2">
      <c r="A673" s="34"/>
      <c r="B673" s="251">
        <v>22</v>
      </c>
      <c r="C673" s="48">
        <v>0</v>
      </c>
      <c r="D673" s="49">
        <f t="shared" si="70"/>
        <v>0</v>
      </c>
      <c r="E673" s="49">
        <f t="shared" si="70"/>
        <v>0</v>
      </c>
      <c r="F673" s="56"/>
      <c r="G673" s="262">
        <f t="shared" si="69"/>
        <v>0</v>
      </c>
      <c r="H673" s="56"/>
      <c r="I673" s="212">
        <f>_xlfn.IFNA(IF(I$7="Fixed",1,IF(AND($D673="yes",I$7="Block"),INDEX($O823:$Q823,1,MATCH(I$5,$I68:$K68,0)),IF(OR(I$7="Anytime",I$7="Peak",I$7="Off-peak",I$7="Shoulder",I$7="Block"),INDEX('Stakeholder report data'!$G823:$M823,1,MATCH(IF(I$7="Block","Anytime",I$7),'Stakeholder report data'!$G$799:$M$799,0)),INDEX($W823:$AD823,1,MATCH(I$5,$W$799:$AD$799,0)))))
*I1273*I$8,0)</f>
        <v>0</v>
      </c>
      <c r="J673" s="212">
        <f>_xlfn.IFNA(IF(J$7="Fixed",1,IF(AND($D673="yes",J$7="Block"),INDEX($O823:$Q823,1,MATCH(J$5,$I68:$K68,0)),IF(OR(J$7="Anytime",J$7="Peak",J$7="Off-peak",J$7="Shoulder",J$7="Block"),INDEX('Stakeholder report data'!$G823:$M823,1,MATCH(IF(J$7="Block","Anytime",J$7),'Stakeholder report data'!$G$799:$M$799,0)),INDEX($W823:$AD823,1,MATCH(J$5,$W$799:$AD$799,0)))))
*J1273*J$8,0)</f>
        <v>0</v>
      </c>
      <c r="K673" s="212">
        <f>_xlfn.IFNA(IF(K$7="Fixed",1,IF(AND($D673="yes",K$7="Block"),INDEX($O823:$Q823,1,MATCH(K$5,$I68:$K68,0)),IF(OR(K$7="Anytime",K$7="Peak",K$7="Off-peak",K$7="Shoulder",K$7="Block"),INDEX('Stakeholder report data'!$G823:$M823,1,MATCH(IF(K$7="Block","Anytime",K$7),'Stakeholder report data'!$G$799:$M$799,0)),INDEX($W823:$AD823,1,MATCH(K$5,$W$799:$AD$799,0)))))
*K1273*K$8,0)</f>
        <v>0</v>
      </c>
      <c r="L673" s="212">
        <f>_xlfn.IFNA(IF(L$7="Fixed",1,IF(AND($D673="yes",L$7="Block"),INDEX($O823:$Q823,1,MATCH(L$5,$I68:$K68,0)),IF(OR(L$7="Anytime",L$7="Peak",L$7="Off-peak",L$7="Shoulder",L$7="Block"),INDEX('Stakeholder report data'!$G823:$M823,1,MATCH(IF(L$7="Block","Anytime",L$7),'Stakeholder report data'!$G$799:$M$799,0)),INDEX($W823:$AD823,1,MATCH(L$5,$W$799:$AD$799,0)))))
*L1273*L$8,0)</f>
        <v>0</v>
      </c>
      <c r="M673" s="212">
        <f>_xlfn.IFNA(IF(M$7="Fixed",1,IF(AND($D673="yes",M$7="Block"),INDEX($O823:$Q823,1,MATCH(M$5,$I68:$K68,0)),IF(OR(M$7="Anytime",M$7="Peak",M$7="Off-peak",M$7="Shoulder",M$7="Block"),INDEX('Stakeholder report data'!$G823:$M823,1,MATCH(IF(M$7="Block","Anytime",M$7),'Stakeholder report data'!$G$799:$M$799,0)),INDEX($W823:$AD823,1,MATCH(M$5,$W$799:$AD$799,0)))))
*M1273*M$8,0)</f>
        <v>0</v>
      </c>
      <c r="N673" s="212">
        <f>_xlfn.IFNA(IF(N$7="Fixed",1,IF(AND($D673="yes",N$7="Block"),INDEX($O823:$Q823,1,MATCH(N$5,$I68:$K68,0)),IF(OR(N$7="Anytime",N$7="Peak",N$7="Off-peak",N$7="Shoulder",N$7="Block"),INDEX('Stakeholder report data'!$G823:$M823,1,MATCH(IF(N$7="Block","Anytime",N$7),'Stakeholder report data'!$G$799:$M$799,0)),INDEX($W823:$AD823,1,MATCH(N$5,$W$799:$AD$799,0)))))
*N1273*N$8,0)</f>
        <v>0</v>
      </c>
      <c r="O673" s="212">
        <f>_xlfn.IFNA(IF(O$7="Fixed",1,IF(AND($D673="yes",O$7="Block"),INDEX($O823:$Q823,1,MATCH(O$5,$I68:$K68,0)),IF(OR(O$7="Anytime",O$7="Peak",O$7="Off-peak",O$7="Shoulder",O$7="Block"),INDEX('Stakeholder report data'!$G823:$M823,1,MATCH(IF(O$7="Block","Anytime",O$7),'Stakeholder report data'!$G$799:$M$799,0)),INDEX($W823:$AD823,1,MATCH(O$5,$W$799:$AD$799,0)))))
*O1273*O$8,0)</f>
        <v>0</v>
      </c>
      <c r="P673" s="212">
        <f>_xlfn.IFNA(IF(P$7="Fixed",1,IF(AND($D673="yes",P$7="Block"),INDEX($O823:$Q823,1,MATCH(P$5,$I68:$K68,0)),IF(OR(P$7="Anytime",P$7="Peak",P$7="Off-peak",P$7="Shoulder",P$7="Block"),INDEX('Stakeholder report data'!$G823:$M823,1,MATCH(IF(P$7="Block","Anytime",P$7),'Stakeholder report data'!$G$799:$M$799,0)),INDEX($W823:$AD823,1,MATCH(P$5,$W$799:$AD$799,0)))))
*P1273*P$8,0)</f>
        <v>0</v>
      </c>
      <c r="Q673" s="212">
        <f>_xlfn.IFNA(IF(Q$7="Fixed",1,IF(AND($D673="yes",Q$7="Block"),INDEX($O823:$Q823,1,MATCH(Q$5,$I68:$K68,0)),IF(OR(Q$7="Anytime",Q$7="Peak",Q$7="Off-peak",Q$7="Shoulder",Q$7="Block"),INDEX('Stakeholder report data'!$G823:$M823,1,MATCH(IF(Q$7="Block","Anytime",Q$7),'Stakeholder report data'!$G$799:$M$799,0)),INDEX($W823:$AD823,1,MATCH(Q$5,$W$799:$AD$799,0)))))
*Q1273*Q$8,0)</f>
        <v>0</v>
      </c>
      <c r="R673" s="212">
        <f>_xlfn.IFNA(IF(R$7="Fixed",1,IF(AND($D673="yes",R$7="Block"),INDEX($O823:$Q823,1,MATCH(R$5,$I68:$K68,0)),IF(OR(R$7="Anytime",R$7="Peak",R$7="Off-peak",R$7="Shoulder",R$7="Block"),INDEX('Stakeholder report data'!$G823:$M823,1,MATCH(IF(R$7="Block","Anytime",R$7),'Stakeholder report data'!$G$799:$M$799,0)),INDEX($W823:$AD823,1,MATCH(R$5,$W$799:$AD$799,0)))))
*R1273*R$8,0)</f>
        <v>0</v>
      </c>
      <c r="S673" s="212">
        <f>_xlfn.IFNA(IF(S$7="Fixed",1,IF(AND($D673="yes",S$7="Block"),INDEX($O823:$Q823,1,MATCH(S$5,$I68:$K68,0)),IF(OR(S$7="Anytime",S$7="Peak",S$7="Off-peak",S$7="Shoulder",S$7="Block"),INDEX('Stakeholder report data'!$G823:$M823,1,MATCH(IF(S$7="Block","Anytime",S$7),'Stakeholder report data'!$G$799:$M$799,0)),INDEX($W823:$AD823,1,MATCH(S$5,$W$799:$AD$799,0)))))
*S1273*S$8,0)</f>
        <v>0</v>
      </c>
      <c r="T673" s="212">
        <f>_xlfn.IFNA(IF(T$7="Fixed",1,IF(AND($D673="yes",T$7="Block"),INDEX($O823:$Q823,1,MATCH(T$5,$I68:$K68,0)),IF(OR(T$7="Anytime",T$7="Peak",T$7="Off-peak",T$7="Shoulder",T$7="Block"),INDEX('Stakeholder report data'!$G823:$M823,1,MATCH(IF(T$7="Block","Anytime",T$7),'Stakeholder report data'!$G$799:$M$799,0)),INDEX($W823:$AD823,1,MATCH(T$5,$W$799:$AD$799,0)))))
*T1273*T$8,0)</f>
        <v>0</v>
      </c>
      <c r="U673" s="212">
        <f>_xlfn.IFNA(IF(U$7="Fixed",1,IF(AND($D673="yes",U$7="Block"),INDEX($O823:$Q823,1,MATCH(U$5,$I68:$K68,0)),IF(OR(U$7="Anytime",U$7="Peak",U$7="Off-peak",U$7="Shoulder",U$7="Block"),INDEX('Stakeholder report data'!$G823:$M823,1,MATCH(IF(U$7="Block","Anytime",U$7),'Stakeholder report data'!$G$799:$M$799,0)),INDEX($W823:$AD823,1,MATCH(U$5,$W$799:$AD$799,0)))))
*U1273*U$8,0)</f>
        <v>0</v>
      </c>
      <c r="V673" s="212">
        <f>_xlfn.IFNA(IF(V$7="Fixed",1,IF(AND($D673="yes",V$7="Block"),INDEX($O823:$Q823,1,MATCH(V$5,$I68:$K68,0)),IF(OR(V$7="Anytime",V$7="Peak",V$7="Off-peak",V$7="Shoulder",V$7="Block"),INDEX('Stakeholder report data'!$G823:$M823,1,MATCH(IF(V$7="Block","Anytime",V$7),'Stakeholder report data'!$G$799:$M$799,0)),INDEX($W823:$AD823,1,MATCH(V$5,$W$799:$AD$799,0)))))
*V1273*V$8,0)</f>
        <v>0</v>
      </c>
      <c r="W673" s="212">
        <f>_xlfn.IFNA(IF(W$7="Fixed",1,IF(AND($D673="yes",W$7="Block"),INDEX($O823:$Q823,1,MATCH(W$5,$I68:$K68,0)),IF(OR(W$7="Anytime",W$7="Peak",W$7="Off-peak",W$7="Shoulder",W$7="Block"),INDEX('Stakeholder report data'!$G823:$M823,1,MATCH(IF(W$7="Block","Anytime",W$7),'Stakeholder report data'!$G$799:$M$799,0)),INDEX($W823:$AD823,1,MATCH(W$5,$W$799:$AD$799,0)))))
*W1273*W$8,0)</f>
        <v>0</v>
      </c>
      <c r="X673" s="212">
        <f>_xlfn.IFNA(IF(X$7="Fixed",1,IF(AND($D673="yes",X$7="Block"),INDEX($O823:$Q823,1,MATCH(X$5,$I68:$K68,0)),IF(OR(X$7="Anytime",X$7="Peak",X$7="Off-peak",X$7="Shoulder",X$7="Block"),INDEX('Stakeholder report data'!$G823:$M823,1,MATCH(IF(X$7="Block","Anytime",X$7),'Stakeholder report data'!$G$799:$M$799,0)),INDEX($W823:$AD823,1,MATCH(X$5,$W$799:$AD$799,0)))))
*X1273*X$8,0)</f>
        <v>0</v>
      </c>
      <c r="Y673" s="212">
        <f>_xlfn.IFNA(IF(Y$7="Fixed",1,IF(AND($D673="yes",Y$7="Block"),INDEX($O823:$Q823,1,MATCH(Y$5,$I68:$K68,0)),IF(OR(Y$7="Anytime",Y$7="Peak",Y$7="Off-peak",Y$7="Shoulder",Y$7="Block"),INDEX('Stakeholder report data'!$G823:$M823,1,MATCH(IF(Y$7="Block","Anytime",Y$7),'Stakeholder report data'!$G$799:$M$799,0)),INDEX($W823:$AD823,1,MATCH(Y$5,$W$799:$AD$799,0)))))
*Y1273*Y$8,0)</f>
        <v>0</v>
      </c>
      <c r="Z673" s="212">
        <f>_xlfn.IFNA(IF(Z$7="Fixed",1,IF(AND($D673="yes",Z$7="Block"),INDEX($O823:$Q823,1,MATCH(Z$5,$I68:$K68,0)),IF(OR(Z$7="Anytime",Z$7="Peak",Z$7="Off-peak",Z$7="Shoulder",Z$7="Block"),INDEX('Stakeholder report data'!$G823:$M823,1,MATCH(IF(Z$7="Block","Anytime",Z$7),'Stakeholder report data'!$G$799:$M$799,0)),INDEX($W823:$AD823,1,MATCH(Z$5,$W$799:$AD$799,0)))))
*Z1273*Z$8,0)</f>
        <v>0</v>
      </c>
      <c r="AA673" s="212">
        <f>_xlfn.IFNA(IF(AA$7="Fixed",1,IF(AND($D673="yes",AA$7="Block"),INDEX($O823:$Q823,1,MATCH(AA$5,$I68:$K68,0)),IF(OR(AA$7="Anytime",AA$7="Peak",AA$7="Off-peak",AA$7="Shoulder",AA$7="Block"),INDEX('Stakeholder report data'!$G823:$M823,1,MATCH(IF(AA$7="Block","Anytime",AA$7),'Stakeholder report data'!$G$799:$M$799,0)),INDEX($W823:$AD823,1,MATCH(AA$5,$W$799:$AD$799,0)))))
*AA1273*AA$8,0)</f>
        <v>0</v>
      </c>
      <c r="AB673" s="212">
        <f>_xlfn.IFNA(IF(AB$7="Fixed",1,IF(AND($D673="yes",AB$7="Block"),INDEX($O823:$Q823,1,MATCH(AB$5,$I68:$K68,0)),IF(OR(AB$7="Anytime",AB$7="Peak",AB$7="Off-peak",AB$7="Shoulder",AB$7="Block"),INDEX('Stakeholder report data'!$G823:$M823,1,MATCH(IF(AB$7="Block","Anytime",AB$7),'Stakeholder report data'!$G$799:$M$799,0)),INDEX($W823:$AD823,1,MATCH(AB$5,$W$799:$AD$799,0)))))
*AB1273*AB$8,0)</f>
        <v>0</v>
      </c>
      <c r="AC673" s="212">
        <f>_xlfn.IFNA(IF(AC$7="Fixed",1,IF(AND($D673="yes",AC$7="Block"),INDEX($O823:$Q823,1,MATCH(AC$5,$I68:$K68,0)),IF(OR(AC$7="Anytime",AC$7="Peak",AC$7="Off-peak",AC$7="Shoulder",AC$7="Block"),INDEX('Stakeholder report data'!$G823:$M823,1,MATCH(IF(AC$7="Block","Anytime",AC$7),'Stakeholder report data'!$G$799:$M$799,0)),INDEX($W823:$AD823,1,MATCH(AC$5,$W$799:$AD$799,0)))))
*AC1273*AC$8,0)</f>
        <v>0</v>
      </c>
      <c r="AD673" s="212">
        <f>_xlfn.IFNA(IF(AD$7="Fixed",1,IF(AND($D673="yes",AD$7="Block"),INDEX($O823:$Q823,1,MATCH(AD$5,$I68:$K68,0)),IF(OR(AD$7="Anytime",AD$7="Peak",AD$7="Off-peak",AD$7="Shoulder",AD$7="Block"),INDEX('Stakeholder report data'!$G823:$M823,1,MATCH(IF(AD$7="Block","Anytime",AD$7),'Stakeholder report data'!$G$799:$M$799,0)),INDEX($W823:$AD823,1,MATCH(AD$5,$W$799:$AD$799,0)))))
*AD1273*AD$8,0)</f>
        <v>0</v>
      </c>
      <c r="AE673" s="55"/>
      <c r="AF673" s="34"/>
      <c r="AG673" s="34"/>
      <c r="AH673" s="34"/>
    </row>
    <row r="674" spans="1:34" ht="11.25" hidden="1" outlineLevel="3" x14ac:dyDescent="0.2">
      <c r="A674" s="34"/>
      <c r="B674" s="258">
        <v>23</v>
      </c>
      <c r="C674" s="48">
        <v>0</v>
      </c>
      <c r="D674" s="49">
        <f t="shared" si="70"/>
        <v>0</v>
      </c>
      <c r="E674" s="49">
        <f t="shared" si="70"/>
        <v>0</v>
      </c>
      <c r="F674" s="56"/>
      <c r="G674" s="262">
        <f t="shared" si="69"/>
        <v>0</v>
      </c>
      <c r="H674" s="56"/>
      <c r="I674" s="212">
        <f>_xlfn.IFNA(IF(I$7="Fixed",1,IF(AND($D674="yes",I$7="Block"),INDEX($O824:$Q824,1,MATCH(I$5,$I69:$K69,0)),IF(OR(I$7="Anytime",I$7="Peak",I$7="Off-peak",I$7="Shoulder",I$7="Block"),INDEX('Stakeholder report data'!$G824:$M824,1,MATCH(IF(I$7="Block","Anytime",I$7),'Stakeholder report data'!$G$799:$M$799,0)),INDEX($W824:$AD824,1,MATCH(I$5,$W$799:$AD$799,0)))))
*I1274*I$8,0)</f>
        <v>0</v>
      </c>
      <c r="J674" s="212">
        <f>_xlfn.IFNA(IF(J$7="Fixed",1,IF(AND($D674="yes",J$7="Block"),INDEX($O824:$Q824,1,MATCH(J$5,$I69:$K69,0)),IF(OR(J$7="Anytime",J$7="Peak",J$7="Off-peak",J$7="Shoulder",J$7="Block"),INDEX('Stakeholder report data'!$G824:$M824,1,MATCH(IF(J$7="Block","Anytime",J$7),'Stakeholder report data'!$G$799:$M$799,0)),INDEX($W824:$AD824,1,MATCH(J$5,$W$799:$AD$799,0)))))
*J1274*J$8,0)</f>
        <v>0</v>
      </c>
      <c r="K674" s="212">
        <f>_xlfn.IFNA(IF(K$7="Fixed",1,IF(AND($D674="yes",K$7="Block"),INDEX($O824:$Q824,1,MATCH(K$5,$I69:$K69,0)),IF(OR(K$7="Anytime",K$7="Peak",K$7="Off-peak",K$7="Shoulder",K$7="Block"),INDEX('Stakeholder report data'!$G824:$M824,1,MATCH(IF(K$7="Block","Anytime",K$7),'Stakeholder report data'!$G$799:$M$799,0)),INDEX($W824:$AD824,1,MATCH(K$5,$W$799:$AD$799,0)))))
*K1274*K$8,0)</f>
        <v>0</v>
      </c>
      <c r="L674" s="212">
        <f>_xlfn.IFNA(IF(L$7="Fixed",1,IF(AND($D674="yes",L$7="Block"),INDEX($O824:$Q824,1,MATCH(L$5,$I69:$K69,0)),IF(OR(L$7="Anytime",L$7="Peak",L$7="Off-peak",L$7="Shoulder",L$7="Block"),INDEX('Stakeholder report data'!$G824:$M824,1,MATCH(IF(L$7="Block","Anytime",L$7),'Stakeholder report data'!$G$799:$M$799,0)),INDEX($W824:$AD824,1,MATCH(L$5,$W$799:$AD$799,0)))))
*L1274*L$8,0)</f>
        <v>0</v>
      </c>
      <c r="M674" s="212">
        <f>_xlfn.IFNA(IF(M$7="Fixed",1,IF(AND($D674="yes",M$7="Block"),INDEX($O824:$Q824,1,MATCH(M$5,$I69:$K69,0)),IF(OR(M$7="Anytime",M$7="Peak",M$7="Off-peak",M$7="Shoulder",M$7="Block"),INDEX('Stakeholder report data'!$G824:$M824,1,MATCH(IF(M$7="Block","Anytime",M$7),'Stakeholder report data'!$G$799:$M$799,0)),INDEX($W824:$AD824,1,MATCH(M$5,$W$799:$AD$799,0)))))
*M1274*M$8,0)</f>
        <v>0</v>
      </c>
      <c r="N674" s="212">
        <f>_xlfn.IFNA(IF(N$7="Fixed",1,IF(AND($D674="yes",N$7="Block"),INDEX($O824:$Q824,1,MATCH(N$5,$I69:$K69,0)),IF(OR(N$7="Anytime",N$7="Peak",N$7="Off-peak",N$7="Shoulder",N$7="Block"),INDEX('Stakeholder report data'!$G824:$M824,1,MATCH(IF(N$7="Block","Anytime",N$7),'Stakeholder report data'!$G$799:$M$799,0)),INDEX($W824:$AD824,1,MATCH(N$5,$W$799:$AD$799,0)))))
*N1274*N$8,0)</f>
        <v>0</v>
      </c>
      <c r="O674" s="212">
        <f>_xlfn.IFNA(IF(O$7="Fixed",1,IF(AND($D674="yes",O$7="Block"),INDEX($O824:$Q824,1,MATCH(O$5,$I69:$K69,0)),IF(OR(O$7="Anytime",O$7="Peak",O$7="Off-peak",O$7="Shoulder",O$7="Block"),INDEX('Stakeholder report data'!$G824:$M824,1,MATCH(IF(O$7="Block","Anytime",O$7),'Stakeholder report data'!$G$799:$M$799,0)),INDEX($W824:$AD824,1,MATCH(O$5,$W$799:$AD$799,0)))))
*O1274*O$8,0)</f>
        <v>0</v>
      </c>
      <c r="P674" s="212">
        <f>_xlfn.IFNA(IF(P$7="Fixed",1,IF(AND($D674="yes",P$7="Block"),INDEX($O824:$Q824,1,MATCH(P$5,$I69:$K69,0)),IF(OR(P$7="Anytime",P$7="Peak",P$7="Off-peak",P$7="Shoulder",P$7="Block"),INDEX('Stakeholder report data'!$G824:$M824,1,MATCH(IF(P$7="Block","Anytime",P$7),'Stakeholder report data'!$G$799:$M$799,0)),INDEX($W824:$AD824,1,MATCH(P$5,$W$799:$AD$799,0)))))
*P1274*P$8,0)</f>
        <v>0</v>
      </c>
      <c r="Q674" s="212">
        <f>_xlfn.IFNA(IF(Q$7="Fixed",1,IF(AND($D674="yes",Q$7="Block"),INDEX($O824:$Q824,1,MATCH(Q$5,$I69:$K69,0)),IF(OR(Q$7="Anytime",Q$7="Peak",Q$7="Off-peak",Q$7="Shoulder",Q$7="Block"),INDEX('Stakeholder report data'!$G824:$M824,1,MATCH(IF(Q$7="Block","Anytime",Q$7),'Stakeholder report data'!$G$799:$M$799,0)),INDEX($W824:$AD824,1,MATCH(Q$5,$W$799:$AD$799,0)))))
*Q1274*Q$8,0)</f>
        <v>0</v>
      </c>
      <c r="R674" s="212">
        <f>_xlfn.IFNA(IF(R$7="Fixed",1,IF(AND($D674="yes",R$7="Block"),INDEX($O824:$Q824,1,MATCH(R$5,$I69:$K69,0)),IF(OR(R$7="Anytime",R$7="Peak",R$7="Off-peak",R$7="Shoulder",R$7="Block"),INDEX('Stakeholder report data'!$G824:$M824,1,MATCH(IF(R$7="Block","Anytime",R$7),'Stakeholder report data'!$G$799:$M$799,0)),INDEX($W824:$AD824,1,MATCH(R$5,$W$799:$AD$799,0)))))
*R1274*R$8,0)</f>
        <v>0</v>
      </c>
      <c r="S674" s="212">
        <f>_xlfn.IFNA(IF(S$7="Fixed",1,IF(AND($D674="yes",S$7="Block"),INDEX($O824:$Q824,1,MATCH(S$5,$I69:$K69,0)),IF(OR(S$7="Anytime",S$7="Peak",S$7="Off-peak",S$7="Shoulder",S$7="Block"),INDEX('Stakeholder report data'!$G824:$M824,1,MATCH(IF(S$7="Block","Anytime",S$7),'Stakeholder report data'!$G$799:$M$799,0)),INDEX($W824:$AD824,1,MATCH(S$5,$W$799:$AD$799,0)))))
*S1274*S$8,0)</f>
        <v>0</v>
      </c>
      <c r="T674" s="212">
        <f>_xlfn.IFNA(IF(T$7="Fixed",1,IF(AND($D674="yes",T$7="Block"),INDEX($O824:$Q824,1,MATCH(T$5,$I69:$K69,0)),IF(OR(T$7="Anytime",T$7="Peak",T$7="Off-peak",T$7="Shoulder",T$7="Block"),INDEX('Stakeholder report data'!$G824:$M824,1,MATCH(IF(T$7="Block","Anytime",T$7),'Stakeholder report data'!$G$799:$M$799,0)),INDEX($W824:$AD824,1,MATCH(T$5,$W$799:$AD$799,0)))))
*T1274*T$8,0)</f>
        <v>0</v>
      </c>
      <c r="U674" s="212">
        <f>_xlfn.IFNA(IF(U$7="Fixed",1,IF(AND($D674="yes",U$7="Block"),INDEX($O824:$Q824,1,MATCH(U$5,$I69:$K69,0)),IF(OR(U$7="Anytime",U$7="Peak",U$7="Off-peak",U$7="Shoulder",U$7="Block"),INDEX('Stakeholder report data'!$G824:$M824,1,MATCH(IF(U$7="Block","Anytime",U$7),'Stakeholder report data'!$G$799:$M$799,0)),INDEX($W824:$AD824,1,MATCH(U$5,$W$799:$AD$799,0)))))
*U1274*U$8,0)</f>
        <v>0</v>
      </c>
      <c r="V674" s="212">
        <f>_xlfn.IFNA(IF(V$7="Fixed",1,IF(AND($D674="yes",V$7="Block"),INDEX($O824:$Q824,1,MATCH(V$5,$I69:$K69,0)),IF(OR(V$7="Anytime",V$7="Peak",V$7="Off-peak",V$7="Shoulder",V$7="Block"),INDEX('Stakeholder report data'!$G824:$M824,1,MATCH(IF(V$7="Block","Anytime",V$7),'Stakeholder report data'!$G$799:$M$799,0)),INDEX($W824:$AD824,1,MATCH(V$5,$W$799:$AD$799,0)))))
*V1274*V$8,0)</f>
        <v>0</v>
      </c>
      <c r="W674" s="212">
        <f>_xlfn.IFNA(IF(W$7="Fixed",1,IF(AND($D674="yes",W$7="Block"),INDEX($O824:$Q824,1,MATCH(W$5,$I69:$K69,0)),IF(OR(W$7="Anytime",W$7="Peak",W$7="Off-peak",W$7="Shoulder",W$7="Block"),INDEX('Stakeholder report data'!$G824:$M824,1,MATCH(IF(W$7="Block","Anytime",W$7),'Stakeholder report data'!$G$799:$M$799,0)),INDEX($W824:$AD824,1,MATCH(W$5,$W$799:$AD$799,0)))))
*W1274*W$8,0)</f>
        <v>0</v>
      </c>
      <c r="X674" s="212">
        <f>_xlfn.IFNA(IF(X$7="Fixed",1,IF(AND($D674="yes",X$7="Block"),INDEX($O824:$Q824,1,MATCH(X$5,$I69:$K69,0)),IF(OR(X$7="Anytime",X$7="Peak",X$7="Off-peak",X$7="Shoulder",X$7="Block"),INDEX('Stakeholder report data'!$G824:$M824,1,MATCH(IF(X$7="Block","Anytime",X$7),'Stakeholder report data'!$G$799:$M$799,0)),INDEX($W824:$AD824,1,MATCH(X$5,$W$799:$AD$799,0)))))
*X1274*X$8,0)</f>
        <v>0</v>
      </c>
      <c r="Y674" s="212">
        <f>_xlfn.IFNA(IF(Y$7="Fixed",1,IF(AND($D674="yes",Y$7="Block"),INDEX($O824:$Q824,1,MATCH(Y$5,$I69:$K69,0)),IF(OR(Y$7="Anytime",Y$7="Peak",Y$7="Off-peak",Y$7="Shoulder",Y$7="Block"),INDEX('Stakeholder report data'!$G824:$M824,1,MATCH(IF(Y$7="Block","Anytime",Y$7),'Stakeholder report data'!$G$799:$M$799,0)),INDEX($W824:$AD824,1,MATCH(Y$5,$W$799:$AD$799,0)))))
*Y1274*Y$8,0)</f>
        <v>0</v>
      </c>
      <c r="Z674" s="212">
        <f>_xlfn.IFNA(IF(Z$7="Fixed",1,IF(AND($D674="yes",Z$7="Block"),INDEX($O824:$Q824,1,MATCH(Z$5,$I69:$K69,0)),IF(OR(Z$7="Anytime",Z$7="Peak",Z$7="Off-peak",Z$7="Shoulder",Z$7="Block"),INDEX('Stakeholder report data'!$G824:$M824,1,MATCH(IF(Z$7="Block","Anytime",Z$7),'Stakeholder report data'!$G$799:$M$799,0)),INDEX($W824:$AD824,1,MATCH(Z$5,$W$799:$AD$799,0)))))
*Z1274*Z$8,0)</f>
        <v>0</v>
      </c>
      <c r="AA674" s="212">
        <f>_xlfn.IFNA(IF(AA$7="Fixed",1,IF(AND($D674="yes",AA$7="Block"),INDEX($O824:$Q824,1,MATCH(AA$5,$I69:$K69,0)),IF(OR(AA$7="Anytime",AA$7="Peak",AA$7="Off-peak",AA$7="Shoulder",AA$7="Block"),INDEX('Stakeholder report data'!$G824:$M824,1,MATCH(IF(AA$7="Block","Anytime",AA$7),'Stakeholder report data'!$G$799:$M$799,0)),INDEX($W824:$AD824,1,MATCH(AA$5,$W$799:$AD$799,0)))))
*AA1274*AA$8,0)</f>
        <v>0</v>
      </c>
      <c r="AB674" s="212">
        <f>_xlfn.IFNA(IF(AB$7="Fixed",1,IF(AND($D674="yes",AB$7="Block"),INDEX($O824:$Q824,1,MATCH(AB$5,$I69:$K69,0)),IF(OR(AB$7="Anytime",AB$7="Peak",AB$7="Off-peak",AB$7="Shoulder",AB$7="Block"),INDEX('Stakeholder report data'!$G824:$M824,1,MATCH(IF(AB$7="Block","Anytime",AB$7),'Stakeholder report data'!$G$799:$M$799,0)),INDEX($W824:$AD824,1,MATCH(AB$5,$W$799:$AD$799,0)))))
*AB1274*AB$8,0)</f>
        <v>0</v>
      </c>
      <c r="AC674" s="212">
        <f>_xlfn.IFNA(IF(AC$7="Fixed",1,IF(AND($D674="yes",AC$7="Block"),INDEX($O824:$Q824,1,MATCH(AC$5,$I69:$K69,0)),IF(OR(AC$7="Anytime",AC$7="Peak",AC$7="Off-peak",AC$7="Shoulder",AC$7="Block"),INDEX('Stakeholder report data'!$G824:$M824,1,MATCH(IF(AC$7="Block","Anytime",AC$7),'Stakeholder report data'!$G$799:$M$799,0)),INDEX($W824:$AD824,1,MATCH(AC$5,$W$799:$AD$799,0)))))
*AC1274*AC$8,0)</f>
        <v>0</v>
      </c>
      <c r="AD674" s="212">
        <f>_xlfn.IFNA(IF(AD$7="Fixed",1,IF(AND($D674="yes",AD$7="Block"),INDEX($O824:$Q824,1,MATCH(AD$5,$I69:$K69,0)),IF(OR(AD$7="Anytime",AD$7="Peak",AD$7="Off-peak",AD$7="Shoulder",AD$7="Block"),INDEX('Stakeholder report data'!$G824:$M824,1,MATCH(IF(AD$7="Block","Anytime",AD$7),'Stakeholder report data'!$G$799:$M$799,0)),INDEX($W824:$AD824,1,MATCH(AD$5,$W$799:$AD$799,0)))))
*AD1274*AD$8,0)</f>
        <v>0</v>
      </c>
      <c r="AE674" s="55"/>
      <c r="AF674" s="34"/>
      <c r="AG674" s="34"/>
      <c r="AH674" s="34"/>
    </row>
    <row r="675" spans="1:34" ht="11.25" hidden="1" outlineLevel="3" x14ac:dyDescent="0.2">
      <c r="A675" s="34"/>
      <c r="B675" s="251">
        <v>24</v>
      </c>
      <c r="C675" s="48">
        <v>0</v>
      </c>
      <c r="D675" s="49">
        <f t="shared" si="70"/>
        <v>0</v>
      </c>
      <c r="E675" s="49">
        <f t="shared" si="70"/>
        <v>0</v>
      </c>
      <c r="F675" s="56"/>
      <c r="G675" s="262">
        <f t="shared" si="69"/>
        <v>0</v>
      </c>
      <c r="H675" s="56"/>
      <c r="I675" s="212">
        <f>_xlfn.IFNA(IF(I$7="Fixed",1,IF(AND($D675="yes",I$7="Block"),INDEX($O825:$Q825,1,MATCH(I$5,$I70:$K70,0)),IF(OR(I$7="Anytime",I$7="Peak",I$7="Off-peak",I$7="Shoulder",I$7="Block"),INDEX('Stakeholder report data'!$G825:$M825,1,MATCH(IF(I$7="Block","Anytime",I$7),'Stakeholder report data'!$G$799:$M$799,0)),INDEX($W825:$AD825,1,MATCH(I$5,$W$799:$AD$799,0)))))
*I1275*I$8,0)</f>
        <v>0</v>
      </c>
      <c r="J675" s="212">
        <f>_xlfn.IFNA(IF(J$7="Fixed",1,IF(AND($D675="yes",J$7="Block"),INDEX($O825:$Q825,1,MATCH(J$5,$I70:$K70,0)),IF(OR(J$7="Anytime",J$7="Peak",J$7="Off-peak",J$7="Shoulder",J$7="Block"),INDEX('Stakeholder report data'!$G825:$M825,1,MATCH(IF(J$7="Block","Anytime",J$7),'Stakeholder report data'!$G$799:$M$799,0)),INDEX($W825:$AD825,1,MATCH(J$5,$W$799:$AD$799,0)))))
*J1275*J$8,0)</f>
        <v>0</v>
      </c>
      <c r="K675" s="212">
        <f>_xlfn.IFNA(IF(K$7="Fixed",1,IF(AND($D675="yes",K$7="Block"),INDEX($O825:$Q825,1,MATCH(K$5,$I70:$K70,0)),IF(OR(K$7="Anytime",K$7="Peak",K$7="Off-peak",K$7="Shoulder",K$7="Block"),INDEX('Stakeholder report data'!$G825:$M825,1,MATCH(IF(K$7="Block","Anytime",K$7),'Stakeholder report data'!$G$799:$M$799,0)),INDEX($W825:$AD825,1,MATCH(K$5,$W$799:$AD$799,0)))))
*K1275*K$8,0)</f>
        <v>0</v>
      </c>
      <c r="L675" s="212">
        <f>_xlfn.IFNA(IF(L$7="Fixed",1,IF(AND($D675="yes",L$7="Block"),INDEX($O825:$Q825,1,MATCH(L$5,$I70:$K70,0)),IF(OR(L$7="Anytime",L$7="Peak",L$7="Off-peak",L$7="Shoulder",L$7="Block"),INDEX('Stakeholder report data'!$G825:$M825,1,MATCH(IF(L$7="Block","Anytime",L$7),'Stakeholder report data'!$G$799:$M$799,0)),INDEX($W825:$AD825,1,MATCH(L$5,$W$799:$AD$799,0)))))
*L1275*L$8,0)</f>
        <v>0</v>
      </c>
      <c r="M675" s="212">
        <f>_xlfn.IFNA(IF(M$7="Fixed",1,IF(AND($D675="yes",M$7="Block"),INDEX($O825:$Q825,1,MATCH(M$5,$I70:$K70,0)),IF(OR(M$7="Anytime",M$7="Peak",M$7="Off-peak",M$7="Shoulder",M$7="Block"),INDEX('Stakeholder report data'!$G825:$M825,1,MATCH(IF(M$7="Block","Anytime",M$7),'Stakeholder report data'!$G$799:$M$799,0)),INDEX($W825:$AD825,1,MATCH(M$5,$W$799:$AD$799,0)))))
*M1275*M$8,0)</f>
        <v>0</v>
      </c>
      <c r="N675" s="212">
        <f>_xlfn.IFNA(IF(N$7="Fixed",1,IF(AND($D675="yes",N$7="Block"),INDEX($O825:$Q825,1,MATCH(N$5,$I70:$K70,0)),IF(OR(N$7="Anytime",N$7="Peak",N$7="Off-peak",N$7="Shoulder",N$7="Block"),INDEX('Stakeholder report data'!$G825:$M825,1,MATCH(IF(N$7="Block","Anytime",N$7),'Stakeholder report data'!$G$799:$M$799,0)),INDEX($W825:$AD825,1,MATCH(N$5,$W$799:$AD$799,0)))))
*N1275*N$8,0)</f>
        <v>0</v>
      </c>
      <c r="O675" s="212">
        <f>_xlfn.IFNA(IF(O$7="Fixed",1,IF(AND($D675="yes",O$7="Block"),INDEX($O825:$Q825,1,MATCH(O$5,$I70:$K70,0)),IF(OR(O$7="Anytime",O$7="Peak",O$7="Off-peak",O$7="Shoulder",O$7="Block"),INDEX('Stakeholder report data'!$G825:$M825,1,MATCH(IF(O$7="Block","Anytime",O$7),'Stakeholder report data'!$G$799:$M$799,0)),INDEX($W825:$AD825,1,MATCH(O$5,$W$799:$AD$799,0)))))
*O1275*O$8,0)</f>
        <v>0</v>
      </c>
      <c r="P675" s="212">
        <f>_xlfn.IFNA(IF(P$7="Fixed",1,IF(AND($D675="yes",P$7="Block"),INDEX($O825:$Q825,1,MATCH(P$5,$I70:$K70,0)),IF(OR(P$7="Anytime",P$7="Peak",P$7="Off-peak",P$7="Shoulder",P$7="Block"),INDEX('Stakeholder report data'!$G825:$M825,1,MATCH(IF(P$7="Block","Anytime",P$7),'Stakeholder report data'!$G$799:$M$799,0)),INDEX($W825:$AD825,1,MATCH(P$5,$W$799:$AD$799,0)))))
*P1275*P$8,0)</f>
        <v>0</v>
      </c>
      <c r="Q675" s="212">
        <f>_xlfn.IFNA(IF(Q$7="Fixed",1,IF(AND($D675="yes",Q$7="Block"),INDEX($O825:$Q825,1,MATCH(Q$5,$I70:$K70,0)),IF(OR(Q$7="Anytime",Q$7="Peak",Q$7="Off-peak",Q$7="Shoulder",Q$7="Block"),INDEX('Stakeholder report data'!$G825:$M825,1,MATCH(IF(Q$7="Block","Anytime",Q$7),'Stakeholder report data'!$G$799:$M$799,0)),INDEX($W825:$AD825,1,MATCH(Q$5,$W$799:$AD$799,0)))))
*Q1275*Q$8,0)</f>
        <v>0</v>
      </c>
      <c r="R675" s="212">
        <f>_xlfn.IFNA(IF(R$7="Fixed",1,IF(AND($D675="yes",R$7="Block"),INDEX($O825:$Q825,1,MATCH(R$5,$I70:$K70,0)),IF(OR(R$7="Anytime",R$7="Peak",R$7="Off-peak",R$7="Shoulder",R$7="Block"),INDEX('Stakeholder report data'!$G825:$M825,1,MATCH(IF(R$7="Block","Anytime",R$7),'Stakeholder report data'!$G$799:$M$799,0)),INDEX($W825:$AD825,1,MATCH(R$5,$W$799:$AD$799,0)))))
*R1275*R$8,0)</f>
        <v>0</v>
      </c>
      <c r="S675" s="212">
        <f>_xlfn.IFNA(IF(S$7="Fixed",1,IF(AND($D675="yes",S$7="Block"),INDEX($O825:$Q825,1,MATCH(S$5,$I70:$K70,0)),IF(OR(S$7="Anytime",S$7="Peak",S$7="Off-peak",S$7="Shoulder",S$7="Block"),INDEX('Stakeholder report data'!$G825:$M825,1,MATCH(IF(S$7="Block","Anytime",S$7),'Stakeholder report data'!$G$799:$M$799,0)),INDEX($W825:$AD825,1,MATCH(S$5,$W$799:$AD$799,0)))))
*S1275*S$8,0)</f>
        <v>0</v>
      </c>
      <c r="T675" s="212">
        <f>_xlfn.IFNA(IF(T$7="Fixed",1,IF(AND($D675="yes",T$7="Block"),INDEX($O825:$Q825,1,MATCH(T$5,$I70:$K70,0)),IF(OR(T$7="Anytime",T$7="Peak",T$7="Off-peak",T$7="Shoulder",T$7="Block"),INDEX('Stakeholder report data'!$G825:$M825,1,MATCH(IF(T$7="Block","Anytime",T$7),'Stakeholder report data'!$G$799:$M$799,0)),INDEX($W825:$AD825,1,MATCH(T$5,$W$799:$AD$799,0)))))
*T1275*T$8,0)</f>
        <v>0</v>
      </c>
      <c r="U675" s="212">
        <f>_xlfn.IFNA(IF(U$7="Fixed",1,IF(AND($D675="yes",U$7="Block"),INDEX($O825:$Q825,1,MATCH(U$5,$I70:$K70,0)),IF(OR(U$7="Anytime",U$7="Peak",U$7="Off-peak",U$7="Shoulder",U$7="Block"),INDEX('Stakeholder report data'!$G825:$M825,1,MATCH(IF(U$7="Block","Anytime",U$7),'Stakeholder report data'!$G$799:$M$799,0)),INDEX($W825:$AD825,1,MATCH(U$5,$W$799:$AD$799,0)))))
*U1275*U$8,0)</f>
        <v>0</v>
      </c>
      <c r="V675" s="212">
        <f>_xlfn.IFNA(IF(V$7="Fixed",1,IF(AND($D675="yes",V$7="Block"),INDEX($O825:$Q825,1,MATCH(V$5,$I70:$K70,0)),IF(OR(V$7="Anytime",V$7="Peak",V$7="Off-peak",V$7="Shoulder",V$7="Block"),INDEX('Stakeholder report data'!$G825:$M825,1,MATCH(IF(V$7="Block","Anytime",V$7),'Stakeholder report data'!$G$799:$M$799,0)),INDEX($W825:$AD825,1,MATCH(V$5,$W$799:$AD$799,0)))))
*V1275*V$8,0)</f>
        <v>0</v>
      </c>
      <c r="W675" s="212">
        <f>_xlfn.IFNA(IF(W$7="Fixed",1,IF(AND($D675="yes",W$7="Block"),INDEX($O825:$Q825,1,MATCH(W$5,$I70:$K70,0)),IF(OR(W$7="Anytime",W$7="Peak",W$7="Off-peak",W$7="Shoulder",W$7="Block"),INDEX('Stakeholder report data'!$G825:$M825,1,MATCH(IF(W$7="Block","Anytime",W$7),'Stakeholder report data'!$G$799:$M$799,0)),INDEX($W825:$AD825,1,MATCH(W$5,$W$799:$AD$799,0)))))
*W1275*W$8,0)</f>
        <v>0</v>
      </c>
      <c r="X675" s="212">
        <f>_xlfn.IFNA(IF(X$7="Fixed",1,IF(AND($D675="yes",X$7="Block"),INDEX($O825:$Q825,1,MATCH(X$5,$I70:$K70,0)),IF(OR(X$7="Anytime",X$7="Peak",X$7="Off-peak",X$7="Shoulder",X$7="Block"),INDEX('Stakeholder report data'!$G825:$M825,1,MATCH(IF(X$7="Block","Anytime",X$7),'Stakeholder report data'!$G$799:$M$799,0)),INDEX($W825:$AD825,1,MATCH(X$5,$W$799:$AD$799,0)))))
*X1275*X$8,0)</f>
        <v>0</v>
      </c>
      <c r="Y675" s="212">
        <f>_xlfn.IFNA(IF(Y$7="Fixed",1,IF(AND($D675="yes",Y$7="Block"),INDEX($O825:$Q825,1,MATCH(Y$5,$I70:$K70,0)),IF(OR(Y$7="Anytime",Y$7="Peak",Y$7="Off-peak",Y$7="Shoulder",Y$7="Block"),INDEX('Stakeholder report data'!$G825:$M825,1,MATCH(IF(Y$7="Block","Anytime",Y$7),'Stakeholder report data'!$G$799:$M$799,0)),INDEX($W825:$AD825,1,MATCH(Y$5,$W$799:$AD$799,0)))))
*Y1275*Y$8,0)</f>
        <v>0</v>
      </c>
      <c r="Z675" s="212">
        <f>_xlfn.IFNA(IF(Z$7="Fixed",1,IF(AND($D675="yes",Z$7="Block"),INDEX($O825:$Q825,1,MATCH(Z$5,$I70:$K70,0)),IF(OR(Z$7="Anytime",Z$7="Peak",Z$7="Off-peak",Z$7="Shoulder",Z$7="Block"),INDEX('Stakeholder report data'!$G825:$M825,1,MATCH(IF(Z$7="Block","Anytime",Z$7),'Stakeholder report data'!$G$799:$M$799,0)),INDEX($W825:$AD825,1,MATCH(Z$5,$W$799:$AD$799,0)))))
*Z1275*Z$8,0)</f>
        <v>0</v>
      </c>
      <c r="AA675" s="212">
        <f>_xlfn.IFNA(IF(AA$7="Fixed",1,IF(AND($D675="yes",AA$7="Block"),INDEX($O825:$Q825,1,MATCH(AA$5,$I70:$K70,0)),IF(OR(AA$7="Anytime",AA$7="Peak",AA$7="Off-peak",AA$7="Shoulder",AA$7="Block"),INDEX('Stakeholder report data'!$G825:$M825,1,MATCH(IF(AA$7="Block","Anytime",AA$7),'Stakeholder report data'!$G$799:$M$799,0)),INDEX($W825:$AD825,1,MATCH(AA$5,$W$799:$AD$799,0)))))
*AA1275*AA$8,0)</f>
        <v>0</v>
      </c>
      <c r="AB675" s="212">
        <f>_xlfn.IFNA(IF(AB$7="Fixed",1,IF(AND($D675="yes",AB$7="Block"),INDEX($O825:$Q825,1,MATCH(AB$5,$I70:$K70,0)),IF(OR(AB$7="Anytime",AB$7="Peak",AB$7="Off-peak",AB$7="Shoulder",AB$7="Block"),INDEX('Stakeholder report data'!$G825:$M825,1,MATCH(IF(AB$7="Block","Anytime",AB$7),'Stakeholder report data'!$G$799:$M$799,0)),INDEX($W825:$AD825,1,MATCH(AB$5,$W$799:$AD$799,0)))))
*AB1275*AB$8,0)</f>
        <v>0</v>
      </c>
      <c r="AC675" s="212">
        <f>_xlfn.IFNA(IF(AC$7="Fixed",1,IF(AND($D675="yes",AC$7="Block"),INDEX($O825:$Q825,1,MATCH(AC$5,$I70:$K70,0)),IF(OR(AC$7="Anytime",AC$7="Peak",AC$7="Off-peak",AC$7="Shoulder",AC$7="Block"),INDEX('Stakeholder report data'!$G825:$M825,1,MATCH(IF(AC$7="Block","Anytime",AC$7),'Stakeholder report data'!$G$799:$M$799,0)),INDEX($W825:$AD825,1,MATCH(AC$5,$W$799:$AD$799,0)))))
*AC1275*AC$8,0)</f>
        <v>0</v>
      </c>
      <c r="AD675" s="212">
        <f>_xlfn.IFNA(IF(AD$7="Fixed",1,IF(AND($D675="yes",AD$7="Block"),INDEX($O825:$Q825,1,MATCH(AD$5,$I70:$K70,0)),IF(OR(AD$7="Anytime",AD$7="Peak",AD$7="Off-peak",AD$7="Shoulder",AD$7="Block"),INDEX('Stakeholder report data'!$G825:$M825,1,MATCH(IF(AD$7="Block","Anytime",AD$7),'Stakeholder report data'!$G$799:$M$799,0)),INDEX($W825:$AD825,1,MATCH(AD$5,$W$799:$AD$799,0)))))
*AD1275*AD$8,0)</f>
        <v>0</v>
      </c>
      <c r="AE675" s="55"/>
      <c r="AF675" s="34"/>
      <c r="AG675" s="34"/>
      <c r="AH675" s="34"/>
    </row>
    <row r="676" spans="1:34" ht="11.25" hidden="1" outlineLevel="3" x14ac:dyDescent="0.2">
      <c r="A676" s="34"/>
      <c r="B676" s="251">
        <v>25</v>
      </c>
      <c r="C676" s="48">
        <v>0</v>
      </c>
      <c r="D676" s="49">
        <f t="shared" si="70"/>
        <v>0</v>
      </c>
      <c r="E676" s="49">
        <f t="shared" si="70"/>
        <v>0</v>
      </c>
      <c r="F676" s="56"/>
      <c r="G676" s="262">
        <f t="shared" si="69"/>
        <v>0</v>
      </c>
      <c r="H676" s="56"/>
      <c r="I676" s="212">
        <f>_xlfn.IFNA(IF(I$7="Fixed",1,IF(AND($D676="yes",I$7="Block"),INDEX($O826:$Q826,1,MATCH(I$5,$I71:$K71,0)),IF(OR(I$7="Anytime",I$7="Peak",I$7="Off-peak",I$7="Shoulder",I$7="Block"),INDEX('Stakeholder report data'!$G826:$M826,1,MATCH(IF(I$7="Block","Anytime",I$7),'Stakeholder report data'!$G$799:$M$799,0)),INDEX($W826:$AD826,1,MATCH(I$5,$W$799:$AD$799,0)))))
*I1276*I$8,0)</f>
        <v>0</v>
      </c>
      <c r="J676" s="212">
        <f>_xlfn.IFNA(IF(J$7="Fixed",1,IF(AND($D676="yes",J$7="Block"),INDEX($O826:$Q826,1,MATCH(J$5,$I71:$K71,0)),IF(OR(J$7="Anytime",J$7="Peak",J$7="Off-peak",J$7="Shoulder",J$7="Block"),INDEX('Stakeholder report data'!$G826:$M826,1,MATCH(IF(J$7="Block","Anytime",J$7),'Stakeholder report data'!$G$799:$M$799,0)),INDEX($W826:$AD826,1,MATCH(J$5,$W$799:$AD$799,0)))))
*J1276*J$8,0)</f>
        <v>0</v>
      </c>
      <c r="K676" s="212">
        <f>_xlfn.IFNA(IF(K$7="Fixed",1,IF(AND($D676="yes",K$7="Block"),INDEX($O826:$Q826,1,MATCH(K$5,$I71:$K71,0)),IF(OR(K$7="Anytime",K$7="Peak",K$7="Off-peak",K$7="Shoulder",K$7="Block"),INDEX('Stakeholder report data'!$G826:$M826,1,MATCH(IF(K$7="Block","Anytime",K$7),'Stakeholder report data'!$G$799:$M$799,0)),INDEX($W826:$AD826,1,MATCH(K$5,$W$799:$AD$799,0)))))
*K1276*K$8,0)</f>
        <v>0</v>
      </c>
      <c r="L676" s="212">
        <f>_xlfn.IFNA(IF(L$7="Fixed",1,IF(AND($D676="yes",L$7="Block"),INDEX($O826:$Q826,1,MATCH(L$5,$I71:$K71,0)),IF(OR(L$7="Anytime",L$7="Peak",L$7="Off-peak",L$7="Shoulder",L$7="Block"),INDEX('Stakeholder report data'!$G826:$M826,1,MATCH(IF(L$7="Block","Anytime",L$7),'Stakeholder report data'!$G$799:$M$799,0)),INDEX($W826:$AD826,1,MATCH(L$5,$W$799:$AD$799,0)))))
*L1276*L$8,0)</f>
        <v>0</v>
      </c>
      <c r="M676" s="212">
        <f>_xlfn.IFNA(IF(M$7="Fixed",1,IF(AND($D676="yes",M$7="Block"),INDEX($O826:$Q826,1,MATCH(M$5,$I71:$K71,0)),IF(OR(M$7="Anytime",M$7="Peak",M$7="Off-peak",M$7="Shoulder",M$7="Block"),INDEX('Stakeholder report data'!$G826:$M826,1,MATCH(IF(M$7="Block","Anytime",M$7),'Stakeholder report data'!$G$799:$M$799,0)),INDEX($W826:$AD826,1,MATCH(M$5,$W$799:$AD$799,0)))))
*M1276*M$8,0)</f>
        <v>0</v>
      </c>
      <c r="N676" s="212">
        <f>_xlfn.IFNA(IF(N$7="Fixed",1,IF(AND($D676="yes",N$7="Block"),INDEX($O826:$Q826,1,MATCH(N$5,$I71:$K71,0)),IF(OR(N$7="Anytime",N$7="Peak",N$7="Off-peak",N$7="Shoulder",N$7="Block"),INDEX('Stakeholder report data'!$G826:$M826,1,MATCH(IF(N$7="Block","Anytime",N$7),'Stakeholder report data'!$G$799:$M$799,0)),INDEX($W826:$AD826,1,MATCH(N$5,$W$799:$AD$799,0)))))
*N1276*N$8,0)</f>
        <v>0</v>
      </c>
      <c r="O676" s="212">
        <f>_xlfn.IFNA(IF(O$7="Fixed",1,IF(AND($D676="yes",O$7="Block"),INDEX($O826:$Q826,1,MATCH(O$5,$I71:$K71,0)),IF(OR(O$7="Anytime",O$7="Peak",O$7="Off-peak",O$7="Shoulder",O$7="Block"),INDEX('Stakeholder report data'!$G826:$M826,1,MATCH(IF(O$7="Block","Anytime",O$7),'Stakeholder report data'!$G$799:$M$799,0)),INDEX($W826:$AD826,1,MATCH(O$5,$W$799:$AD$799,0)))))
*O1276*O$8,0)</f>
        <v>0</v>
      </c>
      <c r="P676" s="212">
        <f>_xlfn.IFNA(IF(P$7="Fixed",1,IF(AND($D676="yes",P$7="Block"),INDEX($O826:$Q826,1,MATCH(P$5,$I71:$K71,0)),IF(OR(P$7="Anytime",P$7="Peak",P$7="Off-peak",P$7="Shoulder",P$7="Block"),INDEX('Stakeholder report data'!$G826:$M826,1,MATCH(IF(P$7="Block","Anytime",P$7),'Stakeholder report data'!$G$799:$M$799,0)),INDEX($W826:$AD826,1,MATCH(P$5,$W$799:$AD$799,0)))))
*P1276*P$8,0)</f>
        <v>0</v>
      </c>
      <c r="Q676" s="212">
        <f>_xlfn.IFNA(IF(Q$7="Fixed",1,IF(AND($D676="yes",Q$7="Block"),INDEX($O826:$Q826,1,MATCH(Q$5,$I71:$K71,0)),IF(OR(Q$7="Anytime",Q$7="Peak",Q$7="Off-peak",Q$7="Shoulder",Q$7="Block"),INDEX('Stakeholder report data'!$G826:$M826,1,MATCH(IF(Q$7="Block","Anytime",Q$7),'Stakeholder report data'!$G$799:$M$799,0)),INDEX($W826:$AD826,1,MATCH(Q$5,$W$799:$AD$799,0)))))
*Q1276*Q$8,0)</f>
        <v>0</v>
      </c>
      <c r="R676" s="212">
        <f>_xlfn.IFNA(IF(R$7="Fixed",1,IF(AND($D676="yes",R$7="Block"),INDEX($O826:$Q826,1,MATCH(R$5,$I71:$K71,0)),IF(OR(R$7="Anytime",R$7="Peak",R$7="Off-peak",R$7="Shoulder",R$7="Block"),INDEX('Stakeholder report data'!$G826:$M826,1,MATCH(IF(R$7="Block","Anytime",R$7),'Stakeholder report data'!$G$799:$M$799,0)),INDEX($W826:$AD826,1,MATCH(R$5,$W$799:$AD$799,0)))))
*R1276*R$8,0)</f>
        <v>0</v>
      </c>
      <c r="S676" s="212">
        <f>_xlfn.IFNA(IF(S$7="Fixed",1,IF(AND($D676="yes",S$7="Block"),INDEX($O826:$Q826,1,MATCH(S$5,$I71:$K71,0)),IF(OR(S$7="Anytime",S$7="Peak",S$7="Off-peak",S$7="Shoulder",S$7="Block"),INDEX('Stakeholder report data'!$G826:$M826,1,MATCH(IF(S$7="Block","Anytime",S$7),'Stakeholder report data'!$G$799:$M$799,0)),INDEX($W826:$AD826,1,MATCH(S$5,$W$799:$AD$799,0)))))
*S1276*S$8,0)</f>
        <v>0</v>
      </c>
      <c r="T676" s="212">
        <f>_xlfn.IFNA(IF(T$7="Fixed",1,IF(AND($D676="yes",T$7="Block"),INDEX($O826:$Q826,1,MATCH(T$5,$I71:$K71,0)),IF(OR(T$7="Anytime",T$7="Peak",T$7="Off-peak",T$7="Shoulder",T$7="Block"),INDEX('Stakeholder report data'!$G826:$M826,1,MATCH(IF(T$7="Block","Anytime",T$7),'Stakeholder report data'!$G$799:$M$799,0)),INDEX($W826:$AD826,1,MATCH(T$5,$W$799:$AD$799,0)))))
*T1276*T$8,0)</f>
        <v>0</v>
      </c>
      <c r="U676" s="212">
        <f>_xlfn.IFNA(IF(U$7="Fixed",1,IF(AND($D676="yes",U$7="Block"),INDEX($O826:$Q826,1,MATCH(U$5,$I71:$K71,0)),IF(OR(U$7="Anytime",U$7="Peak",U$7="Off-peak",U$7="Shoulder",U$7="Block"),INDEX('Stakeholder report data'!$G826:$M826,1,MATCH(IF(U$7="Block","Anytime",U$7),'Stakeholder report data'!$G$799:$M$799,0)),INDEX($W826:$AD826,1,MATCH(U$5,$W$799:$AD$799,0)))))
*U1276*U$8,0)</f>
        <v>0</v>
      </c>
      <c r="V676" s="212">
        <f>_xlfn.IFNA(IF(V$7="Fixed",1,IF(AND($D676="yes",V$7="Block"),INDEX($O826:$Q826,1,MATCH(V$5,$I71:$K71,0)),IF(OR(V$7="Anytime",V$7="Peak",V$7="Off-peak",V$7="Shoulder",V$7="Block"),INDEX('Stakeholder report data'!$G826:$M826,1,MATCH(IF(V$7="Block","Anytime",V$7),'Stakeholder report data'!$G$799:$M$799,0)),INDEX($W826:$AD826,1,MATCH(V$5,$W$799:$AD$799,0)))))
*V1276*V$8,0)</f>
        <v>0</v>
      </c>
      <c r="W676" s="212">
        <f>_xlfn.IFNA(IF(W$7="Fixed",1,IF(AND($D676="yes",W$7="Block"),INDEX($O826:$Q826,1,MATCH(W$5,$I71:$K71,0)),IF(OR(W$7="Anytime",W$7="Peak",W$7="Off-peak",W$7="Shoulder",W$7="Block"),INDEX('Stakeholder report data'!$G826:$M826,1,MATCH(IF(W$7="Block","Anytime",W$7),'Stakeholder report data'!$G$799:$M$799,0)),INDEX($W826:$AD826,1,MATCH(W$5,$W$799:$AD$799,0)))))
*W1276*W$8,0)</f>
        <v>0</v>
      </c>
      <c r="X676" s="212">
        <f>_xlfn.IFNA(IF(X$7="Fixed",1,IF(AND($D676="yes",X$7="Block"),INDEX($O826:$Q826,1,MATCH(X$5,$I71:$K71,0)),IF(OR(X$7="Anytime",X$7="Peak",X$7="Off-peak",X$7="Shoulder",X$7="Block"),INDEX('Stakeholder report data'!$G826:$M826,1,MATCH(IF(X$7="Block","Anytime",X$7),'Stakeholder report data'!$G$799:$M$799,0)),INDEX($W826:$AD826,1,MATCH(X$5,$W$799:$AD$799,0)))))
*X1276*X$8,0)</f>
        <v>0</v>
      </c>
      <c r="Y676" s="212">
        <f>_xlfn.IFNA(IF(Y$7="Fixed",1,IF(AND($D676="yes",Y$7="Block"),INDEX($O826:$Q826,1,MATCH(Y$5,$I71:$K71,0)),IF(OR(Y$7="Anytime",Y$7="Peak",Y$7="Off-peak",Y$7="Shoulder",Y$7="Block"),INDEX('Stakeholder report data'!$G826:$M826,1,MATCH(IF(Y$7="Block","Anytime",Y$7),'Stakeholder report data'!$G$799:$M$799,0)),INDEX($W826:$AD826,1,MATCH(Y$5,$W$799:$AD$799,0)))))
*Y1276*Y$8,0)</f>
        <v>0</v>
      </c>
      <c r="Z676" s="212">
        <f>_xlfn.IFNA(IF(Z$7="Fixed",1,IF(AND($D676="yes",Z$7="Block"),INDEX($O826:$Q826,1,MATCH(Z$5,$I71:$K71,0)),IF(OR(Z$7="Anytime",Z$7="Peak",Z$7="Off-peak",Z$7="Shoulder",Z$7="Block"),INDEX('Stakeholder report data'!$G826:$M826,1,MATCH(IF(Z$7="Block","Anytime",Z$7),'Stakeholder report data'!$G$799:$M$799,0)),INDEX($W826:$AD826,1,MATCH(Z$5,$W$799:$AD$799,0)))))
*Z1276*Z$8,0)</f>
        <v>0</v>
      </c>
      <c r="AA676" s="212">
        <f>_xlfn.IFNA(IF(AA$7="Fixed",1,IF(AND($D676="yes",AA$7="Block"),INDEX($O826:$Q826,1,MATCH(AA$5,$I71:$K71,0)),IF(OR(AA$7="Anytime",AA$7="Peak",AA$7="Off-peak",AA$7="Shoulder",AA$7="Block"),INDEX('Stakeholder report data'!$G826:$M826,1,MATCH(IF(AA$7="Block","Anytime",AA$7),'Stakeholder report data'!$G$799:$M$799,0)),INDEX($W826:$AD826,1,MATCH(AA$5,$W$799:$AD$799,0)))))
*AA1276*AA$8,0)</f>
        <v>0</v>
      </c>
      <c r="AB676" s="212">
        <f>_xlfn.IFNA(IF(AB$7="Fixed",1,IF(AND($D676="yes",AB$7="Block"),INDEX($O826:$Q826,1,MATCH(AB$5,$I71:$K71,0)),IF(OR(AB$7="Anytime",AB$7="Peak",AB$7="Off-peak",AB$7="Shoulder",AB$7="Block"),INDEX('Stakeholder report data'!$G826:$M826,1,MATCH(IF(AB$7="Block","Anytime",AB$7),'Stakeholder report data'!$G$799:$M$799,0)),INDEX($W826:$AD826,1,MATCH(AB$5,$W$799:$AD$799,0)))))
*AB1276*AB$8,0)</f>
        <v>0</v>
      </c>
      <c r="AC676" s="212">
        <f>_xlfn.IFNA(IF(AC$7="Fixed",1,IF(AND($D676="yes",AC$7="Block"),INDEX($O826:$Q826,1,MATCH(AC$5,$I71:$K71,0)),IF(OR(AC$7="Anytime",AC$7="Peak",AC$7="Off-peak",AC$7="Shoulder",AC$7="Block"),INDEX('Stakeholder report data'!$G826:$M826,1,MATCH(IF(AC$7="Block","Anytime",AC$7),'Stakeholder report data'!$G$799:$M$799,0)),INDEX($W826:$AD826,1,MATCH(AC$5,$W$799:$AD$799,0)))))
*AC1276*AC$8,0)</f>
        <v>0</v>
      </c>
      <c r="AD676" s="212">
        <f>_xlfn.IFNA(IF(AD$7="Fixed",1,IF(AND($D676="yes",AD$7="Block"),INDEX($O826:$Q826,1,MATCH(AD$5,$I71:$K71,0)),IF(OR(AD$7="Anytime",AD$7="Peak",AD$7="Off-peak",AD$7="Shoulder",AD$7="Block"),INDEX('Stakeholder report data'!$G826:$M826,1,MATCH(IF(AD$7="Block","Anytime",AD$7),'Stakeholder report data'!$G$799:$M$799,0)),INDEX($W826:$AD826,1,MATCH(AD$5,$W$799:$AD$799,0)))))
*AD1276*AD$8,0)</f>
        <v>0</v>
      </c>
      <c r="AE676" s="55"/>
      <c r="AF676" s="34"/>
      <c r="AG676" s="34"/>
      <c r="AH676" s="34"/>
    </row>
    <row r="677" spans="1:34" ht="11.25" hidden="1" outlineLevel="3" x14ac:dyDescent="0.2">
      <c r="A677" s="34"/>
      <c r="B677" s="251">
        <v>26</v>
      </c>
      <c r="C677" s="48">
        <v>0</v>
      </c>
      <c r="D677" s="49">
        <f t="shared" si="70"/>
        <v>0</v>
      </c>
      <c r="E677" s="49">
        <f t="shared" si="70"/>
        <v>0</v>
      </c>
      <c r="F677" s="56"/>
      <c r="G677" s="262">
        <f t="shared" si="69"/>
        <v>0</v>
      </c>
      <c r="H677" s="56"/>
      <c r="I677" s="212">
        <f>_xlfn.IFNA(IF(I$7="Fixed",1,IF(AND($D677="yes",I$7="Block"),INDEX($O827:$Q827,1,MATCH(I$5,$I72:$K72,0)),IF(OR(I$7="Anytime",I$7="Peak",I$7="Off-peak",I$7="Shoulder",I$7="Block"),INDEX('Stakeholder report data'!$G827:$M827,1,MATCH(IF(I$7="Block","Anytime",I$7),'Stakeholder report data'!$G$799:$M$799,0)),INDEX($W827:$AD827,1,MATCH(I$5,$W$799:$AD$799,0)))))
*I1277*I$8,0)</f>
        <v>0</v>
      </c>
      <c r="J677" s="212">
        <f>_xlfn.IFNA(IF(J$7="Fixed",1,IF(AND($D677="yes",J$7="Block"),INDEX($O827:$Q827,1,MATCH(J$5,$I72:$K72,0)),IF(OR(J$7="Anytime",J$7="Peak",J$7="Off-peak",J$7="Shoulder",J$7="Block"),INDEX('Stakeholder report data'!$G827:$M827,1,MATCH(IF(J$7="Block","Anytime",J$7),'Stakeholder report data'!$G$799:$M$799,0)),INDEX($W827:$AD827,1,MATCH(J$5,$W$799:$AD$799,0)))))
*J1277*J$8,0)</f>
        <v>0</v>
      </c>
      <c r="K677" s="212">
        <f>_xlfn.IFNA(IF(K$7="Fixed",1,IF(AND($D677="yes",K$7="Block"),INDEX($O827:$Q827,1,MATCH(K$5,$I72:$K72,0)),IF(OR(K$7="Anytime",K$7="Peak",K$7="Off-peak",K$7="Shoulder",K$7="Block"),INDEX('Stakeholder report data'!$G827:$M827,1,MATCH(IF(K$7="Block","Anytime",K$7),'Stakeholder report data'!$G$799:$M$799,0)),INDEX($W827:$AD827,1,MATCH(K$5,$W$799:$AD$799,0)))))
*K1277*K$8,0)</f>
        <v>0</v>
      </c>
      <c r="L677" s="212">
        <f>_xlfn.IFNA(IF(L$7="Fixed",1,IF(AND($D677="yes",L$7="Block"),INDEX($O827:$Q827,1,MATCH(L$5,$I72:$K72,0)),IF(OR(L$7="Anytime",L$7="Peak",L$7="Off-peak",L$7="Shoulder",L$7="Block"),INDEX('Stakeholder report data'!$G827:$M827,1,MATCH(IF(L$7="Block","Anytime",L$7),'Stakeholder report data'!$G$799:$M$799,0)),INDEX($W827:$AD827,1,MATCH(L$5,$W$799:$AD$799,0)))))
*L1277*L$8,0)</f>
        <v>0</v>
      </c>
      <c r="M677" s="212">
        <f>_xlfn.IFNA(IF(M$7="Fixed",1,IF(AND($D677="yes",M$7="Block"),INDEX($O827:$Q827,1,MATCH(M$5,$I72:$K72,0)),IF(OR(M$7="Anytime",M$7="Peak",M$7="Off-peak",M$7="Shoulder",M$7="Block"),INDEX('Stakeholder report data'!$G827:$M827,1,MATCH(IF(M$7="Block","Anytime",M$7),'Stakeholder report data'!$G$799:$M$799,0)),INDEX($W827:$AD827,1,MATCH(M$5,$W$799:$AD$799,0)))))
*M1277*M$8,0)</f>
        <v>0</v>
      </c>
      <c r="N677" s="212">
        <f>_xlfn.IFNA(IF(N$7="Fixed",1,IF(AND($D677="yes",N$7="Block"),INDEX($O827:$Q827,1,MATCH(N$5,$I72:$K72,0)),IF(OR(N$7="Anytime",N$7="Peak",N$7="Off-peak",N$7="Shoulder",N$7="Block"),INDEX('Stakeholder report data'!$G827:$M827,1,MATCH(IF(N$7="Block","Anytime",N$7),'Stakeholder report data'!$G$799:$M$799,0)),INDEX($W827:$AD827,1,MATCH(N$5,$W$799:$AD$799,0)))))
*N1277*N$8,0)</f>
        <v>0</v>
      </c>
      <c r="O677" s="212">
        <f>_xlfn.IFNA(IF(O$7="Fixed",1,IF(AND($D677="yes",O$7="Block"),INDEX($O827:$Q827,1,MATCH(O$5,$I72:$K72,0)),IF(OR(O$7="Anytime",O$7="Peak",O$7="Off-peak",O$7="Shoulder",O$7="Block"),INDEX('Stakeholder report data'!$G827:$M827,1,MATCH(IF(O$7="Block","Anytime",O$7),'Stakeholder report data'!$G$799:$M$799,0)),INDEX($W827:$AD827,1,MATCH(O$5,$W$799:$AD$799,0)))))
*O1277*O$8,0)</f>
        <v>0</v>
      </c>
      <c r="P677" s="212">
        <f>_xlfn.IFNA(IF(P$7="Fixed",1,IF(AND($D677="yes",P$7="Block"),INDEX($O827:$Q827,1,MATCH(P$5,$I72:$K72,0)),IF(OR(P$7="Anytime",P$7="Peak",P$7="Off-peak",P$7="Shoulder",P$7="Block"),INDEX('Stakeholder report data'!$G827:$M827,1,MATCH(IF(P$7="Block","Anytime",P$7),'Stakeholder report data'!$G$799:$M$799,0)),INDEX($W827:$AD827,1,MATCH(P$5,$W$799:$AD$799,0)))))
*P1277*P$8,0)</f>
        <v>0</v>
      </c>
      <c r="Q677" s="212">
        <f>_xlfn.IFNA(IF(Q$7="Fixed",1,IF(AND($D677="yes",Q$7="Block"),INDEX($O827:$Q827,1,MATCH(Q$5,$I72:$K72,0)),IF(OR(Q$7="Anytime",Q$7="Peak",Q$7="Off-peak",Q$7="Shoulder",Q$7="Block"),INDEX('Stakeholder report data'!$G827:$M827,1,MATCH(IF(Q$7="Block","Anytime",Q$7),'Stakeholder report data'!$G$799:$M$799,0)),INDEX($W827:$AD827,1,MATCH(Q$5,$W$799:$AD$799,0)))))
*Q1277*Q$8,0)</f>
        <v>0</v>
      </c>
      <c r="R677" s="212">
        <f>_xlfn.IFNA(IF(R$7="Fixed",1,IF(AND($D677="yes",R$7="Block"),INDEX($O827:$Q827,1,MATCH(R$5,$I72:$K72,0)),IF(OR(R$7="Anytime",R$7="Peak",R$7="Off-peak",R$7="Shoulder",R$7="Block"),INDEX('Stakeholder report data'!$G827:$M827,1,MATCH(IF(R$7="Block","Anytime",R$7),'Stakeholder report data'!$G$799:$M$799,0)),INDEX($W827:$AD827,1,MATCH(R$5,$W$799:$AD$799,0)))))
*R1277*R$8,0)</f>
        <v>0</v>
      </c>
      <c r="S677" s="212">
        <f>_xlfn.IFNA(IF(S$7="Fixed",1,IF(AND($D677="yes",S$7="Block"),INDEX($O827:$Q827,1,MATCH(S$5,$I72:$K72,0)),IF(OR(S$7="Anytime",S$7="Peak",S$7="Off-peak",S$7="Shoulder",S$7="Block"),INDEX('Stakeholder report data'!$G827:$M827,1,MATCH(IF(S$7="Block","Anytime",S$7),'Stakeholder report data'!$G$799:$M$799,0)),INDEX($W827:$AD827,1,MATCH(S$5,$W$799:$AD$799,0)))))
*S1277*S$8,0)</f>
        <v>0</v>
      </c>
      <c r="T677" s="212">
        <f>_xlfn.IFNA(IF(T$7="Fixed",1,IF(AND($D677="yes",T$7="Block"),INDEX($O827:$Q827,1,MATCH(T$5,$I72:$K72,0)),IF(OR(T$7="Anytime",T$7="Peak",T$7="Off-peak",T$7="Shoulder",T$7="Block"),INDEX('Stakeholder report data'!$G827:$M827,1,MATCH(IF(T$7="Block","Anytime",T$7),'Stakeholder report data'!$G$799:$M$799,0)),INDEX($W827:$AD827,1,MATCH(T$5,$W$799:$AD$799,0)))))
*T1277*T$8,0)</f>
        <v>0</v>
      </c>
      <c r="U677" s="212">
        <f>_xlfn.IFNA(IF(U$7="Fixed",1,IF(AND($D677="yes",U$7="Block"),INDEX($O827:$Q827,1,MATCH(U$5,$I72:$K72,0)),IF(OR(U$7="Anytime",U$7="Peak",U$7="Off-peak",U$7="Shoulder",U$7="Block"),INDEX('Stakeholder report data'!$G827:$M827,1,MATCH(IF(U$7="Block","Anytime",U$7),'Stakeholder report data'!$G$799:$M$799,0)),INDEX($W827:$AD827,1,MATCH(U$5,$W$799:$AD$799,0)))))
*U1277*U$8,0)</f>
        <v>0</v>
      </c>
      <c r="V677" s="212">
        <f>_xlfn.IFNA(IF(V$7="Fixed",1,IF(AND($D677="yes",V$7="Block"),INDEX($O827:$Q827,1,MATCH(V$5,$I72:$K72,0)),IF(OR(V$7="Anytime",V$7="Peak",V$7="Off-peak",V$7="Shoulder",V$7="Block"),INDEX('Stakeholder report data'!$G827:$M827,1,MATCH(IF(V$7="Block","Anytime",V$7),'Stakeholder report data'!$G$799:$M$799,0)),INDEX($W827:$AD827,1,MATCH(V$5,$W$799:$AD$799,0)))))
*V1277*V$8,0)</f>
        <v>0</v>
      </c>
      <c r="W677" s="212">
        <f>_xlfn.IFNA(IF(W$7="Fixed",1,IF(AND($D677="yes",W$7="Block"),INDEX($O827:$Q827,1,MATCH(W$5,$I72:$K72,0)),IF(OR(W$7="Anytime",W$7="Peak",W$7="Off-peak",W$7="Shoulder",W$7="Block"),INDEX('Stakeholder report data'!$G827:$M827,1,MATCH(IF(W$7="Block","Anytime",W$7),'Stakeholder report data'!$G$799:$M$799,0)),INDEX($W827:$AD827,1,MATCH(W$5,$W$799:$AD$799,0)))))
*W1277*W$8,0)</f>
        <v>0</v>
      </c>
      <c r="X677" s="212">
        <f>_xlfn.IFNA(IF(X$7="Fixed",1,IF(AND($D677="yes",X$7="Block"),INDEX($O827:$Q827,1,MATCH(X$5,$I72:$K72,0)),IF(OR(X$7="Anytime",X$7="Peak",X$7="Off-peak",X$7="Shoulder",X$7="Block"),INDEX('Stakeholder report data'!$G827:$M827,1,MATCH(IF(X$7="Block","Anytime",X$7),'Stakeholder report data'!$G$799:$M$799,0)),INDEX($W827:$AD827,1,MATCH(X$5,$W$799:$AD$799,0)))))
*X1277*X$8,0)</f>
        <v>0</v>
      </c>
      <c r="Y677" s="212">
        <f>_xlfn.IFNA(IF(Y$7="Fixed",1,IF(AND($D677="yes",Y$7="Block"),INDEX($O827:$Q827,1,MATCH(Y$5,$I72:$K72,0)),IF(OR(Y$7="Anytime",Y$7="Peak",Y$7="Off-peak",Y$7="Shoulder",Y$7="Block"),INDEX('Stakeholder report data'!$G827:$M827,1,MATCH(IF(Y$7="Block","Anytime",Y$7),'Stakeholder report data'!$G$799:$M$799,0)),INDEX($W827:$AD827,1,MATCH(Y$5,$W$799:$AD$799,0)))))
*Y1277*Y$8,0)</f>
        <v>0</v>
      </c>
      <c r="Z677" s="212">
        <f>_xlfn.IFNA(IF(Z$7="Fixed",1,IF(AND($D677="yes",Z$7="Block"),INDEX($O827:$Q827,1,MATCH(Z$5,$I72:$K72,0)),IF(OR(Z$7="Anytime",Z$7="Peak",Z$7="Off-peak",Z$7="Shoulder",Z$7="Block"),INDEX('Stakeholder report data'!$G827:$M827,1,MATCH(IF(Z$7="Block","Anytime",Z$7),'Stakeholder report data'!$G$799:$M$799,0)),INDEX($W827:$AD827,1,MATCH(Z$5,$W$799:$AD$799,0)))))
*Z1277*Z$8,0)</f>
        <v>0</v>
      </c>
      <c r="AA677" s="212">
        <f>_xlfn.IFNA(IF(AA$7="Fixed",1,IF(AND($D677="yes",AA$7="Block"),INDEX($O827:$Q827,1,MATCH(AA$5,$I72:$K72,0)),IF(OR(AA$7="Anytime",AA$7="Peak",AA$7="Off-peak",AA$7="Shoulder",AA$7="Block"),INDEX('Stakeholder report data'!$G827:$M827,1,MATCH(IF(AA$7="Block","Anytime",AA$7),'Stakeholder report data'!$G$799:$M$799,0)),INDEX($W827:$AD827,1,MATCH(AA$5,$W$799:$AD$799,0)))))
*AA1277*AA$8,0)</f>
        <v>0</v>
      </c>
      <c r="AB677" s="212">
        <f>_xlfn.IFNA(IF(AB$7="Fixed",1,IF(AND($D677="yes",AB$7="Block"),INDEX($O827:$Q827,1,MATCH(AB$5,$I72:$K72,0)),IF(OR(AB$7="Anytime",AB$7="Peak",AB$7="Off-peak",AB$7="Shoulder",AB$7="Block"),INDEX('Stakeholder report data'!$G827:$M827,1,MATCH(IF(AB$7="Block","Anytime",AB$7),'Stakeholder report data'!$G$799:$M$799,0)),INDEX($W827:$AD827,1,MATCH(AB$5,$W$799:$AD$799,0)))))
*AB1277*AB$8,0)</f>
        <v>0</v>
      </c>
      <c r="AC677" s="212">
        <f>_xlfn.IFNA(IF(AC$7="Fixed",1,IF(AND($D677="yes",AC$7="Block"),INDEX($O827:$Q827,1,MATCH(AC$5,$I72:$K72,0)),IF(OR(AC$7="Anytime",AC$7="Peak",AC$7="Off-peak",AC$7="Shoulder",AC$7="Block"),INDEX('Stakeholder report data'!$G827:$M827,1,MATCH(IF(AC$7="Block","Anytime",AC$7),'Stakeholder report data'!$G$799:$M$799,0)),INDEX($W827:$AD827,1,MATCH(AC$5,$W$799:$AD$799,0)))))
*AC1277*AC$8,0)</f>
        <v>0</v>
      </c>
      <c r="AD677" s="212">
        <f>_xlfn.IFNA(IF(AD$7="Fixed",1,IF(AND($D677="yes",AD$7="Block"),INDEX($O827:$Q827,1,MATCH(AD$5,$I72:$K72,0)),IF(OR(AD$7="Anytime",AD$7="Peak",AD$7="Off-peak",AD$7="Shoulder",AD$7="Block"),INDEX('Stakeholder report data'!$G827:$M827,1,MATCH(IF(AD$7="Block","Anytime",AD$7),'Stakeholder report data'!$G$799:$M$799,0)),INDEX($W827:$AD827,1,MATCH(AD$5,$W$799:$AD$799,0)))))
*AD1277*AD$8,0)</f>
        <v>0</v>
      </c>
      <c r="AE677" s="55"/>
      <c r="AF677" s="34"/>
      <c r="AG677" s="34"/>
      <c r="AH677" s="34"/>
    </row>
    <row r="678" spans="1:34" ht="11.25" hidden="1" outlineLevel="3" x14ac:dyDescent="0.2">
      <c r="A678" s="34"/>
      <c r="B678" s="251">
        <v>27</v>
      </c>
      <c r="C678" s="48">
        <v>0</v>
      </c>
      <c r="D678" s="49">
        <f t="shared" si="70"/>
        <v>0</v>
      </c>
      <c r="E678" s="49">
        <f t="shared" si="70"/>
        <v>0</v>
      </c>
      <c r="F678" s="56"/>
      <c r="G678" s="262">
        <f t="shared" si="69"/>
        <v>0</v>
      </c>
      <c r="H678" s="56"/>
      <c r="I678" s="212">
        <f>_xlfn.IFNA(IF(I$7="Fixed",1,IF(AND($D678="yes",I$7="Block"),INDEX($O828:$Q828,1,MATCH(I$5,$I73:$K73,0)),IF(OR(I$7="Anytime",I$7="Peak",I$7="Off-peak",I$7="Shoulder",I$7="Block"),INDEX('Stakeholder report data'!$G828:$M828,1,MATCH(IF(I$7="Block","Anytime",I$7),'Stakeholder report data'!$G$799:$M$799,0)),INDEX($W828:$AD828,1,MATCH(I$5,$W$799:$AD$799,0)))))
*I1278*I$8,0)</f>
        <v>0</v>
      </c>
      <c r="J678" s="212">
        <f>_xlfn.IFNA(IF(J$7="Fixed",1,IF(AND($D678="yes",J$7="Block"),INDEX($O828:$Q828,1,MATCH(J$5,$I73:$K73,0)),IF(OR(J$7="Anytime",J$7="Peak",J$7="Off-peak",J$7="Shoulder",J$7="Block"),INDEX('Stakeholder report data'!$G828:$M828,1,MATCH(IF(J$7="Block","Anytime",J$7),'Stakeholder report data'!$G$799:$M$799,0)),INDEX($W828:$AD828,1,MATCH(J$5,$W$799:$AD$799,0)))))
*J1278*J$8,0)</f>
        <v>0</v>
      </c>
      <c r="K678" s="212">
        <f>_xlfn.IFNA(IF(K$7="Fixed",1,IF(AND($D678="yes",K$7="Block"),INDEX($O828:$Q828,1,MATCH(K$5,$I73:$K73,0)),IF(OR(K$7="Anytime",K$7="Peak",K$7="Off-peak",K$7="Shoulder",K$7="Block"),INDEX('Stakeholder report data'!$G828:$M828,1,MATCH(IF(K$7="Block","Anytime",K$7),'Stakeholder report data'!$G$799:$M$799,0)),INDEX($W828:$AD828,1,MATCH(K$5,$W$799:$AD$799,0)))))
*K1278*K$8,0)</f>
        <v>0</v>
      </c>
      <c r="L678" s="212">
        <f>_xlfn.IFNA(IF(L$7="Fixed",1,IF(AND($D678="yes",L$7="Block"),INDEX($O828:$Q828,1,MATCH(L$5,$I73:$K73,0)),IF(OR(L$7="Anytime",L$7="Peak",L$7="Off-peak",L$7="Shoulder",L$7="Block"),INDEX('Stakeholder report data'!$G828:$M828,1,MATCH(IF(L$7="Block","Anytime",L$7),'Stakeholder report data'!$G$799:$M$799,0)),INDEX($W828:$AD828,1,MATCH(L$5,$W$799:$AD$799,0)))))
*L1278*L$8,0)</f>
        <v>0</v>
      </c>
      <c r="M678" s="212">
        <f>_xlfn.IFNA(IF(M$7="Fixed",1,IF(AND($D678="yes",M$7="Block"),INDEX($O828:$Q828,1,MATCH(M$5,$I73:$K73,0)),IF(OR(M$7="Anytime",M$7="Peak",M$7="Off-peak",M$7="Shoulder",M$7="Block"),INDEX('Stakeholder report data'!$G828:$M828,1,MATCH(IF(M$7="Block","Anytime",M$7),'Stakeholder report data'!$G$799:$M$799,0)),INDEX($W828:$AD828,1,MATCH(M$5,$W$799:$AD$799,0)))))
*M1278*M$8,0)</f>
        <v>0</v>
      </c>
      <c r="N678" s="212">
        <f>_xlfn.IFNA(IF(N$7="Fixed",1,IF(AND($D678="yes",N$7="Block"),INDEX($O828:$Q828,1,MATCH(N$5,$I73:$K73,0)),IF(OR(N$7="Anytime",N$7="Peak",N$7="Off-peak",N$7="Shoulder",N$7="Block"),INDEX('Stakeholder report data'!$G828:$M828,1,MATCH(IF(N$7="Block","Anytime",N$7),'Stakeholder report data'!$G$799:$M$799,0)),INDEX($W828:$AD828,1,MATCH(N$5,$W$799:$AD$799,0)))))
*N1278*N$8,0)</f>
        <v>0</v>
      </c>
      <c r="O678" s="212">
        <f>_xlfn.IFNA(IF(O$7="Fixed",1,IF(AND($D678="yes",O$7="Block"),INDEX($O828:$Q828,1,MATCH(O$5,$I73:$K73,0)),IF(OR(O$7="Anytime",O$7="Peak",O$7="Off-peak",O$7="Shoulder",O$7="Block"),INDEX('Stakeholder report data'!$G828:$M828,1,MATCH(IF(O$7="Block","Anytime",O$7),'Stakeholder report data'!$G$799:$M$799,0)),INDEX($W828:$AD828,1,MATCH(O$5,$W$799:$AD$799,0)))))
*O1278*O$8,0)</f>
        <v>0</v>
      </c>
      <c r="P678" s="212">
        <f>_xlfn.IFNA(IF(P$7="Fixed",1,IF(AND($D678="yes",P$7="Block"),INDEX($O828:$Q828,1,MATCH(P$5,$I73:$K73,0)),IF(OR(P$7="Anytime",P$7="Peak",P$7="Off-peak",P$7="Shoulder",P$7="Block"),INDEX('Stakeholder report data'!$G828:$M828,1,MATCH(IF(P$7="Block","Anytime",P$7),'Stakeholder report data'!$G$799:$M$799,0)),INDEX($W828:$AD828,1,MATCH(P$5,$W$799:$AD$799,0)))))
*P1278*P$8,0)</f>
        <v>0</v>
      </c>
      <c r="Q678" s="212">
        <f>_xlfn.IFNA(IF(Q$7="Fixed",1,IF(AND($D678="yes",Q$7="Block"),INDEX($O828:$Q828,1,MATCH(Q$5,$I73:$K73,0)),IF(OR(Q$7="Anytime",Q$7="Peak",Q$7="Off-peak",Q$7="Shoulder",Q$7="Block"),INDEX('Stakeholder report data'!$G828:$M828,1,MATCH(IF(Q$7="Block","Anytime",Q$7),'Stakeholder report data'!$G$799:$M$799,0)),INDEX($W828:$AD828,1,MATCH(Q$5,$W$799:$AD$799,0)))))
*Q1278*Q$8,0)</f>
        <v>0</v>
      </c>
      <c r="R678" s="212">
        <f>_xlfn.IFNA(IF(R$7="Fixed",1,IF(AND($D678="yes",R$7="Block"),INDEX($O828:$Q828,1,MATCH(R$5,$I73:$K73,0)),IF(OR(R$7="Anytime",R$7="Peak",R$7="Off-peak",R$7="Shoulder",R$7="Block"),INDEX('Stakeholder report data'!$G828:$M828,1,MATCH(IF(R$7="Block","Anytime",R$7),'Stakeholder report data'!$G$799:$M$799,0)),INDEX($W828:$AD828,1,MATCH(R$5,$W$799:$AD$799,0)))))
*R1278*R$8,0)</f>
        <v>0</v>
      </c>
      <c r="S678" s="212">
        <f>_xlfn.IFNA(IF(S$7="Fixed",1,IF(AND($D678="yes",S$7="Block"),INDEX($O828:$Q828,1,MATCH(S$5,$I73:$K73,0)),IF(OR(S$7="Anytime",S$7="Peak",S$7="Off-peak",S$7="Shoulder",S$7="Block"),INDEX('Stakeholder report data'!$G828:$M828,1,MATCH(IF(S$7="Block","Anytime",S$7),'Stakeholder report data'!$G$799:$M$799,0)),INDEX($W828:$AD828,1,MATCH(S$5,$W$799:$AD$799,0)))))
*S1278*S$8,0)</f>
        <v>0</v>
      </c>
      <c r="T678" s="212">
        <f>_xlfn.IFNA(IF(T$7="Fixed",1,IF(AND($D678="yes",T$7="Block"),INDEX($O828:$Q828,1,MATCH(T$5,$I73:$K73,0)),IF(OR(T$7="Anytime",T$7="Peak",T$7="Off-peak",T$7="Shoulder",T$7="Block"),INDEX('Stakeholder report data'!$G828:$M828,1,MATCH(IF(T$7="Block","Anytime",T$7),'Stakeholder report data'!$G$799:$M$799,0)),INDEX($W828:$AD828,1,MATCH(T$5,$W$799:$AD$799,0)))))
*T1278*T$8,0)</f>
        <v>0</v>
      </c>
      <c r="U678" s="212">
        <f>_xlfn.IFNA(IF(U$7="Fixed",1,IF(AND($D678="yes",U$7="Block"),INDEX($O828:$Q828,1,MATCH(U$5,$I73:$K73,0)),IF(OR(U$7="Anytime",U$7="Peak",U$7="Off-peak",U$7="Shoulder",U$7="Block"),INDEX('Stakeholder report data'!$G828:$M828,1,MATCH(IF(U$7="Block","Anytime",U$7),'Stakeholder report data'!$G$799:$M$799,0)),INDEX($W828:$AD828,1,MATCH(U$5,$W$799:$AD$799,0)))))
*U1278*U$8,0)</f>
        <v>0</v>
      </c>
      <c r="V678" s="212">
        <f>_xlfn.IFNA(IF(V$7="Fixed",1,IF(AND($D678="yes",V$7="Block"),INDEX($O828:$Q828,1,MATCH(V$5,$I73:$K73,0)),IF(OR(V$7="Anytime",V$7="Peak",V$7="Off-peak",V$7="Shoulder",V$7="Block"),INDEX('Stakeholder report data'!$G828:$M828,1,MATCH(IF(V$7="Block","Anytime",V$7),'Stakeholder report data'!$G$799:$M$799,0)),INDEX($W828:$AD828,1,MATCH(V$5,$W$799:$AD$799,0)))))
*V1278*V$8,0)</f>
        <v>0</v>
      </c>
      <c r="W678" s="212">
        <f>_xlfn.IFNA(IF(W$7="Fixed",1,IF(AND($D678="yes",W$7="Block"),INDEX($O828:$Q828,1,MATCH(W$5,$I73:$K73,0)),IF(OR(W$7="Anytime",W$7="Peak",W$7="Off-peak",W$7="Shoulder",W$7="Block"),INDEX('Stakeholder report data'!$G828:$M828,1,MATCH(IF(W$7="Block","Anytime",W$7),'Stakeholder report data'!$G$799:$M$799,0)),INDEX($W828:$AD828,1,MATCH(W$5,$W$799:$AD$799,0)))))
*W1278*W$8,0)</f>
        <v>0</v>
      </c>
      <c r="X678" s="212">
        <f>_xlfn.IFNA(IF(X$7="Fixed",1,IF(AND($D678="yes",X$7="Block"),INDEX($O828:$Q828,1,MATCH(X$5,$I73:$K73,0)),IF(OR(X$7="Anytime",X$7="Peak",X$7="Off-peak",X$7="Shoulder",X$7="Block"),INDEX('Stakeholder report data'!$G828:$M828,1,MATCH(IF(X$7="Block","Anytime",X$7),'Stakeholder report data'!$G$799:$M$799,0)),INDEX($W828:$AD828,1,MATCH(X$5,$W$799:$AD$799,0)))))
*X1278*X$8,0)</f>
        <v>0</v>
      </c>
      <c r="Y678" s="212">
        <f>_xlfn.IFNA(IF(Y$7="Fixed",1,IF(AND($D678="yes",Y$7="Block"),INDEX($O828:$Q828,1,MATCH(Y$5,$I73:$K73,0)),IF(OR(Y$7="Anytime",Y$7="Peak",Y$7="Off-peak",Y$7="Shoulder",Y$7="Block"),INDEX('Stakeholder report data'!$G828:$M828,1,MATCH(IF(Y$7="Block","Anytime",Y$7),'Stakeholder report data'!$G$799:$M$799,0)),INDEX($W828:$AD828,1,MATCH(Y$5,$W$799:$AD$799,0)))))
*Y1278*Y$8,0)</f>
        <v>0</v>
      </c>
      <c r="Z678" s="212">
        <f>_xlfn.IFNA(IF(Z$7="Fixed",1,IF(AND($D678="yes",Z$7="Block"),INDEX($O828:$Q828,1,MATCH(Z$5,$I73:$K73,0)),IF(OR(Z$7="Anytime",Z$7="Peak",Z$7="Off-peak",Z$7="Shoulder",Z$7="Block"),INDEX('Stakeholder report data'!$G828:$M828,1,MATCH(IF(Z$7="Block","Anytime",Z$7),'Stakeholder report data'!$G$799:$M$799,0)),INDEX($W828:$AD828,1,MATCH(Z$5,$W$799:$AD$799,0)))))
*Z1278*Z$8,0)</f>
        <v>0</v>
      </c>
      <c r="AA678" s="212">
        <f>_xlfn.IFNA(IF(AA$7="Fixed",1,IF(AND($D678="yes",AA$7="Block"),INDEX($O828:$Q828,1,MATCH(AA$5,$I73:$K73,0)),IF(OR(AA$7="Anytime",AA$7="Peak",AA$7="Off-peak",AA$7="Shoulder",AA$7="Block"),INDEX('Stakeholder report data'!$G828:$M828,1,MATCH(IF(AA$7="Block","Anytime",AA$7),'Stakeholder report data'!$G$799:$M$799,0)),INDEX($W828:$AD828,1,MATCH(AA$5,$W$799:$AD$799,0)))))
*AA1278*AA$8,0)</f>
        <v>0</v>
      </c>
      <c r="AB678" s="212">
        <f>_xlfn.IFNA(IF(AB$7="Fixed",1,IF(AND($D678="yes",AB$7="Block"),INDEX($O828:$Q828,1,MATCH(AB$5,$I73:$K73,0)),IF(OR(AB$7="Anytime",AB$7="Peak",AB$7="Off-peak",AB$7="Shoulder",AB$7="Block"),INDEX('Stakeholder report data'!$G828:$M828,1,MATCH(IF(AB$7="Block","Anytime",AB$7),'Stakeholder report data'!$G$799:$M$799,0)),INDEX($W828:$AD828,1,MATCH(AB$5,$W$799:$AD$799,0)))))
*AB1278*AB$8,0)</f>
        <v>0</v>
      </c>
      <c r="AC678" s="212">
        <f>_xlfn.IFNA(IF(AC$7="Fixed",1,IF(AND($D678="yes",AC$7="Block"),INDEX($O828:$Q828,1,MATCH(AC$5,$I73:$K73,0)),IF(OR(AC$7="Anytime",AC$7="Peak",AC$7="Off-peak",AC$7="Shoulder",AC$7="Block"),INDEX('Stakeholder report data'!$G828:$M828,1,MATCH(IF(AC$7="Block","Anytime",AC$7),'Stakeholder report data'!$G$799:$M$799,0)),INDEX($W828:$AD828,1,MATCH(AC$5,$W$799:$AD$799,0)))))
*AC1278*AC$8,0)</f>
        <v>0</v>
      </c>
      <c r="AD678" s="212">
        <f>_xlfn.IFNA(IF(AD$7="Fixed",1,IF(AND($D678="yes",AD$7="Block"),INDEX($O828:$Q828,1,MATCH(AD$5,$I73:$K73,0)),IF(OR(AD$7="Anytime",AD$7="Peak",AD$7="Off-peak",AD$7="Shoulder",AD$7="Block"),INDEX('Stakeholder report data'!$G828:$M828,1,MATCH(IF(AD$7="Block","Anytime",AD$7),'Stakeholder report data'!$G$799:$M$799,0)),INDEX($W828:$AD828,1,MATCH(AD$5,$W$799:$AD$799,0)))))
*AD1278*AD$8,0)</f>
        <v>0</v>
      </c>
      <c r="AE678" s="55"/>
      <c r="AF678" s="34"/>
      <c r="AG678" s="34"/>
      <c r="AH678" s="34"/>
    </row>
    <row r="679" spans="1:34" ht="11.25" hidden="1" outlineLevel="3" x14ac:dyDescent="0.2">
      <c r="A679" s="34"/>
      <c r="B679" s="251">
        <v>28</v>
      </c>
      <c r="C679" s="48">
        <v>0</v>
      </c>
      <c r="D679" s="49">
        <f t="shared" si="70"/>
        <v>0</v>
      </c>
      <c r="E679" s="49">
        <f t="shared" si="70"/>
        <v>0</v>
      </c>
      <c r="F679" s="56"/>
      <c r="G679" s="262">
        <f t="shared" si="69"/>
        <v>0</v>
      </c>
      <c r="H679" s="56"/>
      <c r="I679" s="212">
        <f>_xlfn.IFNA(IF(I$7="Fixed",1,IF(AND($D679="yes",I$7="Block"),INDEX($O829:$Q829,1,MATCH(I$5,$I74:$K74,0)),IF(OR(I$7="Anytime",I$7="Peak",I$7="Off-peak",I$7="Shoulder",I$7="Block"),INDEX('Stakeholder report data'!$G829:$M829,1,MATCH(IF(I$7="Block","Anytime",I$7),'Stakeholder report data'!$G$799:$M$799,0)),INDEX($W829:$AD829,1,MATCH(I$5,$W$799:$AD$799,0)))))
*I1279*I$8,0)</f>
        <v>0</v>
      </c>
      <c r="J679" s="212">
        <f>_xlfn.IFNA(IF(J$7="Fixed",1,IF(AND($D679="yes",J$7="Block"),INDEX($O829:$Q829,1,MATCH(J$5,$I74:$K74,0)),IF(OR(J$7="Anytime",J$7="Peak",J$7="Off-peak",J$7="Shoulder",J$7="Block"),INDEX('Stakeholder report data'!$G829:$M829,1,MATCH(IF(J$7="Block","Anytime",J$7),'Stakeholder report data'!$G$799:$M$799,0)),INDEX($W829:$AD829,1,MATCH(J$5,$W$799:$AD$799,0)))))
*J1279*J$8,0)</f>
        <v>0</v>
      </c>
      <c r="K679" s="212">
        <f>_xlfn.IFNA(IF(K$7="Fixed",1,IF(AND($D679="yes",K$7="Block"),INDEX($O829:$Q829,1,MATCH(K$5,$I74:$K74,0)),IF(OR(K$7="Anytime",K$7="Peak",K$7="Off-peak",K$7="Shoulder",K$7="Block"),INDEX('Stakeholder report data'!$G829:$M829,1,MATCH(IF(K$7="Block","Anytime",K$7),'Stakeholder report data'!$G$799:$M$799,0)),INDEX($W829:$AD829,1,MATCH(K$5,$W$799:$AD$799,0)))))
*K1279*K$8,0)</f>
        <v>0</v>
      </c>
      <c r="L679" s="212">
        <f>_xlfn.IFNA(IF(L$7="Fixed",1,IF(AND($D679="yes",L$7="Block"),INDEX($O829:$Q829,1,MATCH(L$5,$I74:$K74,0)),IF(OR(L$7="Anytime",L$7="Peak",L$7="Off-peak",L$7="Shoulder",L$7="Block"),INDEX('Stakeholder report data'!$G829:$M829,1,MATCH(IF(L$7="Block","Anytime",L$7),'Stakeholder report data'!$G$799:$M$799,0)),INDEX($W829:$AD829,1,MATCH(L$5,$W$799:$AD$799,0)))))
*L1279*L$8,0)</f>
        <v>0</v>
      </c>
      <c r="M679" s="212">
        <f>_xlfn.IFNA(IF(M$7="Fixed",1,IF(AND($D679="yes",M$7="Block"),INDEX($O829:$Q829,1,MATCH(M$5,$I74:$K74,0)),IF(OR(M$7="Anytime",M$7="Peak",M$7="Off-peak",M$7="Shoulder",M$7="Block"),INDEX('Stakeholder report data'!$G829:$M829,1,MATCH(IF(M$7="Block","Anytime",M$7),'Stakeholder report data'!$G$799:$M$799,0)),INDEX($W829:$AD829,1,MATCH(M$5,$W$799:$AD$799,0)))))
*M1279*M$8,0)</f>
        <v>0</v>
      </c>
      <c r="N679" s="212">
        <f>_xlfn.IFNA(IF(N$7="Fixed",1,IF(AND($D679="yes",N$7="Block"),INDEX($O829:$Q829,1,MATCH(N$5,$I74:$K74,0)),IF(OR(N$7="Anytime",N$7="Peak",N$7="Off-peak",N$7="Shoulder",N$7="Block"),INDEX('Stakeholder report data'!$G829:$M829,1,MATCH(IF(N$7="Block","Anytime",N$7),'Stakeholder report data'!$G$799:$M$799,0)),INDEX($W829:$AD829,1,MATCH(N$5,$W$799:$AD$799,0)))))
*N1279*N$8,0)</f>
        <v>0</v>
      </c>
      <c r="O679" s="212">
        <f>_xlfn.IFNA(IF(O$7="Fixed",1,IF(AND($D679="yes",O$7="Block"),INDEX($O829:$Q829,1,MATCH(O$5,$I74:$K74,0)),IF(OR(O$7="Anytime",O$7="Peak",O$7="Off-peak",O$7="Shoulder",O$7="Block"),INDEX('Stakeholder report data'!$G829:$M829,1,MATCH(IF(O$7="Block","Anytime",O$7),'Stakeholder report data'!$G$799:$M$799,0)),INDEX($W829:$AD829,1,MATCH(O$5,$W$799:$AD$799,0)))))
*O1279*O$8,0)</f>
        <v>0</v>
      </c>
      <c r="P679" s="212">
        <f>_xlfn.IFNA(IF(P$7="Fixed",1,IF(AND($D679="yes",P$7="Block"),INDEX($O829:$Q829,1,MATCH(P$5,$I74:$K74,0)),IF(OR(P$7="Anytime",P$7="Peak",P$7="Off-peak",P$7="Shoulder",P$7="Block"),INDEX('Stakeholder report data'!$G829:$M829,1,MATCH(IF(P$7="Block","Anytime",P$7),'Stakeholder report data'!$G$799:$M$799,0)),INDEX($W829:$AD829,1,MATCH(P$5,$W$799:$AD$799,0)))))
*P1279*P$8,0)</f>
        <v>0</v>
      </c>
      <c r="Q679" s="212">
        <f>_xlfn.IFNA(IF(Q$7="Fixed",1,IF(AND($D679="yes",Q$7="Block"),INDEX($O829:$Q829,1,MATCH(Q$5,$I74:$K74,0)),IF(OR(Q$7="Anytime",Q$7="Peak",Q$7="Off-peak",Q$7="Shoulder",Q$7="Block"),INDEX('Stakeholder report data'!$G829:$M829,1,MATCH(IF(Q$7="Block","Anytime",Q$7),'Stakeholder report data'!$G$799:$M$799,0)),INDEX($W829:$AD829,1,MATCH(Q$5,$W$799:$AD$799,0)))))
*Q1279*Q$8,0)</f>
        <v>0</v>
      </c>
      <c r="R679" s="212">
        <f>_xlfn.IFNA(IF(R$7="Fixed",1,IF(AND($D679="yes",R$7="Block"),INDEX($O829:$Q829,1,MATCH(R$5,$I74:$K74,0)),IF(OR(R$7="Anytime",R$7="Peak",R$7="Off-peak",R$7="Shoulder",R$7="Block"),INDEX('Stakeholder report data'!$G829:$M829,1,MATCH(IF(R$7="Block","Anytime",R$7),'Stakeholder report data'!$G$799:$M$799,0)),INDEX($W829:$AD829,1,MATCH(R$5,$W$799:$AD$799,0)))))
*R1279*R$8,0)</f>
        <v>0</v>
      </c>
      <c r="S679" s="212">
        <f>_xlfn.IFNA(IF(S$7="Fixed",1,IF(AND($D679="yes",S$7="Block"),INDEX($O829:$Q829,1,MATCH(S$5,$I74:$K74,0)),IF(OR(S$7="Anytime",S$7="Peak",S$7="Off-peak",S$7="Shoulder",S$7="Block"),INDEX('Stakeholder report data'!$G829:$M829,1,MATCH(IF(S$7="Block","Anytime",S$7),'Stakeholder report data'!$G$799:$M$799,0)),INDEX($W829:$AD829,1,MATCH(S$5,$W$799:$AD$799,0)))))
*S1279*S$8,0)</f>
        <v>0</v>
      </c>
      <c r="T679" s="212">
        <f>_xlfn.IFNA(IF(T$7="Fixed",1,IF(AND($D679="yes",T$7="Block"),INDEX($O829:$Q829,1,MATCH(T$5,$I74:$K74,0)),IF(OR(T$7="Anytime",T$7="Peak",T$7="Off-peak",T$7="Shoulder",T$7="Block"),INDEX('Stakeholder report data'!$G829:$M829,1,MATCH(IF(T$7="Block","Anytime",T$7),'Stakeholder report data'!$G$799:$M$799,0)),INDEX($W829:$AD829,1,MATCH(T$5,$W$799:$AD$799,0)))))
*T1279*T$8,0)</f>
        <v>0</v>
      </c>
      <c r="U679" s="212">
        <f>_xlfn.IFNA(IF(U$7="Fixed",1,IF(AND($D679="yes",U$7="Block"),INDEX($O829:$Q829,1,MATCH(U$5,$I74:$K74,0)),IF(OR(U$7="Anytime",U$7="Peak",U$7="Off-peak",U$7="Shoulder",U$7="Block"),INDEX('Stakeholder report data'!$G829:$M829,1,MATCH(IF(U$7="Block","Anytime",U$7),'Stakeholder report data'!$G$799:$M$799,0)),INDEX($W829:$AD829,1,MATCH(U$5,$W$799:$AD$799,0)))))
*U1279*U$8,0)</f>
        <v>0</v>
      </c>
      <c r="V679" s="212">
        <f>_xlfn.IFNA(IF(V$7="Fixed",1,IF(AND($D679="yes",V$7="Block"),INDEX($O829:$Q829,1,MATCH(V$5,$I74:$K74,0)),IF(OR(V$7="Anytime",V$7="Peak",V$7="Off-peak",V$7="Shoulder",V$7="Block"),INDEX('Stakeholder report data'!$G829:$M829,1,MATCH(IF(V$7="Block","Anytime",V$7),'Stakeholder report data'!$G$799:$M$799,0)),INDEX($W829:$AD829,1,MATCH(V$5,$W$799:$AD$799,0)))))
*V1279*V$8,0)</f>
        <v>0</v>
      </c>
      <c r="W679" s="212">
        <f>_xlfn.IFNA(IF(W$7="Fixed",1,IF(AND($D679="yes",W$7="Block"),INDEX($O829:$Q829,1,MATCH(W$5,$I74:$K74,0)),IF(OR(W$7="Anytime",W$7="Peak",W$7="Off-peak",W$7="Shoulder",W$7="Block"),INDEX('Stakeholder report data'!$G829:$M829,1,MATCH(IF(W$7="Block","Anytime",W$7),'Stakeholder report data'!$G$799:$M$799,0)),INDEX($W829:$AD829,1,MATCH(W$5,$W$799:$AD$799,0)))))
*W1279*W$8,0)</f>
        <v>0</v>
      </c>
      <c r="X679" s="212">
        <f>_xlfn.IFNA(IF(X$7="Fixed",1,IF(AND($D679="yes",X$7="Block"),INDEX($O829:$Q829,1,MATCH(X$5,$I74:$K74,0)),IF(OR(X$7="Anytime",X$7="Peak",X$7="Off-peak",X$7="Shoulder",X$7="Block"),INDEX('Stakeholder report data'!$G829:$M829,1,MATCH(IF(X$7="Block","Anytime",X$7),'Stakeholder report data'!$G$799:$M$799,0)),INDEX($W829:$AD829,1,MATCH(X$5,$W$799:$AD$799,0)))))
*X1279*X$8,0)</f>
        <v>0</v>
      </c>
      <c r="Y679" s="212">
        <f>_xlfn.IFNA(IF(Y$7="Fixed",1,IF(AND($D679="yes",Y$7="Block"),INDEX($O829:$Q829,1,MATCH(Y$5,$I74:$K74,0)),IF(OR(Y$7="Anytime",Y$7="Peak",Y$7="Off-peak",Y$7="Shoulder",Y$7="Block"),INDEX('Stakeholder report data'!$G829:$M829,1,MATCH(IF(Y$7="Block","Anytime",Y$7),'Stakeholder report data'!$G$799:$M$799,0)),INDEX($W829:$AD829,1,MATCH(Y$5,$W$799:$AD$799,0)))))
*Y1279*Y$8,0)</f>
        <v>0</v>
      </c>
      <c r="Z679" s="212">
        <f>_xlfn.IFNA(IF(Z$7="Fixed",1,IF(AND($D679="yes",Z$7="Block"),INDEX($O829:$Q829,1,MATCH(Z$5,$I74:$K74,0)),IF(OR(Z$7="Anytime",Z$7="Peak",Z$7="Off-peak",Z$7="Shoulder",Z$7="Block"),INDEX('Stakeholder report data'!$G829:$M829,1,MATCH(IF(Z$7="Block","Anytime",Z$7),'Stakeholder report data'!$G$799:$M$799,0)),INDEX($W829:$AD829,1,MATCH(Z$5,$W$799:$AD$799,0)))))
*Z1279*Z$8,0)</f>
        <v>0</v>
      </c>
      <c r="AA679" s="212">
        <f>_xlfn.IFNA(IF(AA$7="Fixed",1,IF(AND($D679="yes",AA$7="Block"),INDEX($O829:$Q829,1,MATCH(AA$5,$I74:$K74,0)),IF(OR(AA$7="Anytime",AA$7="Peak",AA$7="Off-peak",AA$7="Shoulder",AA$7="Block"),INDEX('Stakeholder report data'!$G829:$M829,1,MATCH(IF(AA$7="Block","Anytime",AA$7),'Stakeholder report data'!$G$799:$M$799,0)),INDEX($W829:$AD829,1,MATCH(AA$5,$W$799:$AD$799,0)))))
*AA1279*AA$8,0)</f>
        <v>0</v>
      </c>
      <c r="AB679" s="212">
        <f>_xlfn.IFNA(IF(AB$7="Fixed",1,IF(AND($D679="yes",AB$7="Block"),INDEX($O829:$Q829,1,MATCH(AB$5,$I74:$K74,0)),IF(OR(AB$7="Anytime",AB$7="Peak",AB$7="Off-peak",AB$7="Shoulder",AB$7="Block"),INDEX('Stakeholder report data'!$G829:$M829,1,MATCH(IF(AB$7="Block","Anytime",AB$7),'Stakeholder report data'!$G$799:$M$799,0)),INDEX($W829:$AD829,1,MATCH(AB$5,$W$799:$AD$799,0)))))
*AB1279*AB$8,0)</f>
        <v>0</v>
      </c>
      <c r="AC679" s="212">
        <f>_xlfn.IFNA(IF(AC$7="Fixed",1,IF(AND($D679="yes",AC$7="Block"),INDEX($O829:$Q829,1,MATCH(AC$5,$I74:$K74,0)),IF(OR(AC$7="Anytime",AC$7="Peak",AC$7="Off-peak",AC$7="Shoulder",AC$7="Block"),INDEX('Stakeholder report data'!$G829:$M829,1,MATCH(IF(AC$7="Block","Anytime",AC$7),'Stakeholder report data'!$G$799:$M$799,0)),INDEX($W829:$AD829,1,MATCH(AC$5,$W$799:$AD$799,0)))))
*AC1279*AC$8,0)</f>
        <v>0</v>
      </c>
      <c r="AD679" s="212">
        <f>_xlfn.IFNA(IF(AD$7="Fixed",1,IF(AND($D679="yes",AD$7="Block"),INDEX($O829:$Q829,1,MATCH(AD$5,$I74:$K74,0)),IF(OR(AD$7="Anytime",AD$7="Peak",AD$7="Off-peak",AD$7="Shoulder",AD$7="Block"),INDEX('Stakeholder report data'!$G829:$M829,1,MATCH(IF(AD$7="Block","Anytime",AD$7),'Stakeholder report data'!$G$799:$M$799,0)),INDEX($W829:$AD829,1,MATCH(AD$5,$W$799:$AD$799,0)))))
*AD1279*AD$8,0)</f>
        <v>0</v>
      </c>
      <c r="AE679" s="55"/>
      <c r="AF679" s="34"/>
      <c r="AG679" s="34"/>
      <c r="AH679" s="34"/>
    </row>
    <row r="680" spans="1:34" ht="11.25" hidden="1" outlineLevel="3" x14ac:dyDescent="0.2">
      <c r="A680" s="34"/>
      <c r="B680" s="251">
        <v>29</v>
      </c>
      <c r="C680" s="48">
        <v>0</v>
      </c>
      <c r="D680" s="49">
        <f t="shared" si="70"/>
        <v>0</v>
      </c>
      <c r="E680" s="49">
        <f t="shared" si="70"/>
        <v>0</v>
      </c>
      <c r="F680" s="56"/>
      <c r="G680" s="262">
        <f t="shared" si="69"/>
        <v>0</v>
      </c>
      <c r="H680" s="56"/>
      <c r="I680" s="212">
        <f>_xlfn.IFNA(IF(I$7="Fixed",1,IF(AND($D680="yes",I$7="Block"),INDEX($O830:$Q830,1,MATCH(I$5,$I75:$K75,0)),IF(OR(I$7="Anytime",I$7="Peak",I$7="Off-peak",I$7="Shoulder",I$7="Block"),INDEX('Stakeholder report data'!$G830:$M830,1,MATCH(IF(I$7="Block","Anytime",I$7),'Stakeholder report data'!$G$799:$M$799,0)),INDEX($W830:$AD830,1,MATCH(I$5,$W$799:$AD$799,0)))))
*I1280*I$8,0)</f>
        <v>0</v>
      </c>
      <c r="J680" s="212">
        <f>_xlfn.IFNA(IF(J$7="Fixed",1,IF(AND($D680="yes",J$7="Block"),INDEX($O830:$Q830,1,MATCH(J$5,$I75:$K75,0)),IF(OR(J$7="Anytime",J$7="Peak",J$7="Off-peak",J$7="Shoulder",J$7="Block"),INDEX('Stakeholder report data'!$G830:$M830,1,MATCH(IF(J$7="Block","Anytime",J$7),'Stakeholder report data'!$G$799:$M$799,0)),INDEX($W830:$AD830,1,MATCH(J$5,$W$799:$AD$799,0)))))
*J1280*J$8,0)</f>
        <v>0</v>
      </c>
      <c r="K680" s="212">
        <f>_xlfn.IFNA(IF(K$7="Fixed",1,IF(AND($D680="yes",K$7="Block"),INDEX($O830:$Q830,1,MATCH(K$5,$I75:$K75,0)),IF(OR(K$7="Anytime",K$7="Peak",K$7="Off-peak",K$7="Shoulder",K$7="Block"),INDEX('Stakeholder report data'!$G830:$M830,1,MATCH(IF(K$7="Block","Anytime",K$7),'Stakeholder report data'!$G$799:$M$799,0)),INDEX($W830:$AD830,1,MATCH(K$5,$W$799:$AD$799,0)))))
*K1280*K$8,0)</f>
        <v>0</v>
      </c>
      <c r="L680" s="212">
        <f>_xlfn.IFNA(IF(L$7="Fixed",1,IF(AND($D680="yes",L$7="Block"),INDEX($O830:$Q830,1,MATCH(L$5,$I75:$K75,0)),IF(OR(L$7="Anytime",L$7="Peak",L$7="Off-peak",L$7="Shoulder",L$7="Block"),INDEX('Stakeholder report data'!$G830:$M830,1,MATCH(IF(L$7="Block","Anytime",L$7),'Stakeholder report data'!$G$799:$M$799,0)),INDEX($W830:$AD830,1,MATCH(L$5,$W$799:$AD$799,0)))))
*L1280*L$8,0)</f>
        <v>0</v>
      </c>
      <c r="M680" s="212">
        <f>_xlfn.IFNA(IF(M$7="Fixed",1,IF(AND($D680="yes",M$7="Block"),INDEX($O830:$Q830,1,MATCH(M$5,$I75:$K75,0)),IF(OR(M$7="Anytime",M$7="Peak",M$7="Off-peak",M$7="Shoulder",M$7="Block"),INDEX('Stakeholder report data'!$G830:$M830,1,MATCH(IF(M$7="Block","Anytime",M$7),'Stakeholder report data'!$G$799:$M$799,0)),INDEX($W830:$AD830,1,MATCH(M$5,$W$799:$AD$799,0)))))
*M1280*M$8,0)</f>
        <v>0</v>
      </c>
      <c r="N680" s="212">
        <f>_xlfn.IFNA(IF(N$7="Fixed",1,IF(AND($D680="yes",N$7="Block"),INDEX($O830:$Q830,1,MATCH(N$5,$I75:$K75,0)),IF(OR(N$7="Anytime",N$7="Peak",N$7="Off-peak",N$7="Shoulder",N$7="Block"),INDEX('Stakeholder report data'!$G830:$M830,1,MATCH(IF(N$7="Block","Anytime",N$7),'Stakeholder report data'!$G$799:$M$799,0)),INDEX($W830:$AD830,1,MATCH(N$5,$W$799:$AD$799,0)))))
*N1280*N$8,0)</f>
        <v>0</v>
      </c>
      <c r="O680" s="212">
        <f>_xlfn.IFNA(IF(O$7="Fixed",1,IF(AND($D680="yes",O$7="Block"),INDEX($O830:$Q830,1,MATCH(O$5,$I75:$K75,0)),IF(OR(O$7="Anytime",O$7="Peak",O$7="Off-peak",O$7="Shoulder",O$7="Block"),INDEX('Stakeholder report data'!$G830:$M830,1,MATCH(IF(O$7="Block","Anytime",O$7),'Stakeholder report data'!$G$799:$M$799,0)),INDEX($W830:$AD830,1,MATCH(O$5,$W$799:$AD$799,0)))))
*O1280*O$8,0)</f>
        <v>0</v>
      </c>
      <c r="P680" s="212">
        <f>_xlfn.IFNA(IF(P$7="Fixed",1,IF(AND($D680="yes",P$7="Block"),INDEX($O830:$Q830,1,MATCH(P$5,$I75:$K75,0)),IF(OR(P$7="Anytime",P$7="Peak",P$7="Off-peak",P$7="Shoulder",P$7="Block"),INDEX('Stakeholder report data'!$G830:$M830,1,MATCH(IF(P$7="Block","Anytime",P$7),'Stakeholder report data'!$G$799:$M$799,0)),INDEX($W830:$AD830,1,MATCH(P$5,$W$799:$AD$799,0)))))
*P1280*P$8,0)</f>
        <v>0</v>
      </c>
      <c r="Q680" s="212">
        <f>_xlfn.IFNA(IF(Q$7="Fixed",1,IF(AND($D680="yes",Q$7="Block"),INDEX($O830:$Q830,1,MATCH(Q$5,$I75:$K75,0)),IF(OR(Q$7="Anytime",Q$7="Peak",Q$7="Off-peak",Q$7="Shoulder",Q$7="Block"),INDEX('Stakeholder report data'!$G830:$M830,1,MATCH(IF(Q$7="Block","Anytime",Q$7),'Stakeholder report data'!$G$799:$M$799,0)),INDEX($W830:$AD830,1,MATCH(Q$5,$W$799:$AD$799,0)))))
*Q1280*Q$8,0)</f>
        <v>0</v>
      </c>
      <c r="R680" s="212">
        <f>_xlfn.IFNA(IF(R$7="Fixed",1,IF(AND($D680="yes",R$7="Block"),INDEX($O830:$Q830,1,MATCH(R$5,$I75:$K75,0)),IF(OR(R$7="Anytime",R$7="Peak",R$7="Off-peak",R$7="Shoulder",R$7="Block"),INDEX('Stakeholder report data'!$G830:$M830,1,MATCH(IF(R$7="Block","Anytime",R$7),'Stakeholder report data'!$G$799:$M$799,0)),INDEX($W830:$AD830,1,MATCH(R$5,$W$799:$AD$799,0)))))
*R1280*R$8,0)</f>
        <v>0</v>
      </c>
      <c r="S680" s="212">
        <f>_xlfn.IFNA(IF(S$7="Fixed",1,IF(AND($D680="yes",S$7="Block"),INDEX($O830:$Q830,1,MATCH(S$5,$I75:$K75,0)),IF(OR(S$7="Anytime",S$7="Peak",S$7="Off-peak",S$7="Shoulder",S$7="Block"),INDEX('Stakeholder report data'!$G830:$M830,1,MATCH(IF(S$7="Block","Anytime",S$7),'Stakeholder report data'!$G$799:$M$799,0)),INDEX($W830:$AD830,1,MATCH(S$5,$W$799:$AD$799,0)))))
*S1280*S$8,0)</f>
        <v>0</v>
      </c>
      <c r="T680" s="212">
        <f>_xlfn.IFNA(IF(T$7="Fixed",1,IF(AND($D680="yes",T$7="Block"),INDEX($O830:$Q830,1,MATCH(T$5,$I75:$K75,0)),IF(OR(T$7="Anytime",T$7="Peak",T$7="Off-peak",T$7="Shoulder",T$7="Block"),INDEX('Stakeholder report data'!$G830:$M830,1,MATCH(IF(T$7="Block","Anytime",T$7),'Stakeholder report data'!$G$799:$M$799,0)),INDEX($W830:$AD830,1,MATCH(T$5,$W$799:$AD$799,0)))))
*T1280*T$8,0)</f>
        <v>0</v>
      </c>
      <c r="U680" s="212">
        <f>_xlfn.IFNA(IF(U$7="Fixed",1,IF(AND($D680="yes",U$7="Block"),INDEX($O830:$Q830,1,MATCH(U$5,$I75:$K75,0)),IF(OR(U$7="Anytime",U$7="Peak",U$7="Off-peak",U$7="Shoulder",U$7="Block"),INDEX('Stakeholder report data'!$G830:$M830,1,MATCH(IF(U$7="Block","Anytime",U$7),'Stakeholder report data'!$G$799:$M$799,0)),INDEX($W830:$AD830,1,MATCH(U$5,$W$799:$AD$799,0)))))
*U1280*U$8,0)</f>
        <v>0</v>
      </c>
      <c r="V680" s="212">
        <f>_xlfn.IFNA(IF(V$7="Fixed",1,IF(AND($D680="yes",V$7="Block"),INDEX($O830:$Q830,1,MATCH(V$5,$I75:$K75,0)),IF(OR(V$7="Anytime",V$7="Peak",V$7="Off-peak",V$7="Shoulder",V$7="Block"),INDEX('Stakeholder report data'!$G830:$M830,1,MATCH(IF(V$7="Block","Anytime",V$7),'Stakeholder report data'!$G$799:$M$799,0)),INDEX($W830:$AD830,1,MATCH(V$5,$W$799:$AD$799,0)))))
*V1280*V$8,0)</f>
        <v>0</v>
      </c>
      <c r="W680" s="212">
        <f>_xlfn.IFNA(IF(W$7="Fixed",1,IF(AND($D680="yes",W$7="Block"),INDEX($O830:$Q830,1,MATCH(W$5,$I75:$K75,0)),IF(OR(W$7="Anytime",W$7="Peak",W$7="Off-peak",W$7="Shoulder",W$7="Block"),INDEX('Stakeholder report data'!$G830:$M830,1,MATCH(IF(W$7="Block","Anytime",W$7),'Stakeholder report data'!$G$799:$M$799,0)),INDEX($W830:$AD830,1,MATCH(W$5,$W$799:$AD$799,0)))))
*W1280*W$8,0)</f>
        <v>0</v>
      </c>
      <c r="X680" s="212">
        <f>_xlfn.IFNA(IF(X$7="Fixed",1,IF(AND($D680="yes",X$7="Block"),INDEX($O830:$Q830,1,MATCH(X$5,$I75:$K75,0)),IF(OR(X$7="Anytime",X$7="Peak",X$7="Off-peak",X$7="Shoulder",X$7="Block"),INDEX('Stakeholder report data'!$G830:$M830,1,MATCH(IF(X$7="Block","Anytime",X$7),'Stakeholder report data'!$G$799:$M$799,0)),INDEX($W830:$AD830,1,MATCH(X$5,$W$799:$AD$799,0)))))
*X1280*X$8,0)</f>
        <v>0</v>
      </c>
      <c r="Y680" s="212">
        <f>_xlfn.IFNA(IF(Y$7="Fixed",1,IF(AND($D680="yes",Y$7="Block"),INDEX($O830:$Q830,1,MATCH(Y$5,$I75:$K75,0)),IF(OR(Y$7="Anytime",Y$7="Peak",Y$7="Off-peak",Y$7="Shoulder",Y$7="Block"),INDEX('Stakeholder report data'!$G830:$M830,1,MATCH(IF(Y$7="Block","Anytime",Y$7),'Stakeholder report data'!$G$799:$M$799,0)),INDEX($W830:$AD830,1,MATCH(Y$5,$W$799:$AD$799,0)))))
*Y1280*Y$8,0)</f>
        <v>0</v>
      </c>
      <c r="Z680" s="212">
        <f>_xlfn.IFNA(IF(Z$7="Fixed",1,IF(AND($D680="yes",Z$7="Block"),INDEX($O830:$Q830,1,MATCH(Z$5,$I75:$K75,0)),IF(OR(Z$7="Anytime",Z$7="Peak",Z$7="Off-peak",Z$7="Shoulder",Z$7="Block"),INDEX('Stakeholder report data'!$G830:$M830,1,MATCH(IF(Z$7="Block","Anytime",Z$7),'Stakeholder report data'!$G$799:$M$799,0)),INDEX($W830:$AD830,1,MATCH(Z$5,$W$799:$AD$799,0)))))
*Z1280*Z$8,0)</f>
        <v>0</v>
      </c>
      <c r="AA680" s="212">
        <f>_xlfn.IFNA(IF(AA$7="Fixed",1,IF(AND($D680="yes",AA$7="Block"),INDEX($O830:$Q830,1,MATCH(AA$5,$I75:$K75,0)),IF(OR(AA$7="Anytime",AA$7="Peak",AA$7="Off-peak",AA$7="Shoulder",AA$7="Block"),INDEX('Stakeholder report data'!$G830:$M830,1,MATCH(IF(AA$7="Block","Anytime",AA$7),'Stakeholder report data'!$G$799:$M$799,0)),INDEX($W830:$AD830,1,MATCH(AA$5,$W$799:$AD$799,0)))))
*AA1280*AA$8,0)</f>
        <v>0</v>
      </c>
      <c r="AB680" s="212">
        <f>_xlfn.IFNA(IF(AB$7="Fixed",1,IF(AND($D680="yes",AB$7="Block"),INDEX($O830:$Q830,1,MATCH(AB$5,$I75:$K75,0)),IF(OR(AB$7="Anytime",AB$7="Peak",AB$7="Off-peak",AB$7="Shoulder",AB$7="Block"),INDEX('Stakeholder report data'!$G830:$M830,1,MATCH(IF(AB$7="Block","Anytime",AB$7),'Stakeholder report data'!$G$799:$M$799,0)),INDEX($W830:$AD830,1,MATCH(AB$5,$W$799:$AD$799,0)))))
*AB1280*AB$8,0)</f>
        <v>0</v>
      </c>
      <c r="AC680" s="212">
        <f>_xlfn.IFNA(IF(AC$7="Fixed",1,IF(AND($D680="yes",AC$7="Block"),INDEX($O830:$Q830,1,MATCH(AC$5,$I75:$K75,0)),IF(OR(AC$7="Anytime",AC$7="Peak",AC$7="Off-peak",AC$7="Shoulder",AC$7="Block"),INDEX('Stakeholder report data'!$G830:$M830,1,MATCH(IF(AC$7="Block","Anytime",AC$7),'Stakeholder report data'!$G$799:$M$799,0)),INDEX($W830:$AD830,1,MATCH(AC$5,$W$799:$AD$799,0)))))
*AC1280*AC$8,0)</f>
        <v>0</v>
      </c>
      <c r="AD680" s="212">
        <f>_xlfn.IFNA(IF(AD$7="Fixed",1,IF(AND($D680="yes",AD$7="Block"),INDEX($O830:$Q830,1,MATCH(AD$5,$I75:$K75,0)),IF(OR(AD$7="Anytime",AD$7="Peak",AD$7="Off-peak",AD$7="Shoulder",AD$7="Block"),INDEX('Stakeholder report data'!$G830:$M830,1,MATCH(IF(AD$7="Block","Anytime",AD$7),'Stakeholder report data'!$G$799:$M$799,0)),INDEX($W830:$AD830,1,MATCH(AD$5,$W$799:$AD$799,0)))))
*AD1280*AD$8,0)</f>
        <v>0</v>
      </c>
      <c r="AE680" s="55"/>
      <c r="AF680" s="34"/>
      <c r="AG680" s="34"/>
      <c r="AH680" s="34"/>
    </row>
    <row r="681" spans="1:34" ht="11.25" hidden="1" outlineLevel="3" x14ac:dyDescent="0.2">
      <c r="A681" s="34"/>
      <c r="B681" s="258">
        <v>30</v>
      </c>
      <c r="C681" s="48">
        <v>0</v>
      </c>
      <c r="D681" s="49">
        <f t="shared" si="70"/>
        <v>0</v>
      </c>
      <c r="E681" s="49">
        <f t="shared" si="70"/>
        <v>0</v>
      </c>
      <c r="F681" s="56"/>
      <c r="G681" s="262">
        <f t="shared" si="69"/>
        <v>0</v>
      </c>
      <c r="H681" s="56"/>
      <c r="I681" s="212">
        <f>_xlfn.IFNA(IF(I$7="Fixed",1,IF(AND($D681="yes",I$7="Block"),INDEX($O831:$Q831,1,MATCH(I$5,$I76:$K76,0)),IF(OR(I$7="Anytime",I$7="Peak",I$7="Off-peak",I$7="Shoulder",I$7="Block"),INDEX('Stakeholder report data'!$G831:$M831,1,MATCH(IF(I$7="Block","Anytime",I$7),'Stakeholder report data'!$G$799:$M$799,0)),INDEX($W831:$AD831,1,MATCH(I$5,$W$799:$AD$799,0)))))
*I1281*I$8,0)</f>
        <v>0</v>
      </c>
      <c r="J681" s="212">
        <f>_xlfn.IFNA(IF(J$7="Fixed",1,IF(AND($D681="yes",J$7="Block"),INDEX($O831:$Q831,1,MATCH(J$5,$I76:$K76,0)),IF(OR(J$7="Anytime",J$7="Peak",J$7="Off-peak",J$7="Shoulder",J$7="Block"),INDEX('Stakeholder report data'!$G831:$M831,1,MATCH(IF(J$7="Block","Anytime",J$7),'Stakeholder report data'!$G$799:$M$799,0)),INDEX($W831:$AD831,1,MATCH(J$5,$W$799:$AD$799,0)))))
*J1281*J$8,0)</f>
        <v>0</v>
      </c>
      <c r="K681" s="212">
        <f>_xlfn.IFNA(IF(K$7="Fixed",1,IF(AND($D681="yes",K$7="Block"),INDEX($O831:$Q831,1,MATCH(K$5,$I76:$K76,0)),IF(OR(K$7="Anytime",K$7="Peak",K$7="Off-peak",K$7="Shoulder",K$7="Block"),INDEX('Stakeholder report data'!$G831:$M831,1,MATCH(IF(K$7="Block","Anytime",K$7),'Stakeholder report data'!$G$799:$M$799,0)),INDEX($W831:$AD831,1,MATCH(K$5,$W$799:$AD$799,0)))))
*K1281*K$8,0)</f>
        <v>0</v>
      </c>
      <c r="L681" s="212">
        <f>_xlfn.IFNA(IF(L$7="Fixed",1,IF(AND($D681="yes",L$7="Block"),INDEX($O831:$Q831,1,MATCH(L$5,$I76:$K76,0)),IF(OR(L$7="Anytime",L$7="Peak",L$7="Off-peak",L$7="Shoulder",L$7="Block"),INDEX('Stakeholder report data'!$G831:$M831,1,MATCH(IF(L$7="Block","Anytime",L$7),'Stakeholder report data'!$G$799:$M$799,0)),INDEX($W831:$AD831,1,MATCH(L$5,$W$799:$AD$799,0)))))
*L1281*L$8,0)</f>
        <v>0</v>
      </c>
      <c r="M681" s="212">
        <f>_xlfn.IFNA(IF(M$7="Fixed",1,IF(AND($D681="yes",M$7="Block"),INDEX($O831:$Q831,1,MATCH(M$5,$I76:$K76,0)),IF(OR(M$7="Anytime",M$7="Peak",M$7="Off-peak",M$7="Shoulder",M$7="Block"),INDEX('Stakeholder report data'!$G831:$M831,1,MATCH(IF(M$7="Block","Anytime",M$7),'Stakeholder report data'!$G$799:$M$799,0)),INDEX($W831:$AD831,1,MATCH(M$5,$W$799:$AD$799,0)))))
*M1281*M$8,0)</f>
        <v>0</v>
      </c>
      <c r="N681" s="212">
        <f>_xlfn.IFNA(IF(N$7="Fixed",1,IF(AND($D681="yes",N$7="Block"),INDEX($O831:$Q831,1,MATCH(N$5,$I76:$K76,0)),IF(OR(N$7="Anytime",N$7="Peak",N$7="Off-peak",N$7="Shoulder",N$7="Block"),INDEX('Stakeholder report data'!$G831:$M831,1,MATCH(IF(N$7="Block","Anytime",N$7),'Stakeholder report data'!$G$799:$M$799,0)),INDEX($W831:$AD831,1,MATCH(N$5,$W$799:$AD$799,0)))))
*N1281*N$8,0)</f>
        <v>0</v>
      </c>
      <c r="O681" s="212">
        <f>_xlfn.IFNA(IF(O$7="Fixed",1,IF(AND($D681="yes",O$7="Block"),INDEX($O831:$Q831,1,MATCH(O$5,$I76:$K76,0)),IF(OR(O$7="Anytime",O$7="Peak",O$7="Off-peak",O$7="Shoulder",O$7="Block"),INDEX('Stakeholder report data'!$G831:$M831,1,MATCH(IF(O$7="Block","Anytime",O$7),'Stakeholder report data'!$G$799:$M$799,0)),INDEX($W831:$AD831,1,MATCH(O$5,$W$799:$AD$799,0)))))
*O1281*O$8,0)</f>
        <v>0</v>
      </c>
      <c r="P681" s="212">
        <f>_xlfn.IFNA(IF(P$7="Fixed",1,IF(AND($D681="yes",P$7="Block"),INDEX($O831:$Q831,1,MATCH(P$5,$I76:$K76,0)),IF(OR(P$7="Anytime",P$7="Peak",P$7="Off-peak",P$7="Shoulder",P$7="Block"),INDEX('Stakeholder report data'!$G831:$M831,1,MATCH(IF(P$7="Block","Anytime",P$7),'Stakeholder report data'!$G$799:$M$799,0)),INDEX($W831:$AD831,1,MATCH(P$5,$W$799:$AD$799,0)))))
*P1281*P$8,0)</f>
        <v>0</v>
      </c>
      <c r="Q681" s="212">
        <f>_xlfn.IFNA(IF(Q$7="Fixed",1,IF(AND($D681="yes",Q$7="Block"),INDEX($O831:$Q831,1,MATCH(Q$5,$I76:$K76,0)),IF(OR(Q$7="Anytime",Q$7="Peak",Q$7="Off-peak",Q$7="Shoulder",Q$7="Block"),INDEX('Stakeholder report data'!$G831:$M831,1,MATCH(IF(Q$7="Block","Anytime",Q$7),'Stakeholder report data'!$G$799:$M$799,0)),INDEX($W831:$AD831,1,MATCH(Q$5,$W$799:$AD$799,0)))))
*Q1281*Q$8,0)</f>
        <v>0</v>
      </c>
      <c r="R681" s="212">
        <f>_xlfn.IFNA(IF(R$7="Fixed",1,IF(AND($D681="yes",R$7="Block"),INDEX($O831:$Q831,1,MATCH(R$5,$I76:$K76,0)),IF(OR(R$7="Anytime",R$7="Peak",R$7="Off-peak",R$7="Shoulder",R$7="Block"),INDEX('Stakeholder report data'!$G831:$M831,1,MATCH(IF(R$7="Block","Anytime",R$7),'Stakeholder report data'!$G$799:$M$799,0)),INDEX($W831:$AD831,1,MATCH(R$5,$W$799:$AD$799,0)))))
*R1281*R$8,0)</f>
        <v>0</v>
      </c>
      <c r="S681" s="212">
        <f>_xlfn.IFNA(IF(S$7="Fixed",1,IF(AND($D681="yes",S$7="Block"),INDEX($O831:$Q831,1,MATCH(S$5,$I76:$K76,0)),IF(OR(S$7="Anytime",S$7="Peak",S$7="Off-peak",S$7="Shoulder",S$7="Block"),INDEX('Stakeholder report data'!$G831:$M831,1,MATCH(IF(S$7="Block","Anytime",S$7),'Stakeholder report data'!$G$799:$M$799,0)),INDEX($W831:$AD831,1,MATCH(S$5,$W$799:$AD$799,0)))))
*S1281*S$8,0)</f>
        <v>0</v>
      </c>
      <c r="T681" s="212">
        <f>_xlfn.IFNA(IF(T$7="Fixed",1,IF(AND($D681="yes",T$7="Block"),INDEX($O831:$Q831,1,MATCH(T$5,$I76:$K76,0)),IF(OR(T$7="Anytime",T$7="Peak",T$7="Off-peak",T$7="Shoulder",T$7="Block"),INDEX('Stakeholder report data'!$G831:$M831,1,MATCH(IF(T$7="Block","Anytime",T$7),'Stakeholder report data'!$G$799:$M$799,0)),INDEX($W831:$AD831,1,MATCH(T$5,$W$799:$AD$799,0)))))
*T1281*T$8,0)</f>
        <v>0</v>
      </c>
      <c r="U681" s="212">
        <f>_xlfn.IFNA(IF(U$7="Fixed",1,IF(AND($D681="yes",U$7="Block"),INDEX($O831:$Q831,1,MATCH(U$5,$I76:$K76,0)),IF(OR(U$7="Anytime",U$7="Peak",U$7="Off-peak",U$7="Shoulder",U$7="Block"),INDEX('Stakeholder report data'!$G831:$M831,1,MATCH(IF(U$7="Block","Anytime",U$7),'Stakeholder report data'!$G$799:$M$799,0)),INDEX($W831:$AD831,1,MATCH(U$5,$W$799:$AD$799,0)))))
*U1281*U$8,0)</f>
        <v>0</v>
      </c>
      <c r="V681" s="212">
        <f>_xlfn.IFNA(IF(V$7="Fixed",1,IF(AND($D681="yes",V$7="Block"),INDEX($O831:$Q831,1,MATCH(V$5,$I76:$K76,0)),IF(OR(V$7="Anytime",V$7="Peak",V$7="Off-peak",V$7="Shoulder",V$7="Block"),INDEX('Stakeholder report data'!$G831:$M831,1,MATCH(IF(V$7="Block","Anytime",V$7),'Stakeholder report data'!$G$799:$M$799,0)),INDEX($W831:$AD831,1,MATCH(V$5,$W$799:$AD$799,0)))))
*V1281*V$8,0)</f>
        <v>0</v>
      </c>
      <c r="W681" s="212">
        <f>_xlfn.IFNA(IF(W$7="Fixed",1,IF(AND($D681="yes",W$7="Block"),INDEX($O831:$Q831,1,MATCH(W$5,$I76:$K76,0)),IF(OR(W$7="Anytime",W$7="Peak",W$7="Off-peak",W$7="Shoulder",W$7="Block"),INDEX('Stakeholder report data'!$G831:$M831,1,MATCH(IF(W$7="Block","Anytime",W$7),'Stakeholder report data'!$G$799:$M$799,0)),INDEX($W831:$AD831,1,MATCH(W$5,$W$799:$AD$799,0)))))
*W1281*W$8,0)</f>
        <v>0</v>
      </c>
      <c r="X681" s="212">
        <f>_xlfn.IFNA(IF(X$7="Fixed",1,IF(AND($D681="yes",X$7="Block"),INDEX($O831:$Q831,1,MATCH(X$5,$I76:$K76,0)),IF(OR(X$7="Anytime",X$7="Peak",X$7="Off-peak",X$7="Shoulder",X$7="Block"),INDEX('Stakeholder report data'!$G831:$M831,1,MATCH(IF(X$7="Block","Anytime",X$7),'Stakeholder report data'!$G$799:$M$799,0)),INDEX($W831:$AD831,1,MATCH(X$5,$W$799:$AD$799,0)))))
*X1281*X$8,0)</f>
        <v>0</v>
      </c>
      <c r="Y681" s="212">
        <f>_xlfn.IFNA(IF(Y$7="Fixed",1,IF(AND($D681="yes",Y$7="Block"),INDEX($O831:$Q831,1,MATCH(Y$5,$I76:$K76,0)),IF(OR(Y$7="Anytime",Y$7="Peak",Y$7="Off-peak",Y$7="Shoulder",Y$7="Block"),INDEX('Stakeholder report data'!$G831:$M831,1,MATCH(IF(Y$7="Block","Anytime",Y$7),'Stakeholder report data'!$G$799:$M$799,0)),INDEX($W831:$AD831,1,MATCH(Y$5,$W$799:$AD$799,0)))))
*Y1281*Y$8,0)</f>
        <v>0</v>
      </c>
      <c r="Z681" s="212">
        <f>_xlfn.IFNA(IF(Z$7="Fixed",1,IF(AND($D681="yes",Z$7="Block"),INDEX($O831:$Q831,1,MATCH(Z$5,$I76:$K76,0)),IF(OR(Z$7="Anytime",Z$7="Peak",Z$7="Off-peak",Z$7="Shoulder",Z$7="Block"),INDEX('Stakeholder report data'!$G831:$M831,1,MATCH(IF(Z$7="Block","Anytime",Z$7),'Stakeholder report data'!$G$799:$M$799,0)),INDEX($W831:$AD831,1,MATCH(Z$5,$W$799:$AD$799,0)))))
*Z1281*Z$8,0)</f>
        <v>0</v>
      </c>
      <c r="AA681" s="212">
        <f>_xlfn.IFNA(IF(AA$7="Fixed",1,IF(AND($D681="yes",AA$7="Block"),INDEX($O831:$Q831,1,MATCH(AA$5,$I76:$K76,0)),IF(OR(AA$7="Anytime",AA$7="Peak",AA$7="Off-peak",AA$7="Shoulder",AA$7="Block"),INDEX('Stakeholder report data'!$G831:$M831,1,MATCH(IF(AA$7="Block","Anytime",AA$7),'Stakeholder report data'!$G$799:$M$799,0)),INDEX($W831:$AD831,1,MATCH(AA$5,$W$799:$AD$799,0)))))
*AA1281*AA$8,0)</f>
        <v>0</v>
      </c>
      <c r="AB681" s="212">
        <f>_xlfn.IFNA(IF(AB$7="Fixed",1,IF(AND($D681="yes",AB$7="Block"),INDEX($O831:$Q831,1,MATCH(AB$5,$I76:$K76,0)),IF(OR(AB$7="Anytime",AB$7="Peak",AB$7="Off-peak",AB$7="Shoulder",AB$7="Block"),INDEX('Stakeholder report data'!$G831:$M831,1,MATCH(IF(AB$7="Block","Anytime",AB$7),'Stakeholder report data'!$G$799:$M$799,0)),INDEX($W831:$AD831,1,MATCH(AB$5,$W$799:$AD$799,0)))))
*AB1281*AB$8,0)</f>
        <v>0</v>
      </c>
      <c r="AC681" s="212">
        <f>_xlfn.IFNA(IF(AC$7="Fixed",1,IF(AND($D681="yes",AC$7="Block"),INDEX($O831:$Q831,1,MATCH(AC$5,$I76:$K76,0)),IF(OR(AC$7="Anytime",AC$7="Peak",AC$7="Off-peak",AC$7="Shoulder",AC$7="Block"),INDEX('Stakeholder report data'!$G831:$M831,1,MATCH(IF(AC$7="Block","Anytime",AC$7),'Stakeholder report data'!$G$799:$M$799,0)),INDEX($W831:$AD831,1,MATCH(AC$5,$W$799:$AD$799,0)))))
*AC1281*AC$8,0)</f>
        <v>0</v>
      </c>
      <c r="AD681" s="212">
        <f>_xlfn.IFNA(IF(AD$7="Fixed",1,IF(AND($D681="yes",AD$7="Block"),INDEX($O831:$Q831,1,MATCH(AD$5,$I76:$K76,0)),IF(OR(AD$7="Anytime",AD$7="Peak",AD$7="Off-peak",AD$7="Shoulder",AD$7="Block"),INDEX('Stakeholder report data'!$G831:$M831,1,MATCH(IF(AD$7="Block","Anytime",AD$7),'Stakeholder report data'!$G$799:$M$799,0)),INDEX($W831:$AD831,1,MATCH(AD$5,$W$799:$AD$799,0)))))
*AD1281*AD$8,0)</f>
        <v>0</v>
      </c>
      <c r="AE681" s="55"/>
      <c r="AF681" s="34"/>
      <c r="AG681" s="34"/>
      <c r="AH681" s="34"/>
    </row>
    <row r="682" spans="1:34" ht="11.25" outlineLevel="2" collapsed="1" x14ac:dyDescent="0.2">
      <c r="A682" s="34"/>
      <c r="B682" s="258"/>
      <c r="C682" s="48">
        <v>0</v>
      </c>
      <c r="D682" s="49">
        <f t="shared" si="70"/>
        <v>0</v>
      </c>
      <c r="E682" s="49">
        <f t="shared" si="70"/>
        <v>0</v>
      </c>
      <c r="F682" s="56"/>
      <c r="G682" s="262">
        <f t="shared" si="69"/>
        <v>0</v>
      </c>
      <c r="H682" s="56"/>
      <c r="I682" s="212">
        <f>_xlfn.IFNA(IF(I$7="Fixed",1,IF(AND($D682="yes",I$7="Block"),INDEX($O832:$Q832,1,MATCH(I$5,$I77:$K77,0)),IF(OR(I$7="Anytime",I$7="Peak",I$7="Off-peak",I$7="Shoulder",I$7="Block"),INDEX('Stakeholder report data'!$G832:$M832,1,MATCH(IF(I$7="Block","Anytime",I$7),'Stakeholder report data'!$G$799:$M$799,0)),INDEX($W832:$AD832,1,MATCH(I$5,$W$799:$AD$799,0)))))
*I1282*I$8,0)</f>
        <v>0</v>
      </c>
      <c r="J682" s="212">
        <f>_xlfn.IFNA(IF(J$7="Fixed",1,IF(AND($D682="yes",J$7="Block"),INDEX($O832:$Q832,1,MATCH(J$5,$I77:$K77,0)),IF(OR(J$7="Anytime",J$7="Peak",J$7="Off-peak",J$7="Shoulder",J$7="Block"),INDEX('Stakeholder report data'!$G832:$M832,1,MATCH(IF(J$7="Block","Anytime",J$7),'Stakeholder report data'!$G$799:$M$799,0)),INDEX($W832:$AD832,1,MATCH(J$5,$W$799:$AD$799,0)))))
*J1282*J$8,0)</f>
        <v>0</v>
      </c>
      <c r="K682" s="212">
        <f>_xlfn.IFNA(IF(K$7="Fixed",1,IF(AND($D682="yes",K$7="Block"),INDEX($O832:$Q832,1,MATCH(K$5,$I77:$K77,0)),IF(OR(K$7="Anytime",K$7="Peak",K$7="Off-peak",K$7="Shoulder",K$7="Block"),INDEX('Stakeholder report data'!$G832:$M832,1,MATCH(IF(K$7="Block","Anytime",K$7),'Stakeholder report data'!$G$799:$M$799,0)),INDEX($W832:$AD832,1,MATCH(K$5,$W$799:$AD$799,0)))))
*K1282*K$8,0)</f>
        <v>0</v>
      </c>
      <c r="L682" s="212">
        <f>_xlfn.IFNA(IF(L$7="Fixed",1,IF(AND($D682="yes",L$7="Block"),INDEX($O832:$Q832,1,MATCH(L$5,$I77:$K77,0)),IF(OR(L$7="Anytime",L$7="Peak",L$7="Off-peak",L$7="Shoulder",L$7="Block"),INDEX('Stakeholder report data'!$G832:$M832,1,MATCH(IF(L$7="Block","Anytime",L$7),'Stakeholder report data'!$G$799:$M$799,0)),INDEX($W832:$AD832,1,MATCH(L$5,$W$799:$AD$799,0)))))
*L1282*L$8,0)</f>
        <v>0</v>
      </c>
      <c r="M682" s="212">
        <f>_xlfn.IFNA(IF(M$7="Fixed",1,IF(AND($D682="yes",M$7="Block"),INDEX($O832:$Q832,1,MATCH(M$5,$I77:$K77,0)),IF(OR(M$7="Anytime",M$7="Peak",M$7="Off-peak",M$7="Shoulder",M$7="Block"),INDEX('Stakeholder report data'!$G832:$M832,1,MATCH(IF(M$7="Block","Anytime",M$7),'Stakeholder report data'!$G$799:$M$799,0)),INDEX($W832:$AD832,1,MATCH(M$5,$W$799:$AD$799,0)))))
*M1282*M$8,0)</f>
        <v>0</v>
      </c>
      <c r="N682" s="212">
        <f>_xlfn.IFNA(IF(N$7="Fixed",1,IF(AND($D682="yes",N$7="Block"),INDEX($O832:$Q832,1,MATCH(N$5,$I77:$K77,0)),IF(OR(N$7="Anytime",N$7="Peak",N$7="Off-peak",N$7="Shoulder",N$7="Block"),INDEX('Stakeholder report data'!$G832:$M832,1,MATCH(IF(N$7="Block","Anytime",N$7),'Stakeholder report data'!$G$799:$M$799,0)),INDEX($W832:$AD832,1,MATCH(N$5,$W$799:$AD$799,0)))))
*N1282*N$8,0)</f>
        <v>0</v>
      </c>
      <c r="O682" s="212">
        <f>_xlfn.IFNA(IF(O$7="Fixed",1,IF(AND($D682="yes",O$7="Block"),INDEX($O832:$Q832,1,MATCH(O$5,$I77:$K77,0)),IF(OR(O$7="Anytime",O$7="Peak",O$7="Off-peak",O$7="Shoulder",O$7="Block"),INDEX('Stakeholder report data'!$G832:$M832,1,MATCH(IF(O$7="Block","Anytime",O$7),'Stakeholder report data'!$G$799:$M$799,0)),INDEX($W832:$AD832,1,MATCH(O$5,$W$799:$AD$799,0)))))
*O1282*O$8,0)</f>
        <v>0</v>
      </c>
      <c r="P682" s="212">
        <f>_xlfn.IFNA(IF(P$7="Fixed",1,IF(AND($D682="yes",P$7="Block"),INDEX($O832:$Q832,1,MATCH(P$5,$I77:$K77,0)),IF(OR(P$7="Anytime",P$7="Peak",P$7="Off-peak",P$7="Shoulder",P$7="Block"),INDEX('Stakeholder report data'!$G832:$M832,1,MATCH(IF(P$7="Block","Anytime",P$7),'Stakeholder report data'!$G$799:$M$799,0)),INDEX($W832:$AD832,1,MATCH(P$5,$W$799:$AD$799,0)))))
*P1282*P$8,0)</f>
        <v>0</v>
      </c>
      <c r="Q682" s="212">
        <f>_xlfn.IFNA(IF(Q$7="Fixed",1,IF(AND($D682="yes",Q$7="Block"),INDEX($O832:$Q832,1,MATCH(Q$5,$I77:$K77,0)),IF(OR(Q$7="Anytime",Q$7="Peak",Q$7="Off-peak",Q$7="Shoulder",Q$7="Block"),INDEX('Stakeholder report data'!$G832:$M832,1,MATCH(IF(Q$7="Block","Anytime",Q$7),'Stakeholder report data'!$G$799:$M$799,0)),INDEX($W832:$AD832,1,MATCH(Q$5,$W$799:$AD$799,0)))))
*Q1282*Q$8,0)</f>
        <v>0</v>
      </c>
      <c r="R682" s="212">
        <f>_xlfn.IFNA(IF(R$7="Fixed",1,IF(AND($D682="yes",R$7="Block"),INDEX($O832:$Q832,1,MATCH(R$5,$I77:$K77,0)),IF(OR(R$7="Anytime",R$7="Peak",R$7="Off-peak",R$7="Shoulder",R$7="Block"),INDEX('Stakeholder report data'!$G832:$M832,1,MATCH(IF(R$7="Block","Anytime",R$7),'Stakeholder report data'!$G$799:$M$799,0)),INDEX($W832:$AD832,1,MATCH(R$5,$W$799:$AD$799,0)))))
*R1282*R$8,0)</f>
        <v>0</v>
      </c>
      <c r="S682" s="212">
        <f>_xlfn.IFNA(IF(S$7="Fixed",1,IF(AND($D682="yes",S$7="Block"),INDEX($O832:$Q832,1,MATCH(S$5,$I77:$K77,0)),IF(OR(S$7="Anytime",S$7="Peak",S$7="Off-peak",S$7="Shoulder",S$7="Block"),INDEX('Stakeholder report data'!$G832:$M832,1,MATCH(IF(S$7="Block","Anytime",S$7),'Stakeholder report data'!$G$799:$M$799,0)),INDEX($W832:$AD832,1,MATCH(S$5,$W$799:$AD$799,0)))))
*S1282*S$8,0)</f>
        <v>0</v>
      </c>
      <c r="T682" s="212">
        <f>_xlfn.IFNA(IF(T$7="Fixed",1,IF(AND($D682="yes",T$7="Block"),INDEX($O832:$Q832,1,MATCH(T$5,$I77:$K77,0)),IF(OR(T$7="Anytime",T$7="Peak",T$7="Off-peak",T$7="Shoulder",T$7="Block"),INDEX('Stakeholder report data'!$G832:$M832,1,MATCH(IF(T$7="Block","Anytime",T$7),'Stakeholder report data'!$G$799:$M$799,0)),INDEX($W832:$AD832,1,MATCH(T$5,$W$799:$AD$799,0)))))
*T1282*T$8,0)</f>
        <v>0</v>
      </c>
      <c r="U682" s="212">
        <f>_xlfn.IFNA(IF(U$7="Fixed",1,IF(AND($D682="yes",U$7="Block"),INDEX($O832:$Q832,1,MATCH(U$5,$I77:$K77,0)),IF(OR(U$7="Anytime",U$7="Peak",U$7="Off-peak",U$7="Shoulder",U$7="Block"),INDEX('Stakeholder report data'!$G832:$M832,1,MATCH(IF(U$7="Block","Anytime",U$7),'Stakeholder report data'!$G$799:$M$799,0)),INDEX($W832:$AD832,1,MATCH(U$5,$W$799:$AD$799,0)))))
*U1282*U$8,0)</f>
        <v>0</v>
      </c>
      <c r="V682" s="212">
        <f>_xlfn.IFNA(IF(V$7="Fixed",1,IF(AND($D682="yes",V$7="Block"),INDEX($O832:$Q832,1,MATCH(V$5,$I77:$K77,0)),IF(OR(V$7="Anytime",V$7="Peak",V$7="Off-peak",V$7="Shoulder",V$7="Block"),INDEX('Stakeholder report data'!$G832:$M832,1,MATCH(IF(V$7="Block","Anytime",V$7),'Stakeholder report data'!$G$799:$M$799,0)),INDEX($W832:$AD832,1,MATCH(V$5,$W$799:$AD$799,0)))))
*V1282*V$8,0)</f>
        <v>0</v>
      </c>
      <c r="W682" s="212">
        <f>_xlfn.IFNA(IF(W$7="Fixed",1,IF(AND($D682="yes",W$7="Block"),INDEX($O832:$Q832,1,MATCH(W$5,$I77:$K77,0)),IF(OR(W$7="Anytime",W$7="Peak",W$7="Off-peak",W$7="Shoulder",W$7="Block"),INDEX('Stakeholder report data'!$G832:$M832,1,MATCH(IF(W$7="Block","Anytime",W$7),'Stakeholder report data'!$G$799:$M$799,0)),INDEX($W832:$AD832,1,MATCH(W$5,$W$799:$AD$799,0)))))
*W1282*W$8,0)</f>
        <v>0</v>
      </c>
      <c r="X682" s="212">
        <f>_xlfn.IFNA(IF(X$7="Fixed",1,IF(AND($D682="yes",X$7="Block"),INDEX($O832:$Q832,1,MATCH(X$5,$I77:$K77,0)),IF(OR(X$7="Anytime",X$7="Peak",X$7="Off-peak",X$7="Shoulder",X$7="Block"),INDEX('Stakeholder report data'!$G832:$M832,1,MATCH(IF(X$7="Block","Anytime",X$7),'Stakeholder report data'!$G$799:$M$799,0)),INDEX($W832:$AD832,1,MATCH(X$5,$W$799:$AD$799,0)))))
*X1282*X$8,0)</f>
        <v>0</v>
      </c>
      <c r="Y682" s="212">
        <f>_xlfn.IFNA(IF(Y$7="Fixed",1,IF(AND($D682="yes",Y$7="Block"),INDEX($O832:$Q832,1,MATCH(Y$5,$I77:$K77,0)),IF(OR(Y$7="Anytime",Y$7="Peak",Y$7="Off-peak",Y$7="Shoulder",Y$7="Block"),INDEX('Stakeholder report data'!$G832:$M832,1,MATCH(IF(Y$7="Block","Anytime",Y$7),'Stakeholder report data'!$G$799:$M$799,0)),INDEX($W832:$AD832,1,MATCH(Y$5,$W$799:$AD$799,0)))))
*Y1282*Y$8,0)</f>
        <v>0</v>
      </c>
      <c r="Z682" s="212">
        <f>_xlfn.IFNA(IF(Z$7="Fixed",1,IF(AND($D682="yes",Z$7="Block"),INDEX($O832:$Q832,1,MATCH(Z$5,$I77:$K77,0)),IF(OR(Z$7="Anytime",Z$7="Peak",Z$7="Off-peak",Z$7="Shoulder",Z$7="Block"),INDEX('Stakeholder report data'!$G832:$M832,1,MATCH(IF(Z$7="Block","Anytime",Z$7),'Stakeholder report data'!$G$799:$M$799,0)),INDEX($W832:$AD832,1,MATCH(Z$5,$W$799:$AD$799,0)))))
*Z1282*Z$8,0)</f>
        <v>0</v>
      </c>
      <c r="AA682" s="212">
        <f>_xlfn.IFNA(IF(AA$7="Fixed",1,IF(AND($D682="yes",AA$7="Block"),INDEX($O832:$Q832,1,MATCH(AA$5,$I77:$K77,0)),IF(OR(AA$7="Anytime",AA$7="Peak",AA$7="Off-peak",AA$7="Shoulder",AA$7="Block"),INDEX('Stakeholder report data'!$G832:$M832,1,MATCH(IF(AA$7="Block","Anytime",AA$7),'Stakeholder report data'!$G$799:$M$799,0)),INDEX($W832:$AD832,1,MATCH(AA$5,$W$799:$AD$799,0)))))
*AA1282*AA$8,0)</f>
        <v>0</v>
      </c>
      <c r="AB682" s="212">
        <f>_xlfn.IFNA(IF(AB$7="Fixed",1,IF(AND($D682="yes",AB$7="Block"),INDEX($O832:$Q832,1,MATCH(AB$5,$I77:$K77,0)),IF(OR(AB$7="Anytime",AB$7="Peak",AB$7="Off-peak",AB$7="Shoulder",AB$7="Block"),INDEX('Stakeholder report data'!$G832:$M832,1,MATCH(IF(AB$7="Block","Anytime",AB$7),'Stakeholder report data'!$G$799:$M$799,0)),INDEX($W832:$AD832,1,MATCH(AB$5,$W$799:$AD$799,0)))))
*AB1282*AB$8,0)</f>
        <v>0</v>
      </c>
      <c r="AC682" s="212">
        <f>_xlfn.IFNA(IF(AC$7="Fixed",1,IF(AND($D682="yes",AC$7="Block"),INDEX($O832:$Q832,1,MATCH(AC$5,$I77:$K77,0)),IF(OR(AC$7="Anytime",AC$7="Peak",AC$7="Off-peak",AC$7="Shoulder",AC$7="Block"),INDEX('Stakeholder report data'!$G832:$M832,1,MATCH(IF(AC$7="Block","Anytime",AC$7),'Stakeholder report data'!$G$799:$M$799,0)),INDEX($W832:$AD832,1,MATCH(AC$5,$W$799:$AD$799,0)))))
*AC1282*AC$8,0)</f>
        <v>0</v>
      </c>
      <c r="AD682" s="212">
        <f>_xlfn.IFNA(IF(AD$7="Fixed",1,IF(AND($D682="yes",AD$7="Block"),INDEX($O832:$Q832,1,MATCH(AD$5,$I77:$K77,0)),IF(OR(AD$7="Anytime",AD$7="Peak",AD$7="Off-peak",AD$7="Shoulder",AD$7="Block"),INDEX('Stakeholder report data'!$G832:$M832,1,MATCH(IF(AD$7="Block","Anytime",AD$7),'Stakeholder report data'!$G$799:$M$799,0)),INDEX($W832:$AD832,1,MATCH(AD$5,$W$799:$AD$799,0)))))
*AD1282*AD$8,0)</f>
        <v>0</v>
      </c>
      <c r="AE682" s="55"/>
      <c r="AF682" s="34"/>
      <c r="AG682" s="34"/>
      <c r="AH682" s="34"/>
    </row>
    <row r="683" spans="1:34" ht="11.25" outlineLevel="2" x14ac:dyDescent="0.2">
      <c r="A683" s="34"/>
      <c r="B683" s="258"/>
      <c r="C683" s="48">
        <v>0</v>
      </c>
      <c r="D683" s="49">
        <f t="shared" si="70"/>
        <v>0</v>
      </c>
      <c r="E683" s="49">
        <f t="shared" si="70"/>
        <v>0</v>
      </c>
      <c r="F683" s="56"/>
      <c r="G683" s="262">
        <f t="shared" si="69"/>
        <v>0</v>
      </c>
      <c r="H683" s="56"/>
      <c r="I683" s="212">
        <f>_xlfn.IFNA(IF(I$7="Fixed",1,IF(AND($D683="yes",I$7="Block"),INDEX($O833:$Q833,1,MATCH(I$5,$I78:$K78,0)),IF(OR(I$7="Anytime",I$7="Peak",I$7="Off-peak",I$7="Shoulder",I$7="Block"),INDEX('Stakeholder report data'!$G833:$M833,1,MATCH(IF(I$7="Block","Anytime",I$7),'Stakeholder report data'!$G$799:$M$799,0)),INDEX($W833:$AD833,1,MATCH(I$5,$W$799:$AD$799,0)))))
*I1283*I$8,0)</f>
        <v>0</v>
      </c>
      <c r="J683" s="212">
        <f>_xlfn.IFNA(IF(J$7="Fixed",1,IF(AND($D683="yes",J$7="Block"),INDEX($O833:$Q833,1,MATCH(J$5,$I78:$K78,0)),IF(OR(J$7="Anytime",J$7="Peak",J$7="Off-peak",J$7="Shoulder",J$7="Block"),INDEX('Stakeholder report data'!$G833:$M833,1,MATCH(IF(J$7="Block","Anytime",J$7),'Stakeholder report data'!$G$799:$M$799,0)),INDEX($W833:$AD833,1,MATCH(J$5,$W$799:$AD$799,0)))))
*J1283*J$8,0)</f>
        <v>0</v>
      </c>
      <c r="K683" s="212">
        <f>_xlfn.IFNA(IF(K$7="Fixed",1,IF(AND($D683="yes",K$7="Block"),INDEX($O833:$Q833,1,MATCH(K$5,$I78:$K78,0)),IF(OR(K$7="Anytime",K$7="Peak",K$7="Off-peak",K$7="Shoulder",K$7="Block"),INDEX('Stakeholder report data'!$G833:$M833,1,MATCH(IF(K$7="Block","Anytime",K$7),'Stakeholder report data'!$G$799:$M$799,0)),INDEX($W833:$AD833,1,MATCH(K$5,$W$799:$AD$799,0)))))
*K1283*K$8,0)</f>
        <v>0</v>
      </c>
      <c r="L683" s="212">
        <f>_xlfn.IFNA(IF(L$7="Fixed",1,IF(AND($D683="yes",L$7="Block"),INDEX($O833:$Q833,1,MATCH(L$5,$I78:$K78,0)),IF(OR(L$7="Anytime",L$7="Peak",L$7="Off-peak",L$7="Shoulder",L$7="Block"),INDEX('Stakeholder report data'!$G833:$M833,1,MATCH(IF(L$7="Block","Anytime",L$7),'Stakeholder report data'!$G$799:$M$799,0)),INDEX($W833:$AD833,1,MATCH(L$5,$W$799:$AD$799,0)))))
*L1283*L$8,0)</f>
        <v>0</v>
      </c>
      <c r="M683" s="212">
        <f>_xlfn.IFNA(IF(M$7="Fixed",1,IF(AND($D683="yes",M$7="Block"),INDEX($O833:$Q833,1,MATCH(M$5,$I78:$K78,0)),IF(OR(M$7="Anytime",M$7="Peak",M$7="Off-peak",M$7="Shoulder",M$7="Block"),INDEX('Stakeholder report data'!$G833:$M833,1,MATCH(IF(M$7="Block","Anytime",M$7),'Stakeholder report data'!$G$799:$M$799,0)),INDEX($W833:$AD833,1,MATCH(M$5,$W$799:$AD$799,0)))))
*M1283*M$8,0)</f>
        <v>0</v>
      </c>
      <c r="N683" s="212">
        <f>_xlfn.IFNA(IF(N$7="Fixed",1,IF(AND($D683="yes",N$7="Block"),INDEX($O833:$Q833,1,MATCH(N$5,$I78:$K78,0)),IF(OR(N$7="Anytime",N$7="Peak",N$7="Off-peak",N$7="Shoulder",N$7="Block"),INDEX('Stakeholder report data'!$G833:$M833,1,MATCH(IF(N$7="Block","Anytime",N$7),'Stakeholder report data'!$G$799:$M$799,0)),INDEX($W833:$AD833,1,MATCH(N$5,$W$799:$AD$799,0)))))
*N1283*N$8,0)</f>
        <v>0</v>
      </c>
      <c r="O683" s="212">
        <f>_xlfn.IFNA(IF(O$7="Fixed",1,IF(AND($D683="yes",O$7="Block"),INDEX($O833:$Q833,1,MATCH(O$5,$I78:$K78,0)),IF(OR(O$7="Anytime",O$7="Peak",O$7="Off-peak",O$7="Shoulder",O$7="Block"),INDEX('Stakeholder report data'!$G833:$M833,1,MATCH(IF(O$7="Block","Anytime",O$7),'Stakeholder report data'!$G$799:$M$799,0)),INDEX($W833:$AD833,1,MATCH(O$5,$W$799:$AD$799,0)))))
*O1283*O$8,0)</f>
        <v>0</v>
      </c>
      <c r="P683" s="212">
        <f>_xlfn.IFNA(IF(P$7="Fixed",1,IF(AND($D683="yes",P$7="Block"),INDEX($O833:$Q833,1,MATCH(P$5,$I78:$K78,0)),IF(OR(P$7="Anytime",P$7="Peak",P$7="Off-peak",P$7="Shoulder",P$7="Block"),INDEX('Stakeholder report data'!$G833:$M833,1,MATCH(IF(P$7="Block","Anytime",P$7),'Stakeholder report data'!$G$799:$M$799,0)),INDEX($W833:$AD833,1,MATCH(P$5,$W$799:$AD$799,0)))))
*P1283*P$8,0)</f>
        <v>0</v>
      </c>
      <c r="Q683" s="212">
        <f>_xlfn.IFNA(IF(Q$7="Fixed",1,IF(AND($D683="yes",Q$7="Block"),INDEX($O833:$Q833,1,MATCH(Q$5,$I78:$K78,0)),IF(OR(Q$7="Anytime",Q$7="Peak",Q$7="Off-peak",Q$7="Shoulder",Q$7="Block"),INDEX('Stakeholder report data'!$G833:$M833,1,MATCH(IF(Q$7="Block","Anytime",Q$7),'Stakeholder report data'!$G$799:$M$799,0)),INDEX($W833:$AD833,1,MATCH(Q$5,$W$799:$AD$799,0)))))
*Q1283*Q$8,0)</f>
        <v>0</v>
      </c>
      <c r="R683" s="212">
        <f>_xlfn.IFNA(IF(R$7="Fixed",1,IF(AND($D683="yes",R$7="Block"),INDEX($O833:$Q833,1,MATCH(R$5,$I78:$K78,0)),IF(OR(R$7="Anytime",R$7="Peak",R$7="Off-peak",R$7="Shoulder",R$7="Block"),INDEX('Stakeholder report data'!$G833:$M833,1,MATCH(IF(R$7="Block","Anytime",R$7),'Stakeholder report data'!$G$799:$M$799,0)),INDEX($W833:$AD833,1,MATCH(R$5,$W$799:$AD$799,0)))))
*R1283*R$8,0)</f>
        <v>0</v>
      </c>
      <c r="S683" s="212">
        <f>_xlfn.IFNA(IF(S$7="Fixed",1,IF(AND($D683="yes",S$7="Block"),INDEX($O833:$Q833,1,MATCH(S$5,$I78:$K78,0)),IF(OR(S$7="Anytime",S$7="Peak",S$7="Off-peak",S$7="Shoulder",S$7="Block"),INDEX('Stakeholder report data'!$G833:$M833,1,MATCH(IF(S$7="Block","Anytime",S$7),'Stakeholder report data'!$G$799:$M$799,0)),INDEX($W833:$AD833,1,MATCH(S$5,$W$799:$AD$799,0)))))
*S1283*S$8,0)</f>
        <v>0</v>
      </c>
      <c r="T683" s="212">
        <f>_xlfn.IFNA(IF(T$7="Fixed",1,IF(AND($D683="yes",T$7="Block"),INDEX($O833:$Q833,1,MATCH(T$5,$I78:$K78,0)),IF(OR(T$7="Anytime",T$7="Peak",T$7="Off-peak",T$7="Shoulder",T$7="Block"),INDEX('Stakeholder report data'!$G833:$M833,1,MATCH(IF(T$7="Block","Anytime",T$7),'Stakeholder report data'!$G$799:$M$799,0)),INDEX($W833:$AD833,1,MATCH(T$5,$W$799:$AD$799,0)))))
*T1283*T$8,0)</f>
        <v>0</v>
      </c>
      <c r="U683" s="212">
        <f>_xlfn.IFNA(IF(U$7="Fixed",1,IF(AND($D683="yes",U$7="Block"),INDEX($O833:$Q833,1,MATCH(U$5,$I78:$K78,0)),IF(OR(U$7="Anytime",U$7="Peak",U$7="Off-peak",U$7="Shoulder",U$7="Block"),INDEX('Stakeholder report data'!$G833:$M833,1,MATCH(IF(U$7="Block","Anytime",U$7),'Stakeholder report data'!$G$799:$M$799,0)),INDEX($W833:$AD833,1,MATCH(U$5,$W$799:$AD$799,0)))))
*U1283*U$8,0)</f>
        <v>0</v>
      </c>
      <c r="V683" s="212">
        <f>_xlfn.IFNA(IF(V$7="Fixed",1,IF(AND($D683="yes",V$7="Block"),INDEX($O833:$Q833,1,MATCH(V$5,$I78:$K78,0)),IF(OR(V$7="Anytime",V$7="Peak",V$7="Off-peak",V$7="Shoulder",V$7="Block"),INDEX('Stakeholder report data'!$G833:$M833,1,MATCH(IF(V$7="Block","Anytime",V$7),'Stakeholder report data'!$G$799:$M$799,0)),INDEX($W833:$AD833,1,MATCH(V$5,$W$799:$AD$799,0)))))
*V1283*V$8,0)</f>
        <v>0</v>
      </c>
      <c r="W683" s="212">
        <f>_xlfn.IFNA(IF(W$7="Fixed",1,IF(AND($D683="yes",W$7="Block"),INDEX($O833:$Q833,1,MATCH(W$5,$I78:$K78,0)),IF(OR(W$7="Anytime",W$7="Peak",W$7="Off-peak",W$7="Shoulder",W$7="Block"),INDEX('Stakeholder report data'!$G833:$M833,1,MATCH(IF(W$7="Block","Anytime",W$7),'Stakeholder report data'!$G$799:$M$799,0)),INDEX($W833:$AD833,1,MATCH(W$5,$W$799:$AD$799,0)))))
*W1283*W$8,0)</f>
        <v>0</v>
      </c>
      <c r="X683" s="212">
        <f>_xlfn.IFNA(IF(X$7="Fixed",1,IF(AND($D683="yes",X$7="Block"),INDEX($O833:$Q833,1,MATCH(X$5,$I78:$K78,0)),IF(OR(X$7="Anytime",X$7="Peak",X$7="Off-peak",X$7="Shoulder",X$7="Block"),INDEX('Stakeholder report data'!$G833:$M833,1,MATCH(IF(X$7="Block","Anytime",X$7),'Stakeholder report data'!$G$799:$M$799,0)),INDEX($W833:$AD833,1,MATCH(X$5,$W$799:$AD$799,0)))))
*X1283*X$8,0)</f>
        <v>0</v>
      </c>
      <c r="Y683" s="212">
        <f>_xlfn.IFNA(IF(Y$7="Fixed",1,IF(AND($D683="yes",Y$7="Block"),INDEX($O833:$Q833,1,MATCH(Y$5,$I78:$K78,0)),IF(OR(Y$7="Anytime",Y$7="Peak",Y$7="Off-peak",Y$7="Shoulder",Y$7="Block"),INDEX('Stakeholder report data'!$G833:$M833,1,MATCH(IF(Y$7="Block","Anytime",Y$7),'Stakeholder report data'!$G$799:$M$799,0)),INDEX($W833:$AD833,1,MATCH(Y$5,$W$799:$AD$799,0)))))
*Y1283*Y$8,0)</f>
        <v>0</v>
      </c>
      <c r="Z683" s="212">
        <f>_xlfn.IFNA(IF(Z$7="Fixed",1,IF(AND($D683="yes",Z$7="Block"),INDEX($O833:$Q833,1,MATCH(Z$5,$I78:$K78,0)),IF(OR(Z$7="Anytime",Z$7="Peak",Z$7="Off-peak",Z$7="Shoulder",Z$7="Block"),INDEX('Stakeholder report data'!$G833:$M833,1,MATCH(IF(Z$7="Block","Anytime",Z$7),'Stakeholder report data'!$G$799:$M$799,0)),INDEX($W833:$AD833,1,MATCH(Z$5,$W$799:$AD$799,0)))))
*Z1283*Z$8,0)</f>
        <v>0</v>
      </c>
      <c r="AA683" s="212">
        <f>_xlfn.IFNA(IF(AA$7="Fixed",1,IF(AND($D683="yes",AA$7="Block"),INDEX($O833:$Q833,1,MATCH(AA$5,$I78:$K78,0)),IF(OR(AA$7="Anytime",AA$7="Peak",AA$7="Off-peak",AA$7="Shoulder",AA$7="Block"),INDEX('Stakeholder report data'!$G833:$M833,1,MATCH(IF(AA$7="Block","Anytime",AA$7),'Stakeholder report data'!$G$799:$M$799,0)),INDEX($W833:$AD833,1,MATCH(AA$5,$W$799:$AD$799,0)))))
*AA1283*AA$8,0)</f>
        <v>0</v>
      </c>
      <c r="AB683" s="212">
        <f>_xlfn.IFNA(IF(AB$7="Fixed",1,IF(AND($D683="yes",AB$7="Block"),INDEX($O833:$Q833,1,MATCH(AB$5,$I78:$K78,0)),IF(OR(AB$7="Anytime",AB$7="Peak",AB$7="Off-peak",AB$7="Shoulder",AB$7="Block"),INDEX('Stakeholder report data'!$G833:$M833,1,MATCH(IF(AB$7="Block","Anytime",AB$7),'Stakeholder report data'!$G$799:$M$799,0)),INDEX($W833:$AD833,1,MATCH(AB$5,$W$799:$AD$799,0)))))
*AB1283*AB$8,0)</f>
        <v>0</v>
      </c>
      <c r="AC683" s="212">
        <f>_xlfn.IFNA(IF(AC$7="Fixed",1,IF(AND($D683="yes",AC$7="Block"),INDEX($O833:$Q833,1,MATCH(AC$5,$I78:$K78,0)),IF(OR(AC$7="Anytime",AC$7="Peak",AC$7="Off-peak",AC$7="Shoulder",AC$7="Block"),INDEX('Stakeholder report data'!$G833:$M833,1,MATCH(IF(AC$7="Block","Anytime",AC$7),'Stakeholder report data'!$G$799:$M$799,0)),INDEX($W833:$AD833,1,MATCH(AC$5,$W$799:$AD$799,0)))))
*AC1283*AC$8,0)</f>
        <v>0</v>
      </c>
      <c r="AD683" s="212">
        <f>_xlfn.IFNA(IF(AD$7="Fixed",1,IF(AND($D683="yes",AD$7="Block"),INDEX($O833:$Q833,1,MATCH(AD$5,$I78:$K78,0)),IF(OR(AD$7="Anytime",AD$7="Peak",AD$7="Off-peak",AD$7="Shoulder",AD$7="Block"),INDEX('Stakeholder report data'!$G833:$M833,1,MATCH(IF(AD$7="Block","Anytime",AD$7),'Stakeholder report data'!$G$799:$M$799,0)),INDEX($W833:$AD833,1,MATCH(AD$5,$W$799:$AD$799,0)))))
*AD1283*AD$8,0)</f>
        <v>0</v>
      </c>
      <c r="AE683" s="55"/>
      <c r="AF683" s="34"/>
      <c r="AG683" s="34"/>
      <c r="AH683" s="34"/>
    </row>
    <row r="684" spans="1:34" ht="11.25" outlineLevel="2" x14ac:dyDescent="0.2">
      <c r="A684" s="34"/>
      <c r="B684" s="258"/>
      <c r="C684" s="48">
        <v>0</v>
      </c>
      <c r="D684" s="49">
        <f t="shared" ref="D684:E684" si="71">D534</f>
        <v>0</v>
      </c>
      <c r="E684" s="49">
        <f t="shared" si="71"/>
        <v>0</v>
      </c>
      <c r="F684" s="56"/>
      <c r="G684" s="262">
        <f t="shared" si="69"/>
        <v>0</v>
      </c>
      <c r="H684" s="56"/>
      <c r="I684" s="212">
        <f>_xlfn.IFNA(IF(I$7="Fixed",1,IF(AND($D684="yes",I$7="Block"),INDEX($O834:$Q834,1,MATCH(I$5,$I79:$K79,0)),IF(OR(I$7="Anytime",I$7="Peak",I$7="Off-peak",I$7="Shoulder",I$7="Block"),INDEX('Stakeholder report data'!$G834:$M834,1,MATCH(IF(I$7="Block","Anytime",I$7),'Stakeholder report data'!$G$799:$M$799,0)),INDEX($W834:$AD834,1,MATCH(I$5,$W$799:$AD$799,0)))))
*I1284*I$8,0)</f>
        <v>0</v>
      </c>
      <c r="J684" s="212">
        <f>_xlfn.IFNA(IF(J$7="Fixed",1,IF(AND($D684="yes",J$7="Block"),INDEX($O834:$Q834,1,MATCH(J$5,$I79:$K79,0)),IF(OR(J$7="Anytime",J$7="Peak",J$7="Off-peak",J$7="Shoulder",J$7="Block"),INDEX('Stakeholder report data'!$G834:$M834,1,MATCH(IF(J$7="Block","Anytime",J$7),'Stakeholder report data'!$G$799:$M$799,0)),INDEX($W834:$AD834,1,MATCH(J$5,$W$799:$AD$799,0)))))
*J1284*J$8,0)</f>
        <v>0</v>
      </c>
      <c r="K684" s="212">
        <f>_xlfn.IFNA(IF(K$7="Fixed",1,IF(AND($D684="yes",K$7="Block"),INDEX($O834:$Q834,1,MATCH(K$5,$I79:$K79,0)),IF(OR(K$7="Anytime",K$7="Peak",K$7="Off-peak",K$7="Shoulder",K$7="Block"),INDEX('Stakeholder report data'!$G834:$M834,1,MATCH(IF(K$7="Block","Anytime",K$7),'Stakeholder report data'!$G$799:$M$799,0)),INDEX($W834:$AD834,1,MATCH(K$5,$W$799:$AD$799,0)))))
*K1284*K$8,0)</f>
        <v>0</v>
      </c>
      <c r="L684" s="212">
        <f>_xlfn.IFNA(IF(L$7="Fixed",1,IF(AND($D684="yes",L$7="Block"),INDEX($O834:$Q834,1,MATCH(L$5,$I79:$K79,0)),IF(OR(L$7="Anytime",L$7="Peak",L$7="Off-peak",L$7="Shoulder",L$7="Block"),INDEX('Stakeholder report data'!$G834:$M834,1,MATCH(IF(L$7="Block","Anytime",L$7),'Stakeholder report data'!$G$799:$M$799,0)),INDEX($W834:$AD834,1,MATCH(L$5,$W$799:$AD$799,0)))))
*L1284*L$8,0)</f>
        <v>0</v>
      </c>
      <c r="M684" s="212">
        <f>_xlfn.IFNA(IF(M$7="Fixed",1,IF(AND($D684="yes",M$7="Block"),INDEX($O834:$Q834,1,MATCH(M$5,$I79:$K79,0)),IF(OR(M$7="Anytime",M$7="Peak",M$7="Off-peak",M$7="Shoulder",M$7="Block"),INDEX('Stakeholder report data'!$G834:$M834,1,MATCH(IF(M$7="Block","Anytime",M$7),'Stakeholder report data'!$G$799:$M$799,0)),INDEX($W834:$AD834,1,MATCH(M$5,$W$799:$AD$799,0)))))
*M1284*M$8,0)</f>
        <v>0</v>
      </c>
      <c r="N684" s="212">
        <f>_xlfn.IFNA(IF(N$7="Fixed",1,IF(AND($D684="yes",N$7="Block"),INDEX($O834:$Q834,1,MATCH(N$5,$I79:$K79,0)),IF(OR(N$7="Anytime",N$7="Peak",N$7="Off-peak",N$7="Shoulder",N$7="Block"),INDEX('Stakeholder report data'!$G834:$M834,1,MATCH(IF(N$7="Block","Anytime",N$7),'Stakeholder report data'!$G$799:$M$799,0)),INDEX($W834:$AD834,1,MATCH(N$5,$W$799:$AD$799,0)))))
*N1284*N$8,0)</f>
        <v>0</v>
      </c>
      <c r="O684" s="212">
        <f>_xlfn.IFNA(IF(O$7="Fixed",1,IF(AND($D684="yes",O$7="Block"),INDEX($O834:$Q834,1,MATCH(O$5,$I79:$K79,0)),IF(OR(O$7="Anytime",O$7="Peak",O$7="Off-peak",O$7="Shoulder",O$7="Block"),INDEX('Stakeholder report data'!$G834:$M834,1,MATCH(IF(O$7="Block","Anytime",O$7),'Stakeholder report data'!$G$799:$M$799,0)),INDEX($W834:$AD834,1,MATCH(O$5,$W$799:$AD$799,0)))))
*O1284*O$8,0)</f>
        <v>0</v>
      </c>
      <c r="P684" s="212">
        <f>_xlfn.IFNA(IF(P$7="Fixed",1,IF(AND($D684="yes",P$7="Block"),INDEX($O834:$Q834,1,MATCH(P$5,$I79:$K79,0)),IF(OR(P$7="Anytime",P$7="Peak",P$7="Off-peak",P$7="Shoulder",P$7="Block"),INDEX('Stakeholder report data'!$G834:$M834,1,MATCH(IF(P$7="Block","Anytime",P$7),'Stakeholder report data'!$G$799:$M$799,0)),INDEX($W834:$AD834,1,MATCH(P$5,$W$799:$AD$799,0)))))
*P1284*P$8,0)</f>
        <v>0</v>
      </c>
      <c r="Q684" s="212">
        <f>_xlfn.IFNA(IF(Q$7="Fixed",1,IF(AND($D684="yes",Q$7="Block"),INDEX($O834:$Q834,1,MATCH(Q$5,$I79:$K79,0)),IF(OR(Q$7="Anytime",Q$7="Peak",Q$7="Off-peak",Q$7="Shoulder",Q$7="Block"),INDEX('Stakeholder report data'!$G834:$M834,1,MATCH(IF(Q$7="Block","Anytime",Q$7),'Stakeholder report data'!$G$799:$M$799,0)),INDEX($W834:$AD834,1,MATCH(Q$5,$W$799:$AD$799,0)))))
*Q1284*Q$8,0)</f>
        <v>0</v>
      </c>
      <c r="R684" s="212">
        <f>_xlfn.IFNA(IF(R$7="Fixed",1,IF(AND($D684="yes",R$7="Block"),INDEX($O834:$Q834,1,MATCH(R$5,$I79:$K79,0)),IF(OR(R$7="Anytime",R$7="Peak",R$7="Off-peak",R$7="Shoulder",R$7="Block"),INDEX('Stakeholder report data'!$G834:$M834,1,MATCH(IF(R$7="Block","Anytime",R$7),'Stakeholder report data'!$G$799:$M$799,0)),INDEX($W834:$AD834,1,MATCH(R$5,$W$799:$AD$799,0)))))
*R1284*R$8,0)</f>
        <v>0</v>
      </c>
      <c r="S684" s="212">
        <f>_xlfn.IFNA(IF(S$7="Fixed",1,IF(AND($D684="yes",S$7="Block"),INDEX($O834:$Q834,1,MATCH(S$5,$I79:$K79,0)),IF(OR(S$7="Anytime",S$7="Peak",S$7="Off-peak",S$7="Shoulder",S$7="Block"),INDEX('Stakeholder report data'!$G834:$M834,1,MATCH(IF(S$7="Block","Anytime",S$7),'Stakeholder report data'!$G$799:$M$799,0)),INDEX($W834:$AD834,1,MATCH(S$5,$W$799:$AD$799,0)))))
*S1284*S$8,0)</f>
        <v>0</v>
      </c>
      <c r="T684" s="212">
        <f>_xlfn.IFNA(IF(T$7="Fixed",1,IF(AND($D684="yes",T$7="Block"),INDEX($O834:$Q834,1,MATCH(T$5,$I79:$K79,0)),IF(OR(T$7="Anytime",T$7="Peak",T$7="Off-peak",T$7="Shoulder",T$7="Block"),INDEX('Stakeholder report data'!$G834:$M834,1,MATCH(IF(T$7="Block","Anytime",T$7),'Stakeholder report data'!$G$799:$M$799,0)),INDEX($W834:$AD834,1,MATCH(T$5,$W$799:$AD$799,0)))))
*T1284*T$8,0)</f>
        <v>0</v>
      </c>
      <c r="U684" s="212">
        <f>_xlfn.IFNA(IF(U$7="Fixed",1,IF(AND($D684="yes",U$7="Block"),INDEX($O834:$Q834,1,MATCH(U$5,$I79:$K79,0)),IF(OR(U$7="Anytime",U$7="Peak",U$7="Off-peak",U$7="Shoulder",U$7="Block"),INDEX('Stakeholder report data'!$G834:$M834,1,MATCH(IF(U$7="Block","Anytime",U$7),'Stakeholder report data'!$G$799:$M$799,0)),INDEX($W834:$AD834,1,MATCH(U$5,$W$799:$AD$799,0)))))
*U1284*U$8,0)</f>
        <v>0</v>
      </c>
      <c r="V684" s="212">
        <f>_xlfn.IFNA(IF(V$7="Fixed",1,IF(AND($D684="yes",V$7="Block"),INDEX($O834:$Q834,1,MATCH(V$5,$I79:$K79,0)),IF(OR(V$7="Anytime",V$7="Peak",V$7="Off-peak",V$7="Shoulder",V$7="Block"),INDEX('Stakeholder report data'!$G834:$M834,1,MATCH(IF(V$7="Block","Anytime",V$7),'Stakeholder report data'!$G$799:$M$799,0)),INDEX($W834:$AD834,1,MATCH(V$5,$W$799:$AD$799,0)))))
*V1284*V$8,0)</f>
        <v>0</v>
      </c>
      <c r="W684" s="212">
        <f>_xlfn.IFNA(IF(W$7="Fixed",1,IF(AND($D684="yes",W$7="Block"),INDEX($O834:$Q834,1,MATCH(W$5,$I79:$K79,0)),IF(OR(W$7="Anytime",W$7="Peak",W$7="Off-peak",W$7="Shoulder",W$7="Block"),INDEX('Stakeholder report data'!$G834:$M834,1,MATCH(IF(W$7="Block","Anytime",W$7),'Stakeholder report data'!$G$799:$M$799,0)),INDEX($W834:$AD834,1,MATCH(W$5,$W$799:$AD$799,0)))))
*W1284*W$8,0)</f>
        <v>0</v>
      </c>
      <c r="X684" s="212">
        <f>_xlfn.IFNA(IF(X$7="Fixed",1,IF(AND($D684="yes",X$7="Block"),INDEX($O834:$Q834,1,MATCH(X$5,$I79:$K79,0)),IF(OR(X$7="Anytime",X$7="Peak",X$7="Off-peak",X$7="Shoulder",X$7="Block"),INDEX('Stakeholder report data'!$G834:$M834,1,MATCH(IF(X$7="Block","Anytime",X$7),'Stakeholder report data'!$G$799:$M$799,0)),INDEX($W834:$AD834,1,MATCH(X$5,$W$799:$AD$799,0)))))
*X1284*X$8,0)</f>
        <v>0</v>
      </c>
      <c r="Y684" s="212">
        <f>_xlfn.IFNA(IF(Y$7="Fixed",1,IF(AND($D684="yes",Y$7="Block"),INDEX($O834:$Q834,1,MATCH(Y$5,$I79:$K79,0)),IF(OR(Y$7="Anytime",Y$7="Peak",Y$7="Off-peak",Y$7="Shoulder",Y$7="Block"),INDEX('Stakeholder report data'!$G834:$M834,1,MATCH(IF(Y$7="Block","Anytime",Y$7),'Stakeholder report data'!$G$799:$M$799,0)),INDEX($W834:$AD834,1,MATCH(Y$5,$W$799:$AD$799,0)))))
*Y1284*Y$8,0)</f>
        <v>0</v>
      </c>
      <c r="Z684" s="212">
        <f>_xlfn.IFNA(IF(Z$7="Fixed",1,IF(AND($D684="yes",Z$7="Block"),INDEX($O834:$Q834,1,MATCH(Z$5,$I79:$K79,0)),IF(OR(Z$7="Anytime",Z$7="Peak",Z$7="Off-peak",Z$7="Shoulder",Z$7="Block"),INDEX('Stakeholder report data'!$G834:$M834,1,MATCH(IF(Z$7="Block","Anytime",Z$7),'Stakeholder report data'!$G$799:$M$799,0)),INDEX($W834:$AD834,1,MATCH(Z$5,$W$799:$AD$799,0)))))
*Z1284*Z$8,0)</f>
        <v>0</v>
      </c>
      <c r="AA684" s="212">
        <f>_xlfn.IFNA(IF(AA$7="Fixed",1,IF(AND($D684="yes",AA$7="Block"),INDEX($O834:$Q834,1,MATCH(AA$5,$I79:$K79,0)),IF(OR(AA$7="Anytime",AA$7="Peak",AA$7="Off-peak",AA$7="Shoulder",AA$7="Block"),INDEX('Stakeholder report data'!$G834:$M834,1,MATCH(IF(AA$7="Block","Anytime",AA$7),'Stakeholder report data'!$G$799:$M$799,0)),INDEX($W834:$AD834,1,MATCH(AA$5,$W$799:$AD$799,0)))))
*AA1284*AA$8,0)</f>
        <v>0</v>
      </c>
      <c r="AB684" s="212">
        <f>_xlfn.IFNA(IF(AB$7="Fixed",1,IF(AND($D684="yes",AB$7="Block"),INDEX($O834:$Q834,1,MATCH(AB$5,$I79:$K79,0)),IF(OR(AB$7="Anytime",AB$7="Peak",AB$7="Off-peak",AB$7="Shoulder",AB$7="Block"),INDEX('Stakeholder report data'!$G834:$M834,1,MATCH(IF(AB$7="Block","Anytime",AB$7),'Stakeholder report data'!$G$799:$M$799,0)),INDEX($W834:$AD834,1,MATCH(AB$5,$W$799:$AD$799,0)))))
*AB1284*AB$8,0)</f>
        <v>0</v>
      </c>
      <c r="AC684" s="212">
        <f>_xlfn.IFNA(IF(AC$7="Fixed",1,IF(AND($D684="yes",AC$7="Block"),INDEX($O834:$Q834,1,MATCH(AC$5,$I79:$K79,0)),IF(OR(AC$7="Anytime",AC$7="Peak",AC$7="Off-peak",AC$7="Shoulder",AC$7="Block"),INDEX('Stakeholder report data'!$G834:$M834,1,MATCH(IF(AC$7="Block","Anytime",AC$7),'Stakeholder report data'!$G$799:$M$799,0)),INDEX($W834:$AD834,1,MATCH(AC$5,$W$799:$AD$799,0)))))
*AC1284*AC$8,0)</f>
        <v>0</v>
      </c>
      <c r="AD684" s="212">
        <f>_xlfn.IFNA(IF(AD$7="Fixed",1,IF(AND($D684="yes",AD$7="Block"),INDEX($O834:$Q834,1,MATCH(AD$5,$I79:$K79,0)),IF(OR(AD$7="Anytime",AD$7="Peak",AD$7="Off-peak",AD$7="Shoulder",AD$7="Block"),INDEX('Stakeholder report data'!$G834:$M834,1,MATCH(IF(AD$7="Block","Anytime",AD$7),'Stakeholder report data'!$G$799:$M$799,0)),INDEX($W834:$AD834,1,MATCH(AD$5,$W$799:$AD$799,0)))))
*AD1284*AD$8,0)</f>
        <v>0</v>
      </c>
      <c r="AE684" s="55"/>
      <c r="AF684" s="34"/>
      <c r="AG684" s="34"/>
      <c r="AH684" s="34"/>
    </row>
    <row r="685" spans="1:34" ht="11.25" outlineLevel="2" x14ac:dyDescent="0.2">
      <c r="A685" s="34"/>
      <c r="B685" s="34"/>
      <c r="C685" s="218"/>
      <c r="D685" s="219"/>
      <c r="E685" s="220"/>
      <c r="F685" s="56"/>
      <c r="G685" s="56"/>
      <c r="H685" s="56"/>
      <c r="I685" s="228"/>
      <c r="J685" s="228"/>
      <c r="K685" s="41"/>
      <c r="L685" s="41"/>
      <c r="M685" s="41"/>
      <c r="N685" s="224"/>
      <c r="O685" s="224"/>
      <c r="P685" s="224"/>
      <c r="Q685" s="224"/>
      <c r="R685" s="224"/>
      <c r="S685" s="41"/>
      <c r="T685" s="41"/>
      <c r="U685" s="41"/>
      <c r="V685" s="55"/>
      <c r="W685" s="55"/>
      <c r="X685" s="55"/>
      <c r="Y685" s="55"/>
      <c r="Z685" s="55"/>
      <c r="AA685" s="55"/>
      <c r="AB685" s="55"/>
      <c r="AC685" s="55"/>
      <c r="AD685" s="55"/>
      <c r="AE685" s="55"/>
      <c r="AF685" s="34"/>
      <c r="AG685" s="34"/>
      <c r="AH685" s="34"/>
    </row>
    <row r="686" spans="1:34" ht="11.25" outlineLevel="1" x14ac:dyDescent="0.2">
      <c r="A686" s="34"/>
      <c r="B686" s="34"/>
      <c r="C686" s="221"/>
      <c r="D686" s="221"/>
      <c r="E686" s="217"/>
      <c r="F686" s="56"/>
      <c r="G686" s="56"/>
      <c r="H686" s="56"/>
      <c r="I686" s="228"/>
      <c r="J686" s="228"/>
      <c r="K686" s="41"/>
      <c r="L686" s="41"/>
      <c r="M686" s="41"/>
      <c r="N686" s="224"/>
      <c r="O686" s="224"/>
      <c r="P686" s="224"/>
      <c r="Q686" s="224"/>
      <c r="R686" s="224"/>
      <c r="S686" s="41"/>
      <c r="T686" s="41"/>
      <c r="U686" s="41"/>
      <c r="V686" s="55"/>
      <c r="W686" s="55"/>
      <c r="X686" s="55"/>
      <c r="Y686" s="55"/>
      <c r="Z686" s="55"/>
      <c r="AA686" s="55"/>
      <c r="AB686" s="55"/>
      <c r="AC686" s="55"/>
      <c r="AD686" s="55"/>
      <c r="AE686" s="55"/>
      <c r="AF686" s="34"/>
      <c r="AG686" s="34"/>
      <c r="AH686" s="34"/>
    </row>
    <row r="687" spans="1:34" ht="11.25" outlineLevel="1" x14ac:dyDescent="0.2">
      <c r="A687" s="34"/>
      <c r="B687" s="34"/>
      <c r="C687" s="47" t="s">
        <v>125</v>
      </c>
      <c r="D687" s="47"/>
      <c r="E687" s="209"/>
      <c r="F687" s="35"/>
      <c r="G687" s="37"/>
      <c r="H687" s="37"/>
      <c r="I687" s="37"/>
      <c r="J687" s="37"/>
      <c r="K687" s="37"/>
      <c r="L687" s="37"/>
      <c r="M687" s="37"/>
      <c r="N687" s="37"/>
      <c r="O687" s="37"/>
      <c r="P687" s="37"/>
      <c r="Q687" s="37"/>
      <c r="R687" s="37"/>
      <c r="S687" s="37"/>
      <c r="T687" s="37"/>
      <c r="U687" s="37"/>
      <c r="V687" s="37"/>
      <c r="W687" s="37"/>
      <c r="X687" s="37"/>
      <c r="Y687" s="37"/>
      <c r="Z687" s="37"/>
      <c r="AA687" s="37"/>
      <c r="AB687" s="37"/>
      <c r="AC687" s="34"/>
      <c r="AD687" s="34"/>
      <c r="AE687" s="34"/>
      <c r="AF687" s="34"/>
      <c r="AG687" s="34"/>
      <c r="AH687" s="34"/>
    </row>
    <row r="688" spans="1:34" ht="11.25" outlineLevel="2" x14ac:dyDescent="0.2">
      <c r="A688" s="34"/>
      <c r="B688" s="251">
        <v>1</v>
      </c>
      <c r="C688" s="48" t="s">
        <v>53</v>
      </c>
      <c r="D688" s="49" t="str">
        <f t="shared" ref="C688:E703" si="72">D652</f>
        <v>no</v>
      </c>
      <c r="E688" s="49" t="str">
        <f t="shared" si="72"/>
        <v>no</v>
      </c>
      <c r="F688" s="35"/>
      <c r="G688" s="262">
        <f t="shared" ref="G688:G717" si="73">SUM(I688:AB688)</f>
        <v>254.88422069122248</v>
      </c>
      <c r="H688" s="37"/>
      <c r="I688" s="212">
        <f>_xlfn.IFNA(IF(I$7="Fixed",1,IF(AND($D688="yes",I$7="Block"),INDEX($O802:$Q802,1,MATCH(I$5,$I47:$K47,0)),IF(OR(I$7="Anytime",I$7="Peak",I$7="Off-peak",I$7="Shoulder",I$7="Block"),INDEX('Stakeholder report data'!$G802:$M802,1,MATCH(IF(I$7="Block","Anytime",I$7),'Stakeholder report data'!$G$799:$M$799,0)),INDEX($W802:$AD802,1,MATCH(I$5,$W$799:$AD$799,0)))))
*I1288*I$8,0)</f>
        <v>0</v>
      </c>
      <c r="J688" s="212">
        <f>_xlfn.IFNA(IF(J$7="Fixed",1,IF(AND($D688="yes",J$7="Block"),INDEX($O802:$Q802,1,MATCH(J$5,$I47:$K47,0)),IF(OR(J$7="Anytime",J$7="Peak",J$7="Off-peak",J$7="Shoulder",J$7="Block"),INDEX('Stakeholder report data'!$G802:$M802,1,MATCH(IF(J$7="Block","Anytime",J$7),'Stakeholder report data'!$G$799:$M$799,0)),INDEX($W802:$AD802,1,MATCH(J$5,$W$799:$AD$799,0)))))
*J1288*J$8,0)</f>
        <v>254.88422069122248</v>
      </c>
      <c r="K688" s="212">
        <f>_xlfn.IFNA(IF(K$7="Fixed",1,IF(AND($D688="yes",K$7="Block"),INDEX($O802:$Q802,1,MATCH(K$5,$I47:$K47,0)),IF(OR(K$7="Anytime",K$7="Peak",K$7="Off-peak",K$7="Shoulder",K$7="Block"),INDEX('Stakeholder report data'!$G802:$M802,1,MATCH(IF(K$7="Block","Anytime",K$7),'Stakeholder report data'!$G$799:$M$799,0)),INDEX($W802:$AD802,1,MATCH(K$5,$W$799:$AD$799,0)))))
*K1288*K$8,0)</f>
        <v>0</v>
      </c>
      <c r="L688" s="212">
        <f>_xlfn.IFNA(IF(L$7="Fixed",1,IF(AND($D688="yes",L$7="Block"),INDEX($O802:$Q802,1,MATCH(L$5,$I47:$K47,0)),IF(OR(L$7="Anytime",L$7="Peak",L$7="Off-peak",L$7="Shoulder",L$7="Block"),INDEX('Stakeholder report data'!$G802:$M802,1,MATCH(IF(L$7="Block","Anytime",L$7),'Stakeholder report data'!$G$799:$M$799,0)),INDEX($W802:$AD802,1,MATCH(L$5,$W$799:$AD$799,0)))))
*L1288*L$8,0)</f>
        <v>0</v>
      </c>
      <c r="M688" s="212">
        <f>_xlfn.IFNA(IF(M$7="Fixed",1,IF(AND($D688="yes",M$7="Block"),INDEX($O802:$Q802,1,MATCH(M$5,$I47:$K47,0)),IF(OR(M$7="Anytime",M$7="Peak",M$7="Off-peak",M$7="Shoulder",M$7="Block"),INDEX('Stakeholder report data'!$G802:$M802,1,MATCH(IF(M$7="Block","Anytime",M$7),'Stakeholder report data'!$G$799:$M$799,0)),INDEX($W802:$AD802,1,MATCH(M$5,$W$799:$AD$799,0)))))
*M1288*M$8,0)</f>
        <v>0</v>
      </c>
      <c r="N688" s="212">
        <f>_xlfn.IFNA(IF(N$7="Fixed",1,IF(AND($D688="yes",N$7="Block"),INDEX($O802:$Q802,1,MATCH(N$5,$I47:$K47,0)),IF(OR(N$7="Anytime",N$7="Peak",N$7="Off-peak",N$7="Shoulder",N$7="Block"),INDEX('Stakeholder report data'!$G802:$M802,1,MATCH(IF(N$7="Block","Anytime",N$7),'Stakeholder report data'!$G$799:$M$799,0)),INDEX($W802:$AD802,1,MATCH(N$5,$W$799:$AD$799,0)))))
*N1288*N$8,0)</f>
        <v>0</v>
      </c>
      <c r="O688" s="212">
        <f>_xlfn.IFNA(IF(O$7="Fixed",1,IF(AND($D688="yes",O$7="Block"),INDEX($O802:$Q802,1,MATCH(O$5,$I47:$K47,0)),IF(OR(O$7="Anytime",O$7="Peak",O$7="Off-peak",O$7="Shoulder",O$7="Block"),INDEX('Stakeholder report data'!$G802:$M802,1,MATCH(IF(O$7="Block","Anytime",O$7),'Stakeholder report data'!$G$799:$M$799,0)),INDEX($W802:$AD802,1,MATCH(O$5,$W$799:$AD$799,0)))))
*O1288*O$8,0)</f>
        <v>0</v>
      </c>
      <c r="P688" s="212">
        <f>_xlfn.IFNA(IF(P$7="Fixed",1,IF(AND($D688="yes",P$7="Block"),INDEX($O802:$Q802,1,MATCH(P$5,$I47:$K47,0)),IF(OR(P$7="Anytime",P$7="Peak",P$7="Off-peak",P$7="Shoulder",P$7="Block"),INDEX('Stakeholder report data'!$G802:$M802,1,MATCH(IF(P$7="Block","Anytime",P$7),'Stakeholder report data'!$G$799:$M$799,0)),INDEX($W802:$AD802,1,MATCH(P$5,$W$799:$AD$799,0)))))
*P1288*P$8,0)</f>
        <v>0</v>
      </c>
      <c r="Q688" s="212">
        <f>_xlfn.IFNA(IF(Q$7="Fixed",1,IF(AND($D688="yes",Q$7="Block"),INDEX($O802:$Q802,1,MATCH(Q$5,$I47:$K47,0)),IF(OR(Q$7="Anytime",Q$7="Peak",Q$7="Off-peak",Q$7="Shoulder",Q$7="Block"),INDEX('Stakeholder report data'!$G802:$M802,1,MATCH(IF(Q$7="Block","Anytime",Q$7),'Stakeholder report data'!$G$799:$M$799,0)),INDEX($W802:$AD802,1,MATCH(Q$5,$W$799:$AD$799,0)))))
*Q1288*Q$8,0)</f>
        <v>0</v>
      </c>
      <c r="R688" s="212">
        <f>_xlfn.IFNA(IF(R$7="Fixed",1,IF(AND($D688="yes",R$7="Block"),INDEX($O802:$Q802,1,MATCH(R$5,$I47:$K47,0)),IF(OR(R$7="Anytime",R$7="Peak",R$7="Off-peak",R$7="Shoulder",R$7="Block"),INDEX('Stakeholder report data'!$G802:$M802,1,MATCH(IF(R$7="Block","Anytime",R$7),'Stakeholder report data'!$G$799:$M$799,0)),INDEX($W802:$AD802,1,MATCH(R$5,$W$799:$AD$799,0)))))
*R1288*R$8,0)</f>
        <v>0</v>
      </c>
      <c r="S688" s="212">
        <f>_xlfn.IFNA(IF(S$7="Fixed",1,IF(AND($D688="yes",S$7="Block"),INDEX($O802:$Q802,1,MATCH(S$5,$I47:$K47,0)),IF(OR(S$7="Anytime",S$7="Peak",S$7="Off-peak",S$7="Shoulder",S$7="Block"),INDEX('Stakeholder report data'!$G802:$M802,1,MATCH(IF(S$7="Block","Anytime",S$7),'Stakeholder report data'!$G$799:$M$799,0)),INDEX($W802:$AD802,1,MATCH(S$5,$W$799:$AD$799,0)))))
*S1288*S$8,0)</f>
        <v>0</v>
      </c>
      <c r="T688" s="212">
        <f>_xlfn.IFNA(IF(T$7="Fixed",1,IF(AND($D688="yes",T$7="Block"),INDEX($O802:$Q802,1,MATCH(T$5,$I47:$K47,0)),IF(OR(T$7="Anytime",T$7="Peak",T$7="Off-peak",T$7="Shoulder",T$7="Block"),INDEX('Stakeholder report data'!$G802:$M802,1,MATCH(IF(T$7="Block","Anytime",T$7),'Stakeholder report data'!$G$799:$M$799,0)),INDEX($W802:$AD802,1,MATCH(T$5,$W$799:$AD$799,0)))))
*T1288*T$8,0)</f>
        <v>0</v>
      </c>
      <c r="U688" s="212">
        <f>_xlfn.IFNA(IF(U$7="Fixed",1,IF(AND($D688="yes",U$7="Block"),INDEX($O802:$Q802,1,MATCH(U$5,$I47:$K47,0)),IF(OR(U$7="Anytime",U$7="Peak",U$7="Off-peak",U$7="Shoulder",U$7="Block"),INDEX('Stakeholder report data'!$G802:$M802,1,MATCH(IF(U$7="Block","Anytime",U$7),'Stakeholder report data'!$G$799:$M$799,0)),INDEX($W802:$AD802,1,MATCH(U$5,$W$799:$AD$799,0)))))
*U1288*U$8,0)</f>
        <v>0</v>
      </c>
      <c r="V688" s="212">
        <f>_xlfn.IFNA(IF(V$7="Fixed",1,IF(AND($D688="yes",V$7="Block"),INDEX($O802:$Q802,1,MATCH(V$5,$I47:$K47,0)),IF(OR(V$7="Anytime",V$7="Peak",V$7="Off-peak",V$7="Shoulder",V$7="Block"),INDEX('Stakeholder report data'!$G802:$M802,1,MATCH(IF(V$7="Block","Anytime",V$7),'Stakeholder report data'!$G$799:$M$799,0)),INDEX($W802:$AD802,1,MATCH(V$5,$W$799:$AD$799,0)))))
*V1288*V$8,0)</f>
        <v>0</v>
      </c>
      <c r="W688" s="212">
        <f>_xlfn.IFNA(IF(W$7="Fixed",1,IF(AND($D688="yes",W$7="Block"),INDEX($O802:$Q802,1,MATCH(W$5,$I47:$K47,0)),IF(OR(W$7="Anytime",W$7="Peak",W$7="Off-peak",W$7="Shoulder",W$7="Block"),INDEX('Stakeholder report data'!$G802:$M802,1,MATCH(IF(W$7="Block","Anytime",W$7),'Stakeholder report data'!$G$799:$M$799,0)),INDEX($W802:$AD802,1,MATCH(W$5,$W$799:$AD$799,0)))))
*W1288*W$8,0)</f>
        <v>0</v>
      </c>
      <c r="X688" s="212">
        <f>_xlfn.IFNA(IF(X$7="Fixed",1,IF(AND($D688="yes",X$7="Block"),INDEX($O802:$Q802,1,MATCH(X$5,$I47:$K47,0)),IF(OR(X$7="Anytime",X$7="Peak",X$7="Off-peak",X$7="Shoulder",X$7="Block"),INDEX('Stakeholder report data'!$G802:$M802,1,MATCH(IF(X$7="Block","Anytime",X$7),'Stakeholder report data'!$G$799:$M$799,0)),INDEX($W802:$AD802,1,MATCH(X$5,$W$799:$AD$799,0)))))
*X1288*X$8,0)</f>
        <v>0</v>
      </c>
      <c r="Y688" s="212">
        <f>_xlfn.IFNA(IF(Y$7="Fixed",1,IF(AND($D688="yes",Y$7="Block"),INDEX($O802:$Q802,1,MATCH(Y$5,$I47:$K47,0)),IF(OR(Y$7="Anytime",Y$7="Peak",Y$7="Off-peak",Y$7="Shoulder",Y$7="Block"),INDEX('Stakeholder report data'!$G802:$M802,1,MATCH(IF(Y$7="Block","Anytime",Y$7),'Stakeholder report data'!$G$799:$M$799,0)),INDEX($W802:$AD802,1,MATCH(Y$5,$W$799:$AD$799,0)))))
*Y1288*Y$8,0)</f>
        <v>0</v>
      </c>
      <c r="Z688" s="212">
        <f>_xlfn.IFNA(IF(Z$7="Fixed",1,IF(AND($D688="yes",Z$7="Block"),INDEX($O802:$Q802,1,MATCH(Z$5,$I47:$K47,0)),IF(OR(Z$7="Anytime",Z$7="Peak",Z$7="Off-peak",Z$7="Shoulder",Z$7="Block"),INDEX('Stakeholder report data'!$G802:$M802,1,MATCH(IF(Z$7="Block","Anytime",Z$7),'Stakeholder report data'!$G$799:$M$799,0)),INDEX($W802:$AD802,1,MATCH(Z$5,$W$799:$AD$799,0)))))
*Z1288*Z$8,0)</f>
        <v>0</v>
      </c>
      <c r="AA688" s="212">
        <f>_xlfn.IFNA(IF(AA$7="Fixed",1,IF(AND($D688="yes",AA$7="Block"),INDEX($O802:$Q802,1,MATCH(AA$5,$I47:$K47,0)),IF(OR(AA$7="Anytime",AA$7="Peak",AA$7="Off-peak",AA$7="Shoulder",AA$7="Block"),INDEX('Stakeholder report data'!$G802:$M802,1,MATCH(IF(AA$7="Block","Anytime",AA$7),'Stakeholder report data'!$G$799:$M$799,0)),INDEX($W802:$AD802,1,MATCH(AA$5,$W$799:$AD$799,0)))))
*AA1288*AA$8,0)</f>
        <v>0</v>
      </c>
      <c r="AB688" s="212">
        <f>_xlfn.IFNA(IF(AB$7="Fixed",1,IF(AND($D688="yes",AB$7="Block"),INDEX($O802:$Q802,1,MATCH(AB$5,$I47:$K47,0)),IF(OR(AB$7="Anytime",AB$7="Peak",AB$7="Off-peak",AB$7="Shoulder",AB$7="Block"),INDEX('Stakeholder report data'!$G802:$M802,1,MATCH(IF(AB$7="Block","Anytime",AB$7),'Stakeholder report data'!$G$799:$M$799,0)),INDEX($W802:$AD802,1,MATCH(AB$5,$W$799:$AD$799,0)))))
*AB1288*AB$8,0)</f>
        <v>0</v>
      </c>
      <c r="AC688" s="212">
        <f>_xlfn.IFNA(IF(AC$7="Fixed",1,IF(AND($D688="yes",AC$7="Block"),INDEX($O802:$Q802,1,MATCH(AC$5,$I47:$K47,0)),IF(OR(AC$7="Anytime",AC$7="Peak",AC$7="Off-peak",AC$7="Shoulder",AC$7="Block"),INDEX('Stakeholder report data'!$G802:$M802,1,MATCH(IF(AC$7="Block","Anytime",AC$7),'Stakeholder report data'!$G$799:$M$799,0)),INDEX($W802:$AD802,1,MATCH(AC$5,$W$799:$AD$799,0)))))
*AC1288*AC$8,0)</f>
        <v>0</v>
      </c>
      <c r="AD688" s="212">
        <f>_xlfn.IFNA(IF(AD$7="Fixed",1,IF(AND($D688="yes",AD$7="Block"),INDEX($O802:$Q802,1,MATCH(AD$5,$I47:$K47,0)),IF(OR(AD$7="Anytime",AD$7="Peak",AD$7="Off-peak",AD$7="Shoulder",AD$7="Block"),INDEX('Stakeholder report data'!$G802:$M802,1,MATCH(IF(AD$7="Block","Anytime",AD$7),'Stakeholder report data'!$G$799:$M$799,0)),INDEX($W802:$AD802,1,MATCH(AD$5,$W$799:$AD$799,0)))))
*AD1288*AD$8,0)</f>
        <v>0</v>
      </c>
      <c r="AE688" s="55"/>
      <c r="AF688" s="34"/>
      <c r="AG688" s="34"/>
      <c r="AH688" s="34"/>
    </row>
    <row r="689" spans="1:34" s="57" customFormat="1" ht="11.25" outlineLevel="2" x14ac:dyDescent="0.2">
      <c r="A689" s="52"/>
      <c r="B689" s="258">
        <v>2</v>
      </c>
      <c r="C689" s="48" t="s">
        <v>54</v>
      </c>
      <c r="D689" s="49" t="str">
        <f t="shared" si="72"/>
        <v>no</v>
      </c>
      <c r="E689" s="49" t="str">
        <f t="shared" si="72"/>
        <v>yes</v>
      </c>
      <c r="F689" s="56"/>
      <c r="G689" s="262">
        <f t="shared" si="73"/>
        <v>334.10824270311326</v>
      </c>
      <c r="H689" s="56"/>
      <c r="I689" s="212">
        <f>_xlfn.IFNA(IF(I$7="Fixed",1,IF(AND($D689="yes",I$7="Block"),INDEX($O803:$Q803,1,MATCH(I$5,$I48:$K48,0)),IF(OR(I$7="Anytime",I$7="Peak",I$7="Off-peak",I$7="Shoulder",I$7="Block"),INDEX('Stakeholder report data'!$G803:$M803,1,MATCH(IF(I$7="Block","Anytime",I$7),'Stakeholder report data'!$G$799:$M$799,0)),INDEX($W803:$AD803,1,MATCH(I$5,$W$799:$AD$799,0)))))
*I1289*I$8,0)</f>
        <v>0</v>
      </c>
      <c r="J689" s="212">
        <f>_xlfn.IFNA(IF(J$7="Fixed",1,IF(AND($D689="yes",J$7="Block"),INDEX($O803:$Q803,1,MATCH(J$5,$I48:$K48,0)),IF(OR(J$7="Anytime",J$7="Peak",J$7="Off-peak",J$7="Shoulder",J$7="Block"),INDEX('Stakeholder report data'!$G803:$M803,1,MATCH(IF(J$7="Block","Anytime",J$7),'Stakeholder report data'!$G$799:$M$799,0)),INDEX($W803:$AD803,1,MATCH(J$5,$W$799:$AD$799,0)))))
*J1289*J$8,0)</f>
        <v>0</v>
      </c>
      <c r="K689" s="212">
        <f>_xlfn.IFNA(IF(K$7="Fixed",1,IF(AND($D689="yes",K$7="Block"),INDEX($O803:$Q803,1,MATCH(K$5,$I48:$K48,0)),IF(OR(K$7="Anytime",K$7="Peak",K$7="Off-peak",K$7="Shoulder",K$7="Block"),INDEX('Stakeholder report data'!$G803:$M803,1,MATCH(IF(K$7="Block","Anytime",K$7),'Stakeholder report data'!$G$799:$M$799,0)),INDEX($W803:$AD803,1,MATCH(K$5,$W$799:$AD$799,0)))))
*K1289*K$8,0)</f>
        <v>268.9269530821179</v>
      </c>
      <c r="L689" s="212">
        <f>_xlfn.IFNA(IF(L$7="Fixed",1,IF(AND($D689="yes",L$7="Block"),INDEX($O803:$Q803,1,MATCH(L$5,$I48:$K48,0)),IF(OR(L$7="Anytime",L$7="Peak",L$7="Off-peak",L$7="Shoulder",L$7="Block"),INDEX('Stakeholder report data'!$G803:$M803,1,MATCH(IF(L$7="Block","Anytime",L$7),'Stakeholder report data'!$G$799:$M$799,0)),INDEX($W803:$AD803,1,MATCH(L$5,$W$799:$AD$799,0)))))
*L1289*L$8,0)</f>
        <v>65.181289620995372</v>
      </c>
      <c r="M689" s="212">
        <f>_xlfn.IFNA(IF(M$7="Fixed",1,IF(AND($D689="yes",M$7="Block"),INDEX($O803:$Q803,1,MATCH(M$5,$I48:$K48,0)),IF(OR(M$7="Anytime",M$7="Peak",M$7="Off-peak",M$7="Shoulder",M$7="Block"),INDEX('Stakeholder report data'!$G803:$M803,1,MATCH(IF(M$7="Block","Anytime",M$7),'Stakeholder report data'!$G$799:$M$799,0)),INDEX($W803:$AD803,1,MATCH(M$5,$W$799:$AD$799,0)))))
*M1289*M$8,0)</f>
        <v>0</v>
      </c>
      <c r="N689" s="212">
        <f>_xlfn.IFNA(IF(N$7="Fixed",1,IF(AND($D689="yes",N$7="Block"),INDEX($O803:$Q803,1,MATCH(N$5,$I48:$K48,0)),IF(OR(N$7="Anytime",N$7="Peak",N$7="Off-peak",N$7="Shoulder",N$7="Block"),INDEX('Stakeholder report data'!$G803:$M803,1,MATCH(IF(N$7="Block","Anytime",N$7),'Stakeholder report data'!$G$799:$M$799,0)),INDEX($W803:$AD803,1,MATCH(N$5,$W$799:$AD$799,0)))))
*N1289*N$8,0)</f>
        <v>0</v>
      </c>
      <c r="O689" s="212">
        <f>_xlfn.IFNA(IF(O$7="Fixed",1,IF(AND($D689="yes",O$7="Block"),INDEX($O803:$Q803,1,MATCH(O$5,$I48:$K48,0)),IF(OR(O$7="Anytime",O$7="Peak",O$7="Off-peak",O$7="Shoulder",O$7="Block"),INDEX('Stakeholder report data'!$G803:$M803,1,MATCH(IF(O$7="Block","Anytime",O$7),'Stakeholder report data'!$G$799:$M$799,0)),INDEX($W803:$AD803,1,MATCH(O$5,$W$799:$AD$799,0)))))
*O1289*O$8,0)</f>
        <v>0</v>
      </c>
      <c r="P689" s="212">
        <f>_xlfn.IFNA(IF(P$7="Fixed",1,IF(AND($D689="yes",P$7="Block"),INDEX($O803:$Q803,1,MATCH(P$5,$I48:$K48,0)),IF(OR(P$7="Anytime",P$7="Peak",P$7="Off-peak",P$7="Shoulder",P$7="Block"),INDEX('Stakeholder report data'!$G803:$M803,1,MATCH(IF(P$7="Block","Anytime",P$7),'Stakeholder report data'!$G$799:$M$799,0)),INDEX($W803:$AD803,1,MATCH(P$5,$W$799:$AD$799,0)))))
*P1289*P$8,0)</f>
        <v>0</v>
      </c>
      <c r="Q689" s="212">
        <f>_xlfn.IFNA(IF(Q$7="Fixed",1,IF(AND($D689="yes",Q$7="Block"),INDEX($O803:$Q803,1,MATCH(Q$5,$I48:$K48,0)),IF(OR(Q$7="Anytime",Q$7="Peak",Q$7="Off-peak",Q$7="Shoulder",Q$7="Block"),INDEX('Stakeholder report data'!$G803:$M803,1,MATCH(IF(Q$7="Block","Anytime",Q$7),'Stakeholder report data'!$G$799:$M$799,0)),INDEX($W803:$AD803,1,MATCH(Q$5,$W$799:$AD$799,0)))))
*Q1289*Q$8,0)</f>
        <v>0</v>
      </c>
      <c r="R689" s="212">
        <f>_xlfn.IFNA(IF(R$7="Fixed",1,IF(AND($D689="yes",R$7="Block"),INDEX($O803:$Q803,1,MATCH(R$5,$I48:$K48,0)),IF(OR(R$7="Anytime",R$7="Peak",R$7="Off-peak",R$7="Shoulder",R$7="Block"),INDEX('Stakeholder report data'!$G803:$M803,1,MATCH(IF(R$7="Block","Anytime",R$7),'Stakeholder report data'!$G$799:$M$799,0)),INDEX($W803:$AD803,1,MATCH(R$5,$W$799:$AD$799,0)))))
*R1289*R$8,0)</f>
        <v>0</v>
      </c>
      <c r="S689" s="212">
        <f>_xlfn.IFNA(IF(S$7="Fixed",1,IF(AND($D689="yes",S$7="Block"),INDEX($O803:$Q803,1,MATCH(S$5,$I48:$K48,0)),IF(OR(S$7="Anytime",S$7="Peak",S$7="Off-peak",S$7="Shoulder",S$7="Block"),INDEX('Stakeholder report data'!$G803:$M803,1,MATCH(IF(S$7="Block","Anytime",S$7),'Stakeholder report data'!$G$799:$M$799,0)),INDEX($W803:$AD803,1,MATCH(S$5,$W$799:$AD$799,0)))))
*S1289*S$8,0)</f>
        <v>0</v>
      </c>
      <c r="T689" s="212">
        <f>_xlfn.IFNA(IF(T$7="Fixed",1,IF(AND($D689="yes",T$7="Block"),INDEX($O803:$Q803,1,MATCH(T$5,$I48:$K48,0)),IF(OR(T$7="Anytime",T$7="Peak",T$7="Off-peak",T$7="Shoulder",T$7="Block"),INDEX('Stakeholder report data'!$G803:$M803,1,MATCH(IF(T$7="Block","Anytime",T$7),'Stakeholder report data'!$G$799:$M$799,0)),INDEX($W803:$AD803,1,MATCH(T$5,$W$799:$AD$799,0)))))
*T1289*T$8,0)</f>
        <v>0</v>
      </c>
      <c r="U689" s="212">
        <f>_xlfn.IFNA(IF(U$7="Fixed",1,IF(AND($D689="yes",U$7="Block"),INDEX($O803:$Q803,1,MATCH(U$5,$I48:$K48,0)),IF(OR(U$7="Anytime",U$7="Peak",U$7="Off-peak",U$7="Shoulder",U$7="Block"),INDEX('Stakeholder report data'!$G803:$M803,1,MATCH(IF(U$7="Block","Anytime",U$7),'Stakeholder report data'!$G$799:$M$799,0)),INDEX($W803:$AD803,1,MATCH(U$5,$W$799:$AD$799,0)))))
*U1289*U$8,0)</f>
        <v>0</v>
      </c>
      <c r="V689" s="212">
        <f>_xlfn.IFNA(IF(V$7="Fixed",1,IF(AND($D689="yes",V$7="Block"),INDEX($O803:$Q803,1,MATCH(V$5,$I48:$K48,0)),IF(OR(V$7="Anytime",V$7="Peak",V$7="Off-peak",V$7="Shoulder",V$7="Block"),INDEX('Stakeholder report data'!$G803:$M803,1,MATCH(IF(V$7="Block","Anytime",V$7),'Stakeholder report data'!$G$799:$M$799,0)),INDEX($W803:$AD803,1,MATCH(V$5,$W$799:$AD$799,0)))))
*V1289*V$8,0)</f>
        <v>0</v>
      </c>
      <c r="W689" s="212">
        <f>_xlfn.IFNA(IF(W$7="Fixed",1,IF(AND($D689="yes",W$7="Block"),INDEX($O803:$Q803,1,MATCH(W$5,$I48:$K48,0)),IF(OR(W$7="Anytime",W$7="Peak",W$7="Off-peak",W$7="Shoulder",W$7="Block"),INDEX('Stakeholder report data'!$G803:$M803,1,MATCH(IF(W$7="Block","Anytime",W$7),'Stakeholder report data'!$G$799:$M$799,0)),INDEX($W803:$AD803,1,MATCH(W$5,$W$799:$AD$799,0)))))
*W1289*W$8,0)</f>
        <v>0</v>
      </c>
      <c r="X689" s="212">
        <f>_xlfn.IFNA(IF(X$7="Fixed",1,IF(AND($D689="yes",X$7="Block"),INDEX($O803:$Q803,1,MATCH(X$5,$I48:$K48,0)),IF(OR(X$7="Anytime",X$7="Peak",X$7="Off-peak",X$7="Shoulder",X$7="Block"),INDEX('Stakeholder report data'!$G803:$M803,1,MATCH(IF(X$7="Block","Anytime",X$7),'Stakeholder report data'!$G$799:$M$799,0)),INDEX($W803:$AD803,1,MATCH(X$5,$W$799:$AD$799,0)))))
*X1289*X$8,0)</f>
        <v>0</v>
      </c>
      <c r="Y689" s="212">
        <f>_xlfn.IFNA(IF(Y$7="Fixed",1,IF(AND($D689="yes",Y$7="Block"),INDEX($O803:$Q803,1,MATCH(Y$5,$I48:$K48,0)),IF(OR(Y$7="Anytime",Y$7="Peak",Y$7="Off-peak",Y$7="Shoulder",Y$7="Block"),INDEX('Stakeholder report data'!$G803:$M803,1,MATCH(IF(Y$7="Block","Anytime",Y$7),'Stakeholder report data'!$G$799:$M$799,0)),INDEX($W803:$AD803,1,MATCH(Y$5,$W$799:$AD$799,0)))))
*Y1289*Y$8,0)</f>
        <v>0</v>
      </c>
      <c r="Z689" s="212">
        <f>_xlfn.IFNA(IF(Z$7="Fixed",1,IF(AND($D689="yes",Z$7="Block"),INDEX($O803:$Q803,1,MATCH(Z$5,$I48:$K48,0)),IF(OR(Z$7="Anytime",Z$7="Peak",Z$7="Off-peak",Z$7="Shoulder",Z$7="Block"),INDEX('Stakeholder report data'!$G803:$M803,1,MATCH(IF(Z$7="Block","Anytime",Z$7),'Stakeholder report data'!$G$799:$M$799,0)),INDEX($W803:$AD803,1,MATCH(Z$5,$W$799:$AD$799,0)))))
*Z1289*Z$8,0)</f>
        <v>0</v>
      </c>
      <c r="AA689" s="212">
        <f>_xlfn.IFNA(IF(AA$7="Fixed",1,IF(AND($D689="yes",AA$7="Block"),INDEX($O803:$Q803,1,MATCH(AA$5,$I48:$K48,0)),IF(OR(AA$7="Anytime",AA$7="Peak",AA$7="Off-peak",AA$7="Shoulder",AA$7="Block"),INDEX('Stakeholder report data'!$G803:$M803,1,MATCH(IF(AA$7="Block","Anytime",AA$7),'Stakeholder report data'!$G$799:$M$799,0)),INDEX($W803:$AD803,1,MATCH(AA$5,$W$799:$AD$799,0)))))
*AA1289*AA$8,0)</f>
        <v>0</v>
      </c>
      <c r="AB689" s="212">
        <f>_xlfn.IFNA(IF(AB$7="Fixed",1,IF(AND($D689="yes",AB$7="Block"),INDEX($O803:$Q803,1,MATCH(AB$5,$I48:$K48,0)),IF(OR(AB$7="Anytime",AB$7="Peak",AB$7="Off-peak",AB$7="Shoulder",AB$7="Block"),INDEX('Stakeholder report data'!$G803:$M803,1,MATCH(IF(AB$7="Block","Anytime",AB$7),'Stakeholder report data'!$G$799:$M$799,0)),INDEX($W803:$AD803,1,MATCH(AB$5,$W$799:$AD$799,0)))))
*AB1289*AB$8,0)</f>
        <v>0</v>
      </c>
      <c r="AC689" s="212">
        <f>_xlfn.IFNA(IF(AC$7="Fixed",1,IF(AND($D689="yes",AC$7="Block"),INDEX($O803:$Q803,1,MATCH(AC$5,$I48:$K48,0)),IF(OR(AC$7="Anytime",AC$7="Peak",AC$7="Off-peak",AC$7="Shoulder",AC$7="Block"),INDEX('Stakeholder report data'!$G803:$M803,1,MATCH(IF(AC$7="Block","Anytime",AC$7),'Stakeholder report data'!$G$799:$M$799,0)),INDEX($W803:$AD803,1,MATCH(AC$5,$W$799:$AD$799,0)))))
*AC1289*AC$8,0)</f>
        <v>0</v>
      </c>
      <c r="AD689" s="212">
        <f>_xlfn.IFNA(IF(AD$7="Fixed",1,IF(AND($D689="yes",AD$7="Block"),INDEX($O803:$Q803,1,MATCH(AD$5,$I48:$K48,0)),IF(OR(AD$7="Anytime",AD$7="Peak",AD$7="Off-peak",AD$7="Shoulder",AD$7="Block"),INDEX('Stakeholder report data'!$G803:$M803,1,MATCH(IF(AD$7="Block","Anytime",AD$7),'Stakeholder report data'!$G$799:$M$799,0)),INDEX($W803:$AD803,1,MATCH(AD$5,$W$799:$AD$799,0)))))
*AD1289*AD$8,0)</f>
        <v>0</v>
      </c>
      <c r="AE689" s="55"/>
      <c r="AF689" s="52"/>
      <c r="AG689" s="52"/>
      <c r="AH689" s="52"/>
    </row>
    <row r="690" spans="1:34" ht="11.25" outlineLevel="2" x14ac:dyDescent="0.2">
      <c r="A690" s="34"/>
      <c r="B690" s="251">
        <v>3</v>
      </c>
      <c r="C690" s="48" t="s">
        <v>191</v>
      </c>
      <c r="D690" s="49" t="str">
        <f t="shared" si="72"/>
        <v>no</v>
      </c>
      <c r="E690" s="49" t="str">
        <f t="shared" si="72"/>
        <v>no</v>
      </c>
      <c r="F690" s="56"/>
      <c r="G690" s="262">
        <f t="shared" si="73"/>
        <v>225.75871110938172</v>
      </c>
      <c r="H690" s="56"/>
      <c r="I690" s="212">
        <f>_xlfn.IFNA(IF(I$7="Fixed",1,IF(AND($D690="yes",I$7="Block"),INDEX($O804:$Q804,1,MATCH(I$5,$I49:$K49,0)),IF(OR(I$7="Anytime",I$7="Peak",I$7="Off-peak",I$7="Shoulder",I$7="Block"),INDEX('Stakeholder report data'!$G804:$M804,1,MATCH(IF(I$7="Block","Anytime",I$7),'Stakeholder report data'!$G$799:$M$799,0)),INDEX($W804:$AD804,1,MATCH(I$5,$W$799:$AD$799,0)))))
*I1290*I$8,0)</f>
        <v>0</v>
      </c>
      <c r="J690" s="212">
        <f>_xlfn.IFNA(IF(J$7="Fixed",1,IF(AND($D690="yes",J$7="Block"),INDEX($O804:$Q804,1,MATCH(J$5,$I49:$K49,0)),IF(OR(J$7="Anytime",J$7="Peak",J$7="Off-peak",J$7="Shoulder",J$7="Block"),INDEX('Stakeholder report data'!$G804:$M804,1,MATCH(IF(J$7="Block","Anytime",J$7),'Stakeholder report data'!$G$799:$M$799,0)),INDEX($W804:$AD804,1,MATCH(J$5,$W$799:$AD$799,0)))))
*J1290*J$8,0)</f>
        <v>225.75871110938172</v>
      </c>
      <c r="K690" s="212">
        <f>_xlfn.IFNA(IF(K$7="Fixed",1,IF(AND($D690="yes",K$7="Block"),INDEX($O804:$Q804,1,MATCH(K$5,$I49:$K49,0)),IF(OR(K$7="Anytime",K$7="Peak",K$7="Off-peak",K$7="Shoulder",K$7="Block"),INDEX('Stakeholder report data'!$G804:$M804,1,MATCH(IF(K$7="Block","Anytime",K$7),'Stakeholder report data'!$G$799:$M$799,0)),INDEX($W804:$AD804,1,MATCH(K$5,$W$799:$AD$799,0)))))
*K1290*K$8,0)</f>
        <v>0</v>
      </c>
      <c r="L690" s="212">
        <f>_xlfn.IFNA(IF(L$7="Fixed",1,IF(AND($D690="yes",L$7="Block"),INDEX($O804:$Q804,1,MATCH(L$5,$I49:$K49,0)),IF(OR(L$7="Anytime",L$7="Peak",L$7="Off-peak",L$7="Shoulder",L$7="Block"),INDEX('Stakeholder report data'!$G804:$M804,1,MATCH(IF(L$7="Block","Anytime",L$7),'Stakeholder report data'!$G$799:$M$799,0)),INDEX($W804:$AD804,1,MATCH(L$5,$W$799:$AD$799,0)))))
*L1290*L$8,0)</f>
        <v>0</v>
      </c>
      <c r="M690" s="212">
        <f>_xlfn.IFNA(IF(M$7="Fixed",1,IF(AND($D690="yes",M$7="Block"),INDEX($O804:$Q804,1,MATCH(M$5,$I49:$K49,0)),IF(OR(M$7="Anytime",M$7="Peak",M$7="Off-peak",M$7="Shoulder",M$7="Block"),INDEX('Stakeholder report data'!$G804:$M804,1,MATCH(IF(M$7="Block","Anytime",M$7),'Stakeholder report data'!$G$799:$M$799,0)),INDEX($W804:$AD804,1,MATCH(M$5,$W$799:$AD$799,0)))))
*M1290*M$8,0)</f>
        <v>0</v>
      </c>
      <c r="N690" s="212">
        <f>_xlfn.IFNA(IF(N$7="Fixed",1,IF(AND($D690="yes",N$7="Block"),INDEX($O804:$Q804,1,MATCH(N$5,$I49:$K49,0)),IF(OR(N$7="Anytime",N$7="Peak",N$7="Off-peak",N$7="Shoulder",N$7="Block"),INDEX('Stakeholder report data'!$G804:$M804,1,MATCH(IF(N$7="Block","Anytime",N$7),'Stakeholder report data'!$G$799:$M$799,0)),INDEX($W804:$AD804,1,MATCH(N$5,$W$799:$AD$799,0)))))
*N1290*N$8,0)</f>
        <v>0</v>
      </c>
      <c r="O690" s="212">
        <f>_xlfn.IFNA(IF(O$7="Fixed",1,IF(AND($D690="yes",O$7="Block"),INDEX($O804:$Q804,1,MATCH(O$5,$I49:$K49,0)),IF(OR(O$7="Anytime",O$7="Peak",O$7="Off-peak",O$7="Shoulder",O$7="Block"),INDEX('Stakeholder report data'!$G804:$M804,1,MATCH(IF(O$7="Block","Anytime",O$7),'Stakeholder report data'!$G$799:$M$799,0)),INDEX($W804:$AD804,1,MATCH(O$5,$W$799:$AD$799,0)))))
*O1290*O$8,0)</f>
        <v>0</v>
      </c>
      <c r="P690" s="212">
        <f>_xlfn.IFNA(IF(P$7="Fixed",1,IF(AND($D690="yes",P$7="Block"),INDEX($O804:$Q804,1,MATCH(P$5,$I49:$K49,0)),IF(OR(P$7="Anytime",P$7="Peak",P$7="Off-peak",P$7="Shoulder",P$7="Block"),INDEX('Stakeholder report data'!$G804:$M804,1,MATCH(IF(P$7="Block","Anytime",P$7),'Stakeholder report data'!$G$799:$M$799,0)),INDEX($W804:$AD804,1,MATCH(P$5,$W$799:$AD$799,0)))))
*P1290*P$8,0)</f>
        <v>0</v>
      </c>
      <c r="Q690" s="212">
        <f>_xlfn.IFNA(IF(Q$7="Fixed",1,IF(AND($D690="yes",Q$7="Block"),INDEX($O804:$Q804,1,MATCH(Q$5,$I49:$K49,0)),IF(OR(Q$7="Anytime",Q$7="Peak",Q$7="Off-peak",Q$7="Shoulder",Q$7="Block"),INDEX('Stakeholder report data'!$G804:$M804,1,MATCH(IF(Q$7="Block","Anytime",Q$7),'Stakeholder report data'!$G$799:$M$799,0)),INDEX($W804:$AD804,1,MATCH(Q$5,$W$799:$AD$799,0)))))
*Q1290*Q$8,0)</f>
        <v>0</v>
      </c>
      <c r="R690" s="212">
        <f>_xlfn.IFNA(IF(R$7="Fixed",1,IF(AND($D690="yes",R$7="Block"),INDEX($O804:$Q804,1,MATCH(R$5,$I49:$K49,0)),IF(OR(R$7="Anytime",R$7="Peak",R$7="Off-peak",R$7="Shoulder",R$7="Block"),INDEX('Stakeholder report data'!$G804:$M804,1,MATCH(IF(R$7="Block","Anytime",R$7),'Stakeholder report data'!$G$799:$M$799,0)),INDEX($W804:$AD804,1,MATCH(R$5,$W$799:$AD$799,0)))))
*R1290*R$8,0)</f>
        <v>0</v>
      </c>
      <c r="S690" s="212">
        <f>_xlfn.IFNA(IF(S$7="Fixed",1,IF(AND($D690="yes",S$7="Block"),INDEX($O804:$Q804,1,MATCH(S$5,$I49:$K49,0)),IF(OR(S$7="Anytime",S$7="Peak",S$7="Off-peak",S$7="Shoulder",S$7="Block"),INDEX('Stakeholder report data'!$G804:$M804,1,MATCH(IF(S$7="Block","Anytime",S$7),'Stakeholder report data'!$G$799:$M$799,0)),INDEX($W804:$AD804,1,MATCH(S$5,$W$799:$AD$799,0)))))
*S1290*S$8,0)</f>
        <v>0</v>
      </c>
      <c r="T690" s="212">
        <f>_xlfn.IFNA(IF(T$7="Fixed",1,IF(AND($D690="yes",T$7="Block"),INDEX($O804:$Q804,1,MATCH(T$5,$I49:$K49,0)),IF(OR(T$7="Anytime",T$7="Peak",T$7="Off-peak",T$7="Shoulder",T$7="Block"),INDEX('Stakeholder report data'!$G804:$M804,1,MATCH(IF(T$7="Block","Anytime",T$7),'Stakeholder report data'!$G$799:$M$799,0)),INDEX($W804:$AD804,1,MATCH(T$5,$W$799:$AD$799,0)))))
*T1290*T$8,0)</f>
        <v>0</v>
      </c>
      <c r="U690" s="212">
        <f>_xlfn.IFNA(IF(U$7="Fixed",1,IF(AND($D690="yes",U$7="Block"),INDEX($O804:$Q804,1,MATCH(U$5,$I49:$K49,0)),IF(OR(U$7="Anytime",U$7="Peak",U$7="Off-peak",U$7="Shoulder",U$7="Block"),INDEX('Stakeholder report data'!$G804:$M804,1,MATCH(IF(U$7="Block","Anytime",U$7),'Stakeholder report data'!$G$799:$M$799,0)),INDEX($W804:$AD804,1,MATCH(U$5,$W$799:$AD$799,0)))))
*U1290*U$8,0)</f>
        <v>0</v>
      </c>
      <c r="V690" s="212">
        <f>_xlfn.IFNA(IF(V$7="Fixed",1,IF(AND($D690="yes",V$7="Block"),INDEX($O804:$Q804,1,MATCH(V$5,$I49:$K49,0)),IF(OR(V$7="Anytime",V$7="Peak",V$7="Off-peak",V$7="Shoulder",V$7="Block"),INDEX('Stakeholder report data'!$G804:$M804,1,MATCH(IF(V$7="Block","Anytime",V$7),'Stakeholder report data'!$G$799:$M$799,0)),INDEX($W804:$AD804,1,MATCH(V$5,$W$799:$AD$799,0)))))
*V1290*V$8,0)</f>
        <v>0</v>
      </c>
      <c r="W690" s="212">
        <f>_xlfn.IFNA(IF(W$7="Fixed",1,IF(AND($D690="yes",W$7="Block"),INDEX($O804:$Q804,1,MATCH(W$5,$I49:$K49,0)),IF(OR(W$7="Anytime",W$7="Peak",W$7="Off-peak",W$7="Shoulder",W$7="Block"),INDEX('Stakeholder report data'!$G804:$M804,1,MATCH(IF(W$7="Block","Anytime",W$7),'Stakeholder report data'!$G$799:$M$799,0)),INDEX($W804:$AD804,1,MATCH(W$5,$W$799:$AD$799,0)))))
*W1290*W$8,0)</f>
        <v>0</v>
      </c>
      <c r="X690" s="212">
        <f>_xlfn.IFNA(IF(X$7="Fixed",1,IF(AND($D690="yes",X$7="Block"),INDEX($O804:$Q804,1,MATCH(X$5,$I49:$K49,0)),IF(OR(X$7="Anytime",X$7="Peak",X$7="Off-peak",X$7="Shoulder",X$7="Block"),INDEX('Stakeholder report data'!$G804:$M804,1,MATCH(IF(X$7="Block","Anytime",X$7),'Stakeholder report data'!$G$799:$M$799,0)),INDEX($W804:$AD804,1,MATCH(X$5,$W$799:$AD$799,0)))))
*X1290*X$8,0)</f>
        <v>0</v>
      </c>
      <c r="Y690" s="212">
        <f>_xlfn.IFNA(IF(Y$7="Fixed",1,IF(AND($D690="yes",Y$7="Block"),INDEX($O804:$Q804,1,MATCH(Y$5,$I49:$K49,0)),IF(OR(Y$7="Anytime",Y$7="Peak",Y$7="Off-peak",Y$7="Shoulder",Y$7="Block"),INDEX('Stakeholder report data'!$G804:$M804,1,MATCH(IF(Y$7="Block","Anytime",Y$7),'Stakeholder report data'!$G$799:$M$799,0)),INDEX($W804:$AD804,1,MATCH(Y$5,$W$799:$AD$799,0)))))
*Y1290*Y$8,0)</f>
        <v>0</v>
      </c>
      <c r="Z690" s="212">
        <f>_xlfn.IFNA(IF(Z$7="Fixed",1,IF(AND($D690="yes",Z$7="Block"),INDEX($O804:$Q804,1,MATCH(Z$5,$I49:$K49,0)),IF(OR(Z$7="Anytime",Z$7="Peak",Z$7="Off-peak",Z$7="Shoulder",Z$7="Block"),INDEX('Stakeholder report data'!$G804:$M804,1,MATCH(IF(Z$7="Block","Anytime",Z$7),'Stakeholder report data'!$G$799:$M$799,0)),INDEX($W804:$AD804,1,MATCH(Z$5,$W$799:$AD$799,0)))))
*Z1290*Z$8,0)</f>
        <v>0</v>
      </c>
      <c r="AA690" s="212">
        <f>_xlfn.IFNA(IF(AA$7="Fixed",1,IF(AND($D690="yes",AA$7="Block"),INDEX($O804:$Q804,1,MATCH(AA$5,$I49:$K49,0)),IF(OR(AA$7="Anytime",AA$7="Peak",AA$7="Off-peak",AA$7="Shoulder",AA$7="Block"),INDEX('Stakeholder report data'!$G804:$M804,1,MATCH(IF(AA$7="Block","Anytime",AA$7),'Stakeholder report data'!$G$799:$M$799,0)),INDEX($W804:$AD804,1,MATCH(AA$5,$W$799:$AD$799,0)))))
*AA1290*AA$8,0)</f>
        <v>0</v>
      </c>
      <c r="AB690" s="212">
        <f>_xlfn.IFNA(IF(AB$7="Fixed",1,IF(AND($D690="yes",AB$7="Block"),INDEX($O804:$Q804,1,MATCH(AB$5,$I49:$K49,0)),IF(OR(AB$7="Anytime",AB$7="Peak",AB$7="Off-peak",AB$7="Shoulder",AB$7="Block"),INDEX('Stakeholder report data'!$G804:$M804,1,MATCH(IF(AB$7="Block","Anytime",AB$7),'Stakeholder report data'!$G$799:$M$799,0)),INDEX($W804:$AD804,1,MATCH(AB$5,$W$799:$AD$799,0)))))
*AB1290*AB$8,0)</f>
        <v>0</v>
      </c>
      <c r="AC690" s="212">
        <f>_xlfn.IFNA(IF(AC$7="Fixed",1,IF(AND($D690="yes",AC$7="Block"),INDEX($O804:$Q804,1,MATCH(AC$5,$I49:$K49,0)),IF(OR(AC$7="Anytime",AC$7="Peak",AC$7="Off-peak",AC$7="Shoulder",AC$7="Block"),INDEX('Stakeholder report data'!$G804:$M804,1,MATCH(IF(AC$7="Block","Anytime",AC$7),'Stakeholder report data'!$G$799:$M$799,0)),INDEX($W804:$AD804,1,MATCH(AC$5,$W$799:$AD$799,0)))))
*AC1290*AC$8,0)</f>
        <v>0</v>
      </c>
      <c r="AD690" s="212">
        <f>_xlfn.IFNA(IF(AD$7="Fixed",1,IF(AND($D690="yes",AD$7="Block"),INDEX($O804:$Q804,1,MATCH(AD$5,$I49:$K49,0)),IF(OR(AD$7="Anytime",AD$7="Peak",AD$7="Off-peak",AD$7="Shoulder",AD$7="Block"),INDEX('Stakeholder report data'!$G804:$M804,1,MATCH(IF(AD$7="Block","Anytime",AD$7),'Stakeholder report data'!$G$799:$M$799,0)),INDEX($W804:$AD804,1,MATCH(AD$5,$W$799:$AD$799,0)))))
*AD1290*AD$8,0)</f>
        <v>0</v>
      </c>
      <c r="AE690" s="55"/>
      <c r="AF690" s="34"/>
      <c r="AG690" s="34"/>
      <c r="AH690" s="34"/>
    </row>
    <row r="691" spans="1:34" ht="11.25" outlineLevel="2" x14ac:dyDescent="0.2">
      <c r="A691" s="34"/>
      <c r="B691" s="251">
        <v>4</v>
      </c>
      <c r="C691" s="48" t="s">
        <v>193</v>
      </c>
      <c r="D691" s="49" t="str">
        <f t="shared" si="72"/>
        <v>no</v>
      </c>
      <c r="E691" s="49" t="str">
        <f t="shared" si="72"/>
        <v>no</v>
      </c>
      <c r="F691" s="56"/>
      <c r="G691" s="262">
        <f t="shared" si="73"/>
        <v>1442.5451888829941</v>
      </c>
      <c r="H691" s="56"/>
      <c r="I691" s="212">
        <f>_xlfn.IFNA(IF(I$7="Fixed",1,IF(AND($D691="yes",I$7="Block"),INDEX($O805:$Q805,1,MATCH(I$5,$I50:$K50,0)),IF(OR(I$7="Anytime",I$7="Peak",I$7="Off-peak",I$7="Shoulder",I$7="Block"),INDEX('Stakeholder report data'!$G805:$M805,1,MATCH(IF(I$7="Block","Anytime",I$7),'Stakeholder report data'!$G$799:$M$799,0)),INDEX($W805:$AD805,1,MATCH(I$5,$W$799:$AD$799,0)))))
*I1291*I$8,0)</f>
        <v>0</v>
      </c>
      <c r="J691" s="212">
        <f>_xlfn.IFNA(IF(J$7="Fixed",1,IF(AND($D691="yes",J$7="Block"),INDEX($O805:$Q805,1,MATCH(J$5,$I50:$K50,0)),IF(OR(J$7="Anytime",J$7="Peak",J$7="Off-peak",J$7="Shoulder",J$7="Block"),INDEX('Stakeholder report data'!$G805:$M805,1,MATCH(IF(J$7="Block","Anytime",J$7),'Stakeholder report data'!$G$799:$M$799,0)),INDEX($W805:$AD805,1,MATCH(J$5,$W$799:$AD$799,0)))))
*J1291*J$8,0)</f>
        <v>1442.5451888829941</v>
      </c>
      <c r="K691" s="212">
        <f>_xlfn.IFNA(IF(K$7="Fixed",1,IF(AND($D691="yes",K$7="Block"),INDEX($O805:$Q805,1,MATCH(K$5,$I50:$K50,0)),IF(OR(K$7="Anytime",K$7="Peak",K$7="Off-peak",K$7="Shoulder",K$7="Block"),INDEX('Stakeholder report data'!$G805:$M805,1,MATCH(IF(K$7="Block","Anytime",K$7),'Stakeholder report data'!$G$799:$M$799,0)),INDEX($W805:$AD805,1,MATCH(K$5,$W$799:$AD$799,0)))))
*K1291*K$8,0)</f>
        <v>0</v>
      </c>
      <c r="L691" s="212">
        <f>_xlfn.IFNA(IF(L$7="Fixed",1,IF(AND($D691="yes",L$7="Block"),INDEX($O805:$Q805,1,MATCH(L$5,$I50:$K50,0)),IF(OR(L$7="Anytime",L$7="Peak",L$7="Off-peak",L$7="Shoulder",L$7="Block"),INDEX('Stakeholder report data'!$G805:$M805,1,MATCH(IF(L$7="Block","Anytime",L$7),'Stakeholder report data'!$G$799:$M$799,0)),INDEX($W805:$AD805,1,MATCH(L$5,$W$799:$AD$799,0)))))
*L1291*L$8,0)</f>
        <v>0</v>
      </c>
      <c r="M691" s="212">
        <f>_xlfn.IFNA(IF(M$7="Fixed",1,IF(AND($D691="yes",M$7="Block"),INDEX($O805:$Q805,1,MATCH(M$5,$I50:$K50,0)),IF(OR(M$7="Anytime",M$7="Peak",M$7="Off-peak",M$7="Shoulder",M$7="Block"),INDEX('Stakeholder report data'!$G805:$M805,1,MATCH(IF(M$7="Block","Anytime",M$7),'Stakeholder report data'!$G$799:$M$799,0)),INDEX($W805:$AD805,1,MATCH(M$5,$W$799:$AD$799,0)))))
*M1291*M$8,0)</f>
        <v>0</v>
      </c>
      <c r="N691" s="212">
        <f>_xlfn.IFNA(IF(N$7="Fixed",1,IF(AND($D691="yes",N$7="Block"),INDEX($O805:$Q805,1,MATCH(N$5,$I50:$K50,0)),IF(OR(N$7="Anytime",N$7="Peak",N$7="Off-peak",N$7="Shoulder",N$7="Block"),INDEX('Stakeholder report data'!$G805:$M805,1,MATCH(IF(N$7="Block","Anytime",N$7),'Stakeholder report data'!$G$799:$M$799,0)),INDEX($W805:$AD805,1,MATCH(N$5,$W$799:$AD$799,0)))))
*N1291*N$8,0)</f>
        <v>0</v>
      </c>
      <c r="O691" s="212">
        <f>_xlfn.IFNA(IF(O$7="Fixed",1,IF(AND($D691="yes",O$7="Block"),INDEX($O805:$Q805,1,MATCH(O$5,$I50:$K50,0)),IF(OR(O$7="Anytime",O$7="Peak",O$7="Off-peak",O$7="Shoulder",O$7="Block"),INDEX('Stakeholder report data'!$G805:$M805,1,MATCH(IF(O$7="Block","Anytime",O$7),'Stakeholder report data'!$G$799:$M$799,0)),INDEX($W805:$AD805,1,MATCH(O$5,$W$799:$AD$799,0)))))
*O1291*O$8,0)</f>
        <v>0</v>
      </c>
      <c r="P691" s="212">
        <f>_xlfn.IFNA(IF(P$7="Fixed",1,IF(AND($D691="yes",P$7="Block"),INDEX($O805:$Q805,1,MATCH(P$5,$I50:$K50,0)),IF(OR(P$7="Anytime",P$7="Peak",P$7="Off-peak",P$7="Shoulder",P$7="Block"),INDEX('Stakeholder report data'!$G805:$M805,1,MATCH(IF(P$7="Block","Anytime",P$7),'Stakeholder report data'!$G$799:$M$799,0)),INDEX($W805:$AD805,1,MATCH(P$5,$W$799:$AD$799,0)))))
*P1291*P$8,0)</f>
        <v>0</v>
      </c>
      <c r="Q691" s="212">
        <f>_xlfn.IFNA(IF(Q$7="Fixed",1,IF(AND($D691="yes",Q$7="Block"),INDEX($O805:$Q805,1,MATCH(Q$5,$I50:$K50,0)),IF(OR(Q$7="Anytime",Q$7="Peak",Q$7="Off-peak",Q$7="Shoulder",Q$7="Block"),INDEX('Stakeholder report data'!$G805:$M805,1,MATCH(IF(Q$7="Block","Anytime",Q$7),'Stakeholder report data'!$G$799:$M$799,0)),INDEX($W805:$AD805,1,MATCH(Q$5,$W$799:$AD$799,0)))))
*Q1291*Q$8,0)</f>
        <v>0</v>
      </c>
      <c r="R691" s="212">
        <f>_xlfn.IFNA(IF(R$7="Fixed",1,IF(AND($D691="yes",R$7="Block"),INDEX($O805:$Q805,1,MATCH(R$5,$I50:$K50,0)),IF(OR(R$7="Anytime",R$7="Peak",R$7="Off-peak",R$7="Shoulder",R$7="Block"),INDEX('Stakeholder report data'!$G805:$M805,1,MATCH(IF(R$7="Block","Anytime",R$7),'Stakeholder report data'!$G$799:$M$799,0)),INDEX($W805:$AD805,1,MATCH(R$5,$W$799:$AD$799,0)))))
*R1291*R$8,0)</f>
        <v>0</v>
      </c>
      <c r="S691" s="212">
        <f>_xlfn.IFNA(IF(S$7="Fixed",1,IF(AND($D691="yes",S$7="Block"),INDEX($O805:$Q805,1,MATCH(S$5,$I50:$K50,0)),IF(OR(S$7="Anytime",S$7="Peak",S$7="Off-peak",S$7="Shoulder",S$7="Block"),INDEX('Stakeholder report data'!$G805:$M805,1,MATCH(IF(S$7="Block","Anytime",S$7),'Stakeholder report data'!$G$799:$M$799,0)),INDEX($W805:$AD805,1,MATCH(S$5,$W$799:$AD$799,0)))))
*S1291*S$8,0)</f>
        <v>0</v>
      </c>
      <c r="T691" s="212">
        <f>_xlfn.IFNA(IF(T$7="Fixed",1,IF(AND($D691="yes",T$7="Block"),INDEX($O805:$Q805,1,MATCH(T$5,$I50:$K50,0)),IF(OR(T$7="Anytime",T$7="Peak",T$7="Off-peak",T$7="Shoulder",T$7="Block"),INDEX('Stakeholder report data'!$G805:$M805,1,MATCH(IF(T$7="Block","Anytime",T$7),'Stakeholder report data'!$G$799:$M$799,0)),INDEX($W805:$AD805,1,MATCH(T$5,$W$799:$AD$799,0)))))
*T1291*T$8,0)</f>
        <v>0</v>
      </c>
      <c r="U691" s="212">
        <f>_xlfn.IFNA(IF(U$7="Fixed",1,IF(AND($D691="yes",U$7="Block"),INDEX($O805:$Q805,1,MATCH(U$5,$I50:$K50,0)),IF(OR(U$7="Anytime",U$7="Peak",U$7="Off-peak",U$7="Shoulder",U$7="Block"),INDEX('Stakeholder report data'!$G805:$M805,1,MATCH(IF(U$7="Block","Anytime",U$7),'Stakeholder report data'!$G$799:$M$799,0)),INDEX($W805:$AD805,1,MATCH(U$5,$W$799:$AD$799,0)))))
*U1291*U$8,0)</f>
        <v>0</v>
      </c>
      <c r="V691" s="212">
        <f>_xlfn.IFNA(IF(V$7="Fixed",1,IF(AND($D691="yes",V$7="Block"),INDEX($O805:$Q805,1,MATCH(V$5,$I50:$K50,0)),IF(OR(V$7="Anytime",V$7="Peak",V$7="Off-peak",V$7="Shoulder",V$7="Block"),INDEX('Stakeholder report data'!$G805:$M805,1,MATCH(IF(V$7="Block","Anytime",V$7),'Stakeholder report data'!$G$799:$M$799,0)),INDEX($W805:$AD805,1,MATCH(V$5,$W$799:$AD$799,0)))))
*V1291*V$8,0)</f>
        <v>0</v>
      </c>
      <c r="W691" s="212">
        <f>_xlfn.IFNA(IF(W$7="Fixed",1,IF(AND($D691="yes",W$7="Block"),INDEX($O805:$Q805,1,MATCH(W$5,$I50:$K50,0)),IF(OR(W$7="Anytime",W$7="Peak",W$7="Off-peak",W$7="Shoulder",W$7="Block"),INDEX('Stakeholder report data'!$G805:$M805,1,MATCH(IF(W$7="Block","Anytime",W$7),'Stakeholder report data'!$G$799:$M$799,0)),INDEX($W805:$AD805,1,MATCH(W$5,$W$799:$AD$799,0)))))
*W1291*W$8,0)</f>
        <v>0</v>
      </c>
      <c r="X691" s="212">
        <f>_xlfn.IFNA(IF(X$7="Fixed",1,IF(AND($D691="yes",X$7="Block"),INDEX($O805:$Q805,1,MATCH(X$5,$I50:$K50,0)),IF(OR(X$7="Anytime",X$7="Peak",X$7="Off-peak",X$7="Shoulder",X$7="Block"),INDEX('Stakeholder report data'!$G805:$M805,1,MATCH(IF(X$7="Block","Anytime",X$7),'Stakeholder report data'!$G$799:$M$799,0)),INDEX($W805:$AD805,1,MATCH(X$5,$W$799:$AD$799,0)))))
*X1291*X$8,0)</f>
        <v>0</v>
      </c>
      <c r="Y691" s="212">
        <f>_xlfn.IFNA(IF(Y$7="Fixed",1,IF(AND($D691="yes",Y$7="Block"),INDEX($O805:$Q805,1,MATCH(Y$5,$I50:$K50,0)),IF(OR(Y$7="Anytime",Y$7="Peak",Y$7="Off-peak",Y$7="Shoulder",Y$7="Block"),INDEX('Stakeholder report data'!$G805:$M805,1,MATCH(IF(Y$7="Block","Anytime",Y$7),'Stakeholder report data'!$G$799:$M$799,0)),INDEX($W805:$AD805,1,MATCH(Y$5,$W$799:$AD$799,0)))))
*Y1291*Y$8,0)</f>
        <v>0</v>
      </c>
      <c r="Z691" s="212">
        <f>_xlfn.IFNA(IF(Z$7="Fixed",1,IF(AND($D691="yes",Z$7="Block"),INDEX($O805:$Q805,1,MATCH(Z$5,$I50:$K50,0)),IF(OR(Z$7="Anytime",Z$7="Peak",Z$7="Off-peak",Z$7="Shoulder",Z$7="Block"),INDEX('Stakeholder report data'!$G805:$M805,1,MATCH(IF(Z$7="Block","Anytime",Z$7),'Stakeholder report data'!$G$799:$M$799,0)),INDEX($W805:$AD805,1,MATCH(Z$5,$W$799:$AD$799,0)))))
*Z1291*Z$8,0)</f>
        <v>0</v>
      </c>
      <c r="AA691" s="212">
        <f>_xlfn.IFNA(IF(AA$7="Fixed",1,IF(AND($D691="yes",AA$7="Block"),INDEX($O805:$Q805,1,MATCH(AA$5,$I50:$K50,0)),IF(OR(AA$7="Anytime",AA$7="Peak",AA$7="Off-peak",AA$7="Shoulder",AA$7="Block"),INDEX('Stakeholder report data'!$G805:$M805,1,MATCH(IF(AA$7="Block","Anytime",AA$7),'Stakeholder report data'!$G$799:$M$799,0)),INDEX($W805:$AD805,1,MATCH(AA$5,$W$799:$AD$799,0)))))
*AA1291*AA$8,0)</f>
        <v>0</v>
      </c>
      <c r="AB691" s="212">
        <f>_xlfn.IFNA(IF(AB$7="Fixed",1,IF(AND($D691="yes",AB$7="Block"),INDEX($O805:$Q805,1,MATCH(AB$5,$I50:$K50,0)),IF(OR(AB$7="Anytime",AB$7="Peak",AB$7="Off-peak",AB$7="Shoulder",AB$7="Block"),INDEX('Stakeholder report data'!$G805:$M805,1,MATCH(IF(AB$7="Block","Anytime",AB$7),'Stakeholder report data'!$G$799:$M$799,0)),INDEX($W805:$AD805,1,MATCH(AB$5,$W$799:$AD$799,0)))))
*AB1291*AB$8,0)</f>
        <v>0</v>
      </c>
      <c r="AC691" s="212">
        <f>_xlfn.IFNA(IF(AC$7="Fixed",1,IF(AND($D691="yes",AC$7="Block"),INDEX($O805:$Q805,1,MATCH(AC$5,$I50:$K50,0)),IF(OR(AC$7="Anytime",AC$7="Peak",AC$7="Off-peak",AC$7="Shoulder",AC$7="Block"),INDEX('Stakeholder report data'!$G805:$M805,1,MATCH(IF(AC$7="Block","Anytime",AC$7),'Stakeholder report data'!$G$799:$M$799,0)),INDEX($W805:$AD805,1,MATCH(AC$5,$W$799:$AD$799,0)))))
*AC1291*AC$8,0)</f>
        <v>0</v>
      </c>
      <c r="AD691" s="212">
        <f>_xlfn.IFNA(IF(AD$7="Fixed",1,IF(AND($D691="yes",AD$7="Block"),INDEX($O805:$Q805,1,MATCH(AD$5,$I50:$K50,0)),IF(OR(AD$7="Anytime",AD$7="Peak",AD$7="Off-peak",AD$7="Shoulder",AD$7="Block"),INDEX('Stakeholder report data'!$G805:$M805,1,MATCH(IF(AD$7="Block","Anytime",AD$7),'Stakeholder report data'!$G$799:$M$799,0)),INDEX($W805:$AD805,1,MATCH(AD$5,$W$799:$AD$799,0)))))
*AD1291*AD$8,0)</f>
        <v>0</v>
      </c>
      <c r="AE691" s="55"/>
      <c r="AF691" s="34"/>
      <c r="AG691" s="34"/>
      <c r="AH691" s="34"/>
    </row>
    <row r="692" spans="1:34" ht="11.25" outlineLevel="2" x14ac:dyDescent="0.2">
      <c r="A692" s="34"/>
      <c r="B692" s="251">
        <v>5</v>
      </c>
      <c r="C692" s="48" t="s">
        <v>195</v>
      </c>
      <c r="D692" s="49" t="str">
        <f t="shared" si="72"/>
        <v>no</v>
      </c>
      <c r="E692" s="49" t="str">
        <f t="shared" si="72"/>
        <v>yes</v>
      </c>
      <c r="F692" s="56"/>
      <c r="G692" s="262">
        <f t="shared" si="73"/>
        <v>1398.8368988215716</v>
      </c>
      <c r="H692" s="56"/>
      <c r="I692" s="212">
        <f>_xlfn.IFNA(IF(I$7="Fixed",1,IF(AND($D692="yes",I$7="Block"),INDEX($O806:$Q806,1,MATCH(I$5,$I51:$K51,0)),IF(OR(I$7="Anytime",I$7="Peak",I$7="Off-peak",I$7="Shoulder",I$7="Block"),INDEX('Stakeholder report data'!$G806:$M806,1,MATCH(IF(I$7="Block","Anytime",I$7),'Stakeholder report data'!$G$799:$M$799,0)),INDEX($W806:$AD806,1,MATCH(I$5,$W$799:$AD$799,0)))))
*I1292*I$8,0)</f>
        <v>0</v>
      </c>
      <c r="J692" s="212">
        <f>_xlfn.IFNA(IF(J$7="Fixed",1,IF(AND($D692="yes",J$7="Block"),INDEX($O806:$Q806,1,MATCH(J$5,$I51:$K51,0)),IF(OR(J$7="Anytime",J$7="Peak",J$7="Off-peak",J$7="Shoulder",J$7="Block"),INDEX('Stakeholder report data'!$G806:$M806,1,MATCH(IF(J$7="Block","Anytime",J$7),'Stakeholder report data'!$G$799:$M$799,0)),INDEX($W806:$AD806,1,MATCH(J$5,$W$799:$AD$799,0)))))
*J1292*J$8,0)</f>
        <v>0</v>
      </c>
      <c r="K692" s="212">
        <f>_xlfn.IFNA(IF(K$7="Fixed",1,IF(AND($D692="yes",K$7="Block"),INDEX($O806:$Q806,1,MATCH(K$5,$I51:$K51,0)),IF(OR(K$7="Anytime",K$7="Peak",K$7="Off-peak",K$7="Shoulder",K$7="Block"),INDEX('Stakeholder report data'!$G806:$M806,1,MATCH(IF(K$7="Block","Anytime",K$7),'Stakeholder report data'!$G$799:$M$799,0)),INDEX($W806:$AD806,1,MATCH(K$5,$W$799:$AD$799,0)))))
*K1292*K$8,0)</f>
        <v>527.73368784386491</v>
      </c>
      <c r="L692" s="212">
        <f>_xlfn.IFNA(IF(L$7="Fixed",1,IF(AND($D692="yes",L$7="Block"),INDEX($O806:$Q806,1,MATCH(L$5,$I51:$K51,0)),IF(OR(L$7="Anytime",L$7="Peak",L$7="Off-peak",L$7="Shoulder",L$7="Block"),INDEX('Stakeholder report data'!$G806:$M806,1,MATCH(IF(L$7="Block","Anytime",L$7),'Stakeholder report data'!$G$799:$M$799,0)),INDEX($W806:$AD806,1,MATCH(L$5,$W$799:$AD$799,0)))))
*L1292*L$8,0)</f>
        <v>871.10321097770668</v>
      </c>
      <c r="M692" s="212">
        <f>_xlfn.IFNA(IF(M$7="Fixed",1,IF(AND($D692="yes",M$7="Block"),INDEX($O806:$Q806,1,MATCH(M$5,$I51:$K51,0)),IF(OR(M$7="Anytime",M$7="Peak",M$7="Off-peak",M$7="Shoulder",M$7="Block"),INDEX('Stakeholder report data'!$G806:$M806,1,MATCH(IF(M$7="Block","Anytime",M$7),'Stakeholder report data'!$G$799:$M$799,0)),INDEX($W806:$AD806,1,MATCH(M$5,$W$799:$AD$799,0)))))
*M1292*M$8,0)</f>
        <v>0</v>
      </c>
      <c r="N692" s="212">
        <f>_xlfn.IFNA(IF(N$7="Fixed",1,IF(AND($D692="yes",N$7="Block"),INDEX($O806:$Q806,1,MATCH(N$5,$I51:$K51,0)),IF(OR(N$7="Anytime",N$7="Peak",N$7="Off-peak",N$7="Shoulder",N$7="Block"),INDEX('Stakeholder report data'!$G806:$M806,1,MATCH(IF(N$7="Block","Anytime",N$7),'Stakeholder report data'!$G$799:$M$799,0)),INDEX($W806:$AD806,1,MATCH(N$5,$W$799:$AD$799,0)))))
*N1292*N$8,0)</f>
        <v>0</v>
      </c>
      <c r="O692" s="212">
        <f>_xlfn.IFNA(IF(O$7="Fixed",1,IF(AND($D692="yes",O$7="Block"),INDEX($O806:$Q806,1,MATCH(O$5,$I51:$K51,0)),IF(OR(O$7="Anytime",O$7="Peak",O$7="Off-peak",O$7="Shoulder",O$7="Block"),INDEX('Stakeholder report data'!$G806:$M806,1,MATCH(IF(O$7="Block","Anytime",O$7),'Stakeholder report data'!$G$799:$M$799,0)),INDEX($W806:$AD806,1,MATCH(O$5,$W$799:$AD$799,0)))))
*O1292*O$8,0)</f>
        <v>0</v>
      </c>
      <c r="P692" s="212">
        <f>_xlfn.IFNA(IF(P$7="Fixed",1,IF(AND($D692="yes",P$7="Block"),INDEX($O806:$Q806,1,MATCH(P$5,$I51:$K51,0)),IF(OR(P$7="Anytime",P$7="Peak",P$7="Off-peak",P$7="Shoulder",P$7="Block"),INDEX('Stakeholder report data'!$G806:$M806,1,MATCH(IF(P$7="Block","Anytime",P$7),'Stakeholder report data'!$G$799:$M$799,0)),INDEX($W806:$AD806,1,MATCH(P$5,$W$799:$AD$799,0)))))
*P1292*P$8,0)</f>
        <v>0</v>
      </c>
      <c r="Q692" s="212">
        <f>_xlfn.IFNA(IF(Q$7="Fixed",1,IF(AND($D692="yes",Q$7="Block"),INDEX($O806:$Q806,1,MATCH(Q$5,$I51:$K51,0)),IF(OR(Q$7="Anytime",Q$7="Peak",Q$7="Off-peak",Q$7="Shoulder",Q$7="Block"),INDEX('Stakeholder report data'!$G806:$M806,1,MATCH(IF(Q$7="Block","Anytime",Q$7),'Stakeholder report data'!$G$799:$M$799,0)),INDEX($W806:$AD806,1,MATCH(Q$5,$W$799:$AD$799,0)))))
*Q1292*Q$8,0)</f>
        <v>0</v>
      </c>
      <c r="R692" s="212">
        <f>_xlfn.IFNA(IF(R$7="Fixed",1,IF(AND($D692="yes",R$7="Block"),INDEX($O806:$Q806,1,MATCH(R$5,$I51:$K51,0)),IF(OR(R$7="Anytime",R$7="Peak",R$7="Off-peak",R$7="Shoulder",R$7="Block"),INDEX('Stakeholder report data'!$G806:$M806,1,MATCH(IF(R$7="Block","Anytime",R$7),'Stakeholder report data'!$G$799:$M$799,0)),INDEX($W806:$AD806,1,MATCH(R$5,$W$799:$AD$799,0)))))
*R1292*R$8,0)</f>
        <v>0</v>
      </c>
      <c r="S692" s="212">
        <f>_xlfn.IFNA(IF(S$7="Fixed",1,IF(AND($D692="yes",S$7="Block"),INDEX($O806:$Q806,1,MATCH(S$5,$I51:$K51,0)),IF(OR(S$7="Anytime",S$7="Peak",S$7="Off-peak",S$7="Shoulder",S$7="Block"),INDEX('Stakeholder report data'!$G806:$M806,1,MATCH(IF(S$7="Block","Anytime",S$7),'Stakeholder report data'!$G$799:$M$799,0)),INDEX($W806:$AD806,1,MATCH(S$5,$W$799:$AD$799,0)))))
*S1292*S$8,0)</f>
        <v>0</v>
      </c>
      <c r="T692" s="212">
        <f>_xlfn.IFNA(IF(T$7="Fixed",1,IF(AND($D692="yes",T$7="Block"),INDEX($O806:$Q806,1,MATCH(T$5,$I51:$K51,0)),IF(OR(T$7="Anytime",T$7="Peak",T$7="Off-peak",T$7="Shoulder",T$7="Block"),INDEX('Stakeholder report data'!$G806:$M806,1,MATCH(IF(T$7="Block","Anytime",T$7),'Stakeholder report data'!$G$799:$M$799,0)),INDEX($W806:$AD806,1,MATCH(T$5,$W$799:$AD$799,0)))))
*T1292*T$8,0)</f>
        <v>0</v>
      </c>
      <c r="U692" s="212">
        <f>_xlfn.IFNA(IF(U$7="Fixed",1,IF(AND($D692="yes",U$7="Block"),INDEX($O806:$Q806,1,MATCH(U$5,$I51:$K51,0)),IF(OR(U$7="Anytime",U$7="Peak",U$7="Off-peak",U$7="Shoulder",U$7="Block"),INDEX('Stakeholder report data'!$G806:$M806,1,MATCH(IF(U$7="Block","Anytime",U$7),'Stakeholder report data'!$G$799:$M$799,0)),INDEX($W806:$AD806,1,MATCH(U$5,$W$799:$AD$799,0)))))
*U1292*U$8,0)</f>
        <v>0</v>
      </c>
      <c r="V692" s="212">
        <f>_xlfn.IFNA(IF(V$7="Fixed",1,IF(AND($D692="yes",V$7="Block"),INDEX($O806:$Q806,1,MATCH(V$5,$I51:$K51,0)),IF(OR(V$7="Anytime",V$7="Peak",V$7="Off-peak",V$7="Shoulder",V$7="Block"),INDEX('Stakeholder report data'!$G806:$M806,1,MATCH(IF(V$7="Block","Anytime",V$7),'Stakeholder report data'!$G$799:$M$799,0)),INDEX($W806:$AD806,1,MATCH(V$5,$W$799:$AD$799,0)))))
*V1292*V$8,0)</f>
        <v>0</v>
      </c>
      <c r="W692" s="212">
        <f>_xlfn.IFNA(IF(W$7="Fixed",1,IF(AND($D692="yes",W$7="Block"),INDEX($O806:$Q806,1,MATCH(W$5,$I51:$K51,0)),IF(OR(W$7="Anytime",W$7="Peak",W$7="Off-peak",W$7="Shoulder",W$7="Block"),INDEX('Stakeholder report data'!$G806:$M806,1,MATCH(IF(W$7="Block","Anytime",W$7),'Stakeholder report data'!$G$799:$M$799,0)),INDEX($W806:$AD806,1,MATCH(W$5,$W$799:$AD$799,0)))))
*W1292*W$8,0)</f>
        <v>0</v>
      </c>
      <c r="X692" s="212">
        <f>_xlfn.IFNA(IF(X$7="Fixed",1,IF(AND($D692="yes",X$7="Block"),INDEX($O806:$Q806,1,MATCH(X$5,$I51:$K51,0)),IF(OR(X$7="Anytime",X$7="Peak",X$7="Off-peak",X$7="Shoulder",X$7="Block"),INDEX('Stakeholder report data'!$G806:$M806,1,MATCH(IF(X$7="Block","Anytime",X$7),'Stakeholder report data'!$G$799:$M$799,0)),INDEX($W806:$AD806,1,MATCH(X$5,$W$799:$AD$799,0)))))
*X1292*X$8,0)</f>
        <v>0</v>
      </c>
      <c r="Y692" s="212">
        <f>_xlfn.IFNA(IF(Y$7="Fixed",1,IF(AND($D692="yes",Y$7="Block"),INDEX($O806:$Q806,1,MATCH(Y$5,$I51:$K51,0)),IF(OR(Y$7="Anytime",Y$7="Peak",Y$7="Off-peak",Y$7="Shoulder",Y$7="Block"),INDEX('Stakeholder report data'!$G806:$M806,1,MATCH(IF(Y$7="Block","Anytime",Y$7),'Stakeholder report data'!$G$799:$M$799,0)),INDEX($W806:$AD806,1,MATCH(Y$5,$W$799:$AD$799,0)))))
*Y1292*Y$8,0)</f>
        <v>0</v>
      </c>
      <c r="Z692" s="212">
        <f>_xlfn.IFNA(IF(Z$7="Fixed",1,IF(AND($D692="yes",Z$7="Block"),INDEX($O806:$Q806,1,MATCH(Z$5,$I51:$K51,0)),IF(OR(Z$7="Anytime",Z$7="Peak",Z$7="Off-peak",Z$7="Shoulder",Z$7="Block"),INDEX('Stakeholder report data'!$G806:$M806,1,MATCH(IF(Z$7="Block","Anytime",Z$7),'Stakeholder report data'!$G$799:$M$799,0)),INDEX($W806:$AD806,1,MATCH(Z$5,$W$799:$AD$799,0)))))
*Z1292*Z$8,0)</f>
        <v>0</v>
      </c>
      <c r="AA692" s="212">
        <f>_xlfn.IFNA(IF(AA$7="Fixed",1,IF(AND($D692="yes",AA$7="Block"),INDEX($O806:$Q806,1,MATCH(AA$5,$I51:$K51,0)),IF(OR(AA$7="Anytime",AA$7="Peak",AA$7="Off-peak",AA$7="Shoulder",AA$7="Block"),INDEX('Stakeholder report data'!$G806:$M806,1,MATCH(IF(AA$7="Block","Anytime",AA$7),'Stakeholder report data'!$G$799:$M$799,0)),INDEX($W806:$AD806,1,MATCH(AA$5,$W$799:$AD$799,0)))))
*AA1292*AA$8,0)</f>
        <v>0</v>
      </c>
      <c r="AB692" s="212">
        <f>_xlfn.IFNA(IF(AB$7="Fixed",1,IF(AND($D692="yes",AB$7="Block"),INDEX($O806:$Q806,1,MATCH(AB$5,$I51:$K51,0)),IF(OR(AB$7="Anytime",AB$7="Peak",AB$7="Off-peak",AB$7="Shoulder",AB$7="Block"),INDEX('Stakeholder report data'!$G806:$M806,1,MATCH(IF(AB$7="Block","Anytime",AB$7),'Stakeholder report data'!$G$799:$M$799,0)),INDEX($W806:$AD806,1,MATCH(AB$5,$W$799:$AD$799,0)))))
*AB1292*AB$8,0)</f>
        <v>0</v>
      </c>
      <c r="AC692" s="212">
        <f>_xlfn.IFNA(IF(AC$7="Fixed",1,IF(AND($D692="yes",AC$7="Block"),INDEX($O806:$Q806,1,MATCH(AC$5,$I51:$K51,0)),IF(OR(AC$7="Anytime",AC$7="Peak",AC$7="Off-peak",AC$7="Shoulder",AC$7="Block"),INDEX('Stakeholder report data'!$G806:$M806,1,MATCH(IF(AC$7="Block","Anytime",AC$7),'Stakeholder report data'!$G$799:$M$799,0)),INDEX($W806:$AD806,1,MATCH(AC$5,$W$799:$AD$799,0)))))
*AC1292*AC$8,0)</f>
        <v>0</v>
      </c>
      <c r="AD692" s="212">
        <f>_xlfn.IFNA(IF(AD$7="Fixed",1,IF(AND($D692="yes",AD$7="Block"),INDEX($O806:$Q806,1,MATCH(AD$5,$I51:$K51,0)),IF(OR(AD$7="Anytime",AD$7="Peak",AD$7="Off-peak",AD$7="Shoulder",AD$7="Block"),INDEX('Stakeholder report data'!$G806:$M806,1,MATCH(IF(AD$7="Block","Anytime",AD$7),'Stakeholder report data'!$G$799:$M$799,0)),INDEX($W806:$AD806,1,MATCH(AD$5,$W$799:$AD$799,0)))))
*AD1292*AD$8,0)</f>
        <v>0</v>
      </c>
      <c r="AE692" s="55"/>
      <c r="AF692" s="34"/>
      <c r="AG692" s="34"/>
      <c r="AH692" s="34"/>
    </row>
    <row r="693" spans="1:34" ht="11.25" outlineLevel="2" x14ac:dyDescent="0.2">
      <c r="A693" s="34"/>
      <c r="B693" s="251">
        <v>6</v>
      </c>
      <c r="C693" s="48" t="s">
        <v>197</v>
      </c>
      <c r="D693" s="49" t="str">
        <f t="shared" si="72"/>
        <v>no</v>
      </c>
      <c r="E693" s="49" t="str">
        <f t="shared" si="72"/>
        <v>yes</v>
      </c>
      <c r="F693" s="56"/>
      <c r="G693" s="262">
        <f t="shared" si="73"/>
        <v>0</v>
      </c>
      <c r="H693" s="56"/>
      <c r="I693" s="212">
        <f>_xlfn.IFNA(IF(I$7="Fixed",1,IF(AND($D693="yes",I$7="Block"),INDEX($O807:$Q807,1,MATCH(I$5,$I52:$K52,0)),IF(OR(I$7="Anytime",I$7="Peak",I$7="Off-peak",I$7="Shoulder",I$7="Block"),INDEX('Stakeholder report data'!$G807:$M807,1,MATCH(IF(I$7="Block","Anytime",I$7),'Stakeholder report data'!$G$799:$M$799,0)),INDEX($W807:$AD807,1,MATCH(I$5,$W$799:$AD$799,0)))))
*I1293*I$8,0)</f>
        <v>0</v>
      </c>
      <c r="J693" s="212">
        <f>_xlfn.IFNA(IF(J$7="Fixed",1,IF(AND($D693="yes",J$7="Block"),INDEX($O807:$Q807,1,MATCH(J$5,$I52:$K52,0)),IF(OR(J$7="Anytime",J$7="Peak",J$7="Off-peak",J$7="Shoulder",J$7="Block"),INDEX('Stakeholder report data'!$G807:$M807,1,MATCH(IF(J$7="Block","Anytime",J$7),'Stakeholder report data'!$G$799:$M$799,0)),INDEX($W807:$AD807,1,MATCH(J$5,$W$799:$AD$799,0)))))
*J1293*J$8,0)</f>
        <v>0</v>
      </c>
      <c r="K693" s="212">
        <f>_xlfn.IFNA(IF(K$7="Fixed",1,IF(AND($D693="yes",K$7="Block"),INDEX($O807:$Q807,1,MATCH(K$5,$I52:$K52,0)),IF(OR(K$7="Anytime",K$7="Peak",K$7="Off-peak",K$7="Shoulder",K$7="Block"),INDEX('Stakeholder report data'!$G807:$M807,1,MATCH(IF(K$7="Block","Anytime",K$7),'Stakeholder report data'!$G$799:$M$799,0)),INDEX($W807:$AD807,1,MATCH(K$5,$W$799:$AD$799,0)))))
*K1293*K$8,0)</f>
        <v>0</v>
      </c>
      <c r="L693" s="212">
        <f>_xlfn.IFNA(IF(L$7="Fixed",1,IF(AND($D693="yes",L$7="Block"),INDEX($O807:$Q807,1,MATCH(L$5,$I52:$K52,0)),IF(OR(L$7="Anytime",L$7="Peak",L$7="Off-peak",L$7="Shoulder",L$7="Block"),INDEX('Stakeholder report data'!$G807:$M807,1,MATCH(IF(L$7="Block","Anytime",L$7),'Stakeholder report data'!$G$799:$M$799,0)),INDEX($W807:$AD807,1,MATCH(L$5,$W$799:$AD$799,0)))))
*L1293*L$8,0)</f>
        <v>0</v>
      </c>
      <c r="M693" s="212">
        <f>_xlfn.IFNA(IF(M$7="Fixed",1,IF(AND($D693="yes",M$7="Block"),INDEX($O807:$Q807,1,MATCH(M$5,$I52:$K52,0)),IF(OR(M$7="Anytime",M$7="Peak",M$7="Off-peak",M$7="Shoulder",M$7="Block"),INDEX('Stakeholder report data'!$G807:$M807,1,MATCH(IF(M$7="Block","Anytime",M$7),'Stakeholder report data'!$G$799:$M$799,0)),INDEX($W807:$AD807,1,MATCH(M$5,$W$799:$AD$799,0)))))
*M1293*M$8,0)</f>
        <v>0</v>
      </c>
      <c r="N693" s="212">
        <f>_xlfn.IFNA(IF(N$7="Fixed",1,IF(AND($D693="yes",N$7="Block"),INDEX($O807:$Q807,1,MATCH(N$5,$I52:$K52,0)),IF(OR(N$7="Anytime",N$7="Peak",N$7="Off-peak",N$7="Shoulder",N$7="Block"),INDEX('Stakeholder report data'!$G807:$M807,1,MATCH(IF(N$7="Block","Anytime",N$7),'Stakeholder report data'!$G$799:$M$799,0)),INDEX($W807:$AD807,1,MATCH(N$5,$W$799:$AD$799,0)))))
*N1293*N$8,0)</f>
        <v>0</v>
      </c>
      <c r="O693" s="212">
        <f>_xlfn.IFNA(IF(O$7="Fixed",1,IF(AND($D693="yes",O$7="Block"),INDEX($O807:$Q807,1,MATCH(O$5,$I52:$K52,0)),IF(OR(O$7="Anytime",O$7="Peak",O$7="Off-peak",O$7="Shoulder",O$7="Block"),INDEX('Stakeholder report data'!$G807:$M807,1,MATCH(IF(O$7="Block","Anytime",O$7),'Stakeholder report data'!$G$799:$M$799,0)),INDEX($W807:$AD807,1,MATCH(O$5,$W$799:$AD$799,0)))))
*O1293*O$8,0)</f>
        <v>0</v>
      </c>
      <c r="P693" s="212">
        <f>_xlfn.IFNA(IF(P$7="Fixed",1,IF(AND($D693="yes",P$7="Block"),INDEX($O807:$Q807,1,MATCH(P$5,$I52:$K52,0)),IF(OR(P$7="Anytime",P$7="Peak",P$7="Off-peak",P$7="Shoulder",P$7="Block"),INDEX('Stakeholder report data'!$G807:$M807,1,MATCH(IF(P$7="Block","Anytime",P$7),'Stakeholder report data'!$G$799:$M$799,0)),INDEX($W807:$AD807,1,MATCH(P$5,$W$799:$AD$799,0)))))
*P1293*P$8,0)</f>
        <v>0</v>
      </c>
      <c r="Q693" s="212">
        <f>_xlfn.IFNA(IF(Q$7="Fixed",1,IF(AND($D693="yes",Q$7="Block"),INDEX($O807:$Q807,1,MATCH(Q$5,$I52:$K52,0)),IF(OR(Q$7="Anytime",Q$7="Peak",Q$7="Off-peak",Q$7="Shoulder",Q$7="Block"),INDEX('Stakeholder report data'!$G807:$M807,1,MATCH(IF(Q$7="Block","Anytime",Q$7),'Stakeholder report data'!$G$799:$M$799,0)),INDEX($W807:$AD807,1,MATCH(Q$5,$W$799:$AD$799,0)))))
*Q1293*Q$8,0)</f>
        <v>0</v>
      </c>
      <c r="R693" s="212">
        <f>_xlfn.IFNA(IF(R$7="Fixed",1,IF(AND($D693="yes",R$7="Block"),INDEX($O807:$Q807,1,MATCH(R$5,$I52:$K52,0)),IF(OR(R$7="Anytime",R$7="Peak",R$7="Off-peak",R$7="Shoulder",R$7="Block"),INDEX('Stakeholder report data'!$G807:$M807,1,MATCH(IF(R$7="Block","Anytime",R$7),'Stakeholder report data'!$G$799:$M$799,0)),INDEX($W807:$AD807,1,MATCH(R$5,$W$799:$AD$799,0)))))
*R1293*R$8,0)</f>
        <v>0</v>
      </c>
      <c r="S693" s="212">
        <f>_xlfn.IFNA(IF(S$7="Fixed",1,IF(AND($D693="yes",S$7="Block"),INDEX($O807:$Q807,1,MATCH(S$5,$I52:$K52,0)),IF(OR(S$7="Anytime",S$7="Peak",S$7="Off-peak",S$7="Shoulder",S$7="Block"),INDEX('Stakeholder report data'!$G807:$M807,1,MATCH(IF(S$7="Block","Anytime",S$7),'Stakeholder report data'!$G$799:$M$799,0)),INDEX($W807:$AD807,1,MATCH(S$5,$W$799:$AD$799,0)))))
*S1293*S$8,0)</f>
        <v>0</v>
      </c>
      <c r="T693" s="212">
        <f>_xlfn.IFNA(IF(T$7="Fixed",1,IF(AND($D693="yes",T$7="Block"),INDEX($O807:$Q807,1,MATCH(T$5,$I52:$K52,0)),IF(OR(T$7="Anytime",T$7="Peak",T$7="Off-peak",T$7="Shoulder",T$7="Block"),INDEX('Stakeholder report data'!$G807:$M807,1,MATCH(IF(T$7="Block","Anytime",T$7),'Stakeholder report data'!$G$799:$M$799,0)),INDEX($W807:$AD807,1,MATCH(T$5,$W$799:$AD$799,0)))))
*T1293*T$8,0)</f>
        <v>0</v>
      </c>
      <c r="U693" s="212">
        <f>_xlfn.IFNA(IF(U$7="Fixed",1,IF(AND($D693="yes",U$7="Block"),INDEX($O807:$Q807,1,MATCH(U$5,$I52:$K52,0)),IF(OR(U$7="Anytime",U$7="Peak",U$7="Off-peak",U$7="Shoulder",U$7="Block"),INDEX('Stakeholder report data'!$G807:$M807,1,MATCH(IF(U$7="Block","Anytime",U$7),'Stakeholder report data'!$G$799:$M$799,0)),INDEX($W807:$AD807,1,MATCH(U$5,$W$799:$AD$799,0)))))
*U1293*U$8,0)</f>
        <v>0</v>
      </c>
      <c r="V693" s="212">
        <f>_xlfn.IFNA(IF(V$7="Fixed",1,IF(AND($D693="yes",V$7="Block"),INDEX($O807:$Q807,1,MATCH(V$5,$I52:$K52,0)),IF(OR(V$7="Anytime",V$7="Peak",V$7="Off-peak",V$7="Shoulder",V$7="Block"),INDEX('Stakeholder report data'!$G807:$M807,1,MATCH(IF(V$7="Block","Anytime",V$7),'Stakeholder report data'!$G$799:$M$799,0)),INDEX($W807:$AD807,1,MATCH(V$5,$W$799:$AD$799,0)))))
*V1293*V$8,0)</f>
        <v>0</v>
      </c>
      <c r="W693" s="212">
        <f>_xlfn.IFNA(IF(W$7="Fixed",1,IF(AND($D693="yes",W$7="Block"),INDEX($O807:$Q807,1,MATCH(W$5,$I52:$K52,0)),IF(OR(W$7="Anytime",W$7="Peak",W$7="Off-peak",W$7="Shoulder",W$7="Block"),INDEX('Stakeholder report data'!$G807:$M807,1,MATCH(IF(W$7="Block","Anytime",W$7),'Stakeholder report data'!$G$799:$M$799,0)),INDEX($W807:$AD807,1,MATCH(W$5,$W$799:$AD$799,0)))))
*W1293*W$8,0)</f>
        <v>0</v>
      </c>
      <c r="X693" s="212">
        <f>_xlfn.IFNA(IF(X$7="Fixed",1,IF(AND($D693="yes",X$7="Block"),INDEX($O807:$Q807,1,MATCH(X$5,$I52:$K52,0)),IF(OR(X$7="Anytime",X$7="Peak",X$7="Off-peak",X$7="Shoulder",X$7="Block"),INDEX('Stakeholder report data'!$G807:$M807,1,MATCH(IF(X$7="Block","Anytime",X$7),'Stakeholder report data'!$G$799:$M$799,0)),INDEX($W807:$AD807,1,MATCH(X$5,$W$799:$AD$799,0)))))
*X1293*X$8,0)</f>
        <v>0</v>
      </c>
      <c r="Y693" s="212">
        <f>_xlfn.IFNA(IF(Y$7="Fixed",1,IF(AND($D693="yes",Y$7="Block"),INDEX($O807:$Q807,1,MATCH(Y$5,$I52:$K52,0)),IF(OR(Y$7="Anytime",Y$7="Peak",Y$7="Off-peak",Y$7="Shoulder",Y$7="Block"),INDEX('Stakeholder report data'!$G807:$M807,1,MATCH(IF(Y$7="Block","Anytime",Y$7),'Stakeholder report data'!$G$799:$M$799,0)),INDEX($W807:$AD807,1,MATCH(Y$5,$W$799:$AD$799,0)))))
*Y1293*Y$8,0)</f>
        <v>0</v>
      </c>
      <c r="Z693" s="212">
        <f>_xlfn.IFNA(IF(Z$7="Fixed",1,IF(AND($D693="yes",Z$7="Block"),INDEX($O807:$Q807,1,MATCH(Z$5,$I52:$K52,0)),IF(OR(Z$7="Anytime",Z$7="Peak",Z$7="Off-peak",Z$7="Shoulder",Z$7="Block"),INDEX('Stakeholder report data'!$G807:$M807,1,MATCH(IF(Z$7="Block","Anytime",Z$7),'Stakeholder report data'!$G$799:$M$799,0)),INDEX($W807:$AD807,1,MATCH(Z$5,$W$799:$AD$799,0)))))
*Z1293*Z$8,0)</f>
        <v>0</v>
      </c>
      <c r="AA693" s="212">
        <f>_xlfn.IFNA(IF(AA$7="Fixed",1,IF(AND($D693="yes",AA$7="Block"),INDEX($O807:$Q807,1,MATCH(AA$5,$I52:$K52,0)),IF(OR(AA$7="Anytime",AA$7="Peak",AA$7="Off-peak",AA$7="Shoulder",AA$7="Block"),INDEX('Stakeholder report data'!$G807:$M807,1,MATCH(IF(AA$7="Block","Anytime",AA$7),'Stakeholder report data'!$G$799:$M$799,0)),INDEX($W807:$AD807,1,MATCH(AA$5,$W$799:$AD$799,0)))))
*AA1293*AA$8,0)</f>
        <v>0</v>
      </c>
      <c r="AB693" s="212">
        <f>_xlfn.IFNA(IF(AB$7="Fixed",1,IF(AND($D693="yes",AB$7="Block"),INDEX($O807:$Q807,1,MATCH(AB$5,$I52:$K52,0)),IF(OR(AB$7="Anytime",AB$7="Peak",AB$7="Off-peak",AB$7="Shoulder",AB$7="Block"),INDEX('Stakeholder report data'!$G807:$M807,1,MATCH(IF(AB$7="Block","Anytime",AB$7),'Stakeholder report data'!$G$799:$M$799,0)),INDEX($W807:$AD807,1,MATCH(AB$5,$W$799:$AD$799,0)))))
*AB1293*AB$8,0)</f>
        <v>0</v>
      </c>
      <c r="AC693" s="212">
        <f>_xlfn.IFNA(IF(AC$7="Fixed",1,IF(AND($D693="yes",AC$7="Block"),INDEX($O807:$Q807,1,MATCH(AC$5,$I52:$K52,0)),IF(OR(AC$7="Anytime",AC$7="Peak",AC$7="Off-peak",AC$7="Shoulder",AC$7="Block"),INDEX('Stakeholder report data'!$G807:$M807,1,MATCH(IF(AC$7="Block","Anytime",AC$7),'Stakeholder report data'!$G$799:$M$799,0)),INDEX($W807:$AD807,1,MATCH(AC$5,$W$799:$AD$799,0)))))
*AC1293*AC$8,0)</f>
        <v>0</v>
      </c>
      <c r="AD693" s="212">
        <f>_xlfn.IFNA(IF(AD$7="Fixed",1,IF(AND($D693="yes",AD$7="Block"),INDEX($O807:$Q807,1,MATCH(AD$5,$I52:$K52,0)),IF(OR(AD$7="Anytime",AD$7="Peak",AD$7="Off-peak",AD$7="Shoulder",AD$7="Block"),INDEX('Stakeholder report data'!$G807:$M807,1,MATCH(IF(AD$7="Block","Anytime",AD$7),'Stakeholder report data'!$G$799:$M$799,0)),INDEX($W807:$AD807,1,MATCH(AD$5,$W$799:$AD$799,0)))))
*AD1293*AD$8,0)</f>
        <v>0</v>
      </c>
      <c r="AE693" s="55"/>
      <c r="AF693" s="34"/>
      <c r="AG693" s="34"/>
      <c r="AH693" s="34"/>
    </row>
    <row r="694" spans="1:34" ht="11.25" outlineLevel="2" x14ac:dyDescent="0.2">
      <c r="A694" s="34"/>
      <c r="B694" s="251">
        <v>7</v>
      </c>
      <c r="C694" s="48">
        <v>0</v>
      </c>
      <c r="D694" s="49">
        <f t="shared" si="72"/>
        <v>0</v>
      </c>
      <c r="E694" s="49">
        <f t="shared" si="72"/>
        <v>0</v>
      </c>
      <c r="F694" s="56"/>
      <c r="G694" s="262">
        <f t="shared" si="73"/>
        <v>0</v>
      </c>
      <c r="H694" s="56"/>
      <c r="I694" s="212">
        <f>_xlfn.IFNA(IF(I$7="Fixed",1,IF(AND($D694="yes",I$7="Block"),INDEX($O808:$Q808,1,MATCH(I$5,$I53:$K53,0)),IF(OR(I$7="Anytime",I$7="Peak",I$7="Off-peak",I$7="Shoulder",I$7="Block"),INDEX('Stakeholder report data'!$G808:$M808,1,MATCH(IF(I$7="Block","Anytime",I$7),'Stakeholder report data'!$G$799:$M$799,0)),INDEX($W808:$AD808,1,MATCH(I$5,$W$799:$AD$799,0)))))
*I1294*I$8,0)</f>
        <v>0</v>
      </c>
      <c r="J694" s="212">
        <f>_xlfn.IFNA(IF(J$7="Fixed",1,IF(AND($D694="yes",J$7="Block"),INDEX($O808:$Q808,1,MATCH(J$5,$I53:$K53,0)),IF(OR(J$7="Anytime",J$7="Peak",J$7="Off-peak",J$7="Shoulder",J$7="Block"),INDEX('Stakeholder report data'!$G808:$M808,1,MATCH(IF(J$7="Block","Anytime",J$7),'Stakeholder report data'!$G$799:$M$799,0)),INDEX($W808:$AD808,1,MATCH(J$5,$W$799:$AD$799,0)))))
*J1294*J$8,0)</f>
        <v>0</v>
      </c>
      <c r="K694" s="212">
        <f>_xlfn.IFNA(IF(K$7="Fixed",1,IF(AND($D694="yes",K$7="Block"),INDEX($O808:$Q808,1,MATCH(K$5,$I53:$K53,0)),IF(OR(K$7="Anytime",K$7="Peak",K$7="Off-peak",K$7="Shoulder",K$7="Block"),INDEX('Stakeholder report data'!$G808:$M808,1,MATCH(IF(K$7="Block","Anytime",K$7),'Stakeholder report data'!$G$799:$M$799,0)),INDEX($W808:$AD808,1,MATCH(K$5,$W$799:$AD$799,0)))))
*K1294*K$8,0)</f>
        <v>0</v>
      </c>
      <c r="L694" s="212">
        <f>_xlfn.IFNA(IF(L$7="Fixed",1,IF(AND($D694="yes",L$7="Block"),INDEX($O808:$Q808,1,MATCH(L$5,$I53:$K53,0)),IF(OR(L$7="Anytime",L$7="Peak",L$7="Off-peak",L$7="Shoulder",L$7="Block"),INDEX('Stakeholder report data'!$G808:$M808,1,MATCH(IF(L$7="Block","Anytime",L$7),'Stakeholder report data'!$G$799:$M$799,0)),INDEX($W808:$AD808,1,MATCH(L$5,$W$799:$AD$799,0)))))
*L1294*L$8,0)</f>
        <v>0</v>
      </c>
      <c r="M694" s="212">
        <f>_xlfn.IFNA(IF(M$7="Fixed",1,IF(AND($D694="yes",M$7="Block"),INDEX($O808:$Q808,1,MATCH(M$5,$I53:$K53,0)),IF(OR(M$7="Anytime",M$7="Peak",M$7="Off-peak",M$7="Shoulder",M$7="Block"),INDEX('Stakeholder report data'!$G808:$M808,1,MATCH(IF(M$7="Block","Anytime",M$7),'Stakeholder report data'!$G$799:$M$799,0)),INDEX($W808:$AD808,1,MATCH(M$5,$W$799:$AD$799,0)))))
*M1294*M$8,0)</f>
        <v>0</v>
      </c>
      <c r="N694" s="212">
        <f>_xlfn.IFNA(IF(N$7="Fixed",1,IF(AND($D694="yes",N$7="Block"),INDEX($O808:$Q808,1,MATCH(N$5,$I53:$K53,0)),IF(OR(N$7="Anytime",N$7="Peak",N$7="Off-peak",N$7="Shoulder",N$7="Block"),INDEX('Stakeholder report data'!$G808:$M808,1,MATCH(IF(N$7="Block","Anytime",N$7),'Stakeholder report data'!$G$799:$M$799,0)),INDEX($W808:$AD808,1,MATCH(N$5,$W$799:$AD$799,0)))))
*N1294*N$8,0)</f>
        <v>0</v>
      </c>
      <c r="O694" s="212">
        <f>_xlfn.IFNA(IF(O$7="Fixed",1,IF(AND($D694="yes",O$7="Block"),INDEX($O808:$Q808,1,MATCH(O$5,$I53:$K53,0)),IF(OR(O$7="Anytime",O$7="Peak",O$7="Off-peak",O$7="Shoulder",O$7="Block"),INDEX('Stakeholder report data'!$G808:$M808,1,MATCH(IF(O$7="Block","Anytime",O$7),'Stakeholder report data'!$G$799:$M$799,0)),INDEX($W808:$AD808,1,MATCH(O$5,$W$799:$AD$799,0)))))
*O1294*O$8,0)</f>
        <v>0</v>
      </c>
      <c r="P694" s="212">
        <f>_xlfn.IFNA(IF(P$7="Fixed",1,IF(AND($D694="yes",P$7="Block"),INDEX($O808:$Q808,1,MATCH(P$5,$I53:$K53,0)),IF(OR(P$7="Anytime",P$7="Peak",P$7="Off-peak",P$7="Shoulder",P$7="Block"),INDEX('Stakeholder report data'!$G808:$M808,1,MATCH(IF(P$7="Block","Anytime",P$7),'Stakeholder report data'!$G$799:$M$799,0)),INDEX($W808:$AD808,1,MATCH(P$5,$W$799:$AD$799,0)))))
*P1294*P$8,0)</f>
        <v>0</v>
      </c>
      <c r="Q694" s="212">
        <f>_xlfn.IFNA(IF(Q$7="Fixed",1,IF(AND($D694="yes",Q$7="Block"),INDEX($O808:$Q808,1,MATCH(Q$5,$I53:$K53,0)),IF(OR(Q$7="Anytime",Q$7="Peak",Q$7="Off-peak",Q$7="Shoulder",Q$7="Block"),INDEX('Stakeholder report data'!$G808:$M808,1,MATCH(IF(Q$7="Block","Anytime",Q$7),'Stakeholder report data'!$G$799:$M$799,0)),INDEX($W808:$AD808,1,MATCH(Q$5,$W$799:$AD$799,0)))))
*Q1294*Q$8,0)</f>
        <v>0</v>
      </c>
      <c r="R694" s="212">
        <f>_xlfn.IFNA(IF(R$7="Fixed",1,IF(AND($D694="yes",R$7="Block"),INDEX($O808:$Q808,1,MATCH(R$5,$I53:$K53,0)),IF(OR(R$7="Anytime",R$7="Peak",R$7="Off-peak",R$7="Shoulder",R$7="Block"),INDEX('Stakeholder report data'!$G808:$M808,1,MATCH(IF(R$7="Block","Anytime",R$7),'Stakeholder report data'!$G$799:$M$799,0)),INDEX($W808:$AD808,1,MATCH(R$5,$W$799:$AD$799,0)))))
*R1294*R$8,0)</f>
        <v>0</v>
      </c>
      <c r="S694" s="212">
        <f>_xlfn.IFNA(IF(S$7="Fixed",1,IF(AND($D694="yes",S$7="Block"),INDEX($O808:$Q808,1,MATCH(S$5,$I53:$K53,0)),IF(OR(S$7="Anytime",S$7="Peak",S$7="Off-peak",S$7="Shoulder",S$7="Block"),INDEX('Stakeholder report data'!$G808:$M808,1,MATCH(IF(S$7="Block","Anytime",S$7),'Stakeholder report data'!$G$799:$M$799,0)),INDEX($W808:$AD808,1,MATCH(S$5,$W$799:$AD$799,0)))))
*S1294*S$8,0)</f>
        <v>0</v>
      </c>
      <c r="T694" s="212">
        <f>_xlfn.IFNA(IF(T$7="Fixed",1,IF(AND($D694="yes",T$7="Block"),INDEX($O808:$Q808,1,MATCH(T$5,$I53:$K53,0)),IF(OR(T$7="Anytime",T$7="Peak",T$7="Off-peak",T$7="Shoulder",T$7="Block"),INDEX('Stakeholder report data'!$G808:$M808,1,MATCH(IF(T$7="Block","Anytime",T$7),'Stakeholder report data'!$G$799:$M$799,0)),INDEX($W808:$AD808,1,MATCH(T$5,$W$799:$AD$799,0)))))
*T1294*T$8,0)</f>
        <v>0</v>
      </c>
      <c r="U694" s="212">
        <f>_xlfn.IFNA(IF(U$7="Fixed",1,IF(AND($D694="yes",U$7="Block"),INDEX($O808:$Q808,1,MATCH(U$5,$I53:$K53,0)),IF(OR(U$7="Anytime",U$7="Peak",U$7="Off-peak",U$7="Shoulder",U$7="Block"),INDEX('Stakeholder report data'!$G808:$M808,1,MATCH(IF(U$7="Block","Anytime",U$7),'Stakeholder report data'!$G$799:$M$799,0)),INDEX($W808:$AD808,1,MATCH(U$5,$W$799:$AD$799,0)))))
*U1294*U$8,0)</f>
        <v>0</v>
      </c>
      <c r="V694" s="212">
        <f>_xlfn.IFNA(IF(V$7="Fixed",1,IF(AND($D694="yes",V$7="Block"),INDEX($O808:$Q808,1,MATCH(V$5,$I53:$K53,0)),IF(OR(V$7="Anytime",V$7="Peak",V$7="Off-peak",V$7="Shoulder",V$7="Block"),INDEX('Stakeholder report data'!$G808:$M808,1,MATCH(IF(V$7="Block","Anytime",V$7),'Stakeholder report data'!$G$799:$M$799,0)),INDEX($W808:$AD808,1,MATCH(V$5,$W$799:$AD$799,0)))))
*V1294*V$8,0)</f>
        <v>0</v>
      </c>
      <c r="W694" s="212">
        <f>_xlfn.IFNA(IF(W$7="Fixed",1,IF(AND($D694="yes",W$7="Block"),INDEX($O808:$Q808,1,MATCH(W$5,$I53:$K53,0)),IF(OR(W$7="Anytime",W$7="Peak",W$7="Off-peak",W$7="Shoulder",W$7="Block"),INDEX('Stakeholder report data'!$G808:$M808,1,MATCH(IF(W$7="Block","Anytime",W$7),'Stakeholder report data'!$G$799:$M$799,0)),INDEX($W808:$AD808,1,MATCH(W$5,$W$799:$AD$799,0)))))
*W1294*W$8,0)</f>
        <v>0</v>
      </c>
      <c r="X694" s="212">
        <f>_xlfn.IFNA(IF(X$7="Fixed",1,IF(AND($D694="yes",X$7="Block"),INDEX($O808:$Q808,1,MATCH(X$5,$I53:$K53,0)),IF(OR(X$7="Anytime",X$7="Peak",X$7="Off-peak",X$7="Shoulder",X$7="Block"),INDEX('Stakeholder report data'!$G808:$M808,1,MATCH(IF(X$7="Block","Anytime",X$7),'Stakeholder report data'!$G$799:$M$799,0)),INDEX($W808:$AD808,1,MATCH(X$5,$W$799:$AD$799,0)))))
*X1294*X$8,0)</f>
        <v>0</v>
      </c>
      <c r="Y694" s="212">
        <f>_xlfn.IFNA(IF(Y$7="Fixed",1,IF(AND($D694="yes",Y$7="Block"),INDEX($O808:$Q808,1,MATCH(Y$5,$I53:$K53,0)),IF(OR(Y$7="Anytime",Y$7="Peak",Y$7="Off-peak",Y$7="Shoulder",Y$7="Block"),INDEX('Stakeholder report data'!$G808:$M808,1,MATCH(IF(Y$7="Block","Anytime",Y$7),'Stakeholder report data'!$G$799:$M$799,0)),INDEX($W808:$AD808,1,MATCH(Y$5,$W$799:$AD$799,0)))))
*Y1294*Y$8,0)</f>
        <v>0</v>
      </c>
      <c r="Z694" s="212">
        <f>_xlfn.IFNA(IF(Z$7="Fixed",1,IF(AND($D694="yes",Z$7="Block"),INDEX($O808:$Q808,1,MATCH(Z$5,$I53:$K53,0)),IF(OR(Z$7="Anytime",Z$7="Peak",Z$7="Off-peak",Z$7="Shoulder",Z$7="Block"),INDEX('Stakeholder report data'!$G808:$M808,1,MATCH(IF(Z$7="Block","Anytime",Z$7),'Stakeholder report data'!$G$799:$M$799,0)),INDEX($W808:$AD808,1,MATCH(Z$5,$W$799:$AD$799,0)))))
*Z1294*Z$8,0)</f>
        <v>0</v>
      </c>
      <c r="AA694" s="212">
        <f>_xlfn.IFNA(IF(AA$7="Fixed",1,IF(AND($D694="yes",AA$7="Block"),INDEX($O808:$Q808,1,MATCH(AA$5,$I53:$K53,0)),IF(OR(AA$7="Anytime",AA$7="Peak",AA$7="Off-peak",AA$7="Shoulder",AA$7="Block"),INDEX('Stakeholder report data'!$G808:$M808,1,MATCH(IF(AA$7="Block","Anytime",AA$7),'Stakeholder report data'!$G$799:$M$799,0)),INDEX($W808:$AD808,1,MATCH(AA$5,$W$799:$AD$799,0)))))
*AA1294*AA$8,0)</f>
        <v>0</v>
      </c>
      <c r="AB694" s="212">
        <f>_xlfn.IFNA(IF(AB$7="Fixed",1,IF(AND($D694="yes",AB$7="Block"),INDEX($O808:$Q808,1,MATCH(AB$5,$I53:$K53,0)),IF(OR(AB$7="Anytime",AB$7="Peak",AB$7="Off-peak",AB$7="Shoulder",AB$7="Block"),INDEX('Stakeholder report data'!$G808:$M808,1,MATCH(IF(AB$7="Block","Anytime",AB$7),'Stakeholder report data'!$G$799:$M$799,0)),INDEX($W808:$AD808,1,MATCH(AB$5,$W$799:$AD$799,0)))))
*AB1294*AB$8,0)</f>
        <v>0</v>
      </c>
      <c r="AC694" s="212">
        <f>_xlfn.IFNA(IF(AC$7="Fixed",1,IF(AND($D694="yes",AC$7="Block"),INDEX($O808:$Q808,1,MATCH(AC$5,$I53:$K53,0)),IF(OR(AC$7="Anytime",AC$7="Peak",AC$7="Off-peak",AC$7="Shoulder",AC$7="Block"),INDEX('Stakeholder report data'!$G808:$M808,1,MATCH(IF(AC$7="Block","Anytime",AC$7),'Stakeholder report data'!$G$799:$M$799,0)),INDEX($W808:$AD808,1,MATCH(AC$5,$W$799:$AD$799,0)))))
*AC1294*AC$8,0)</f>
        <v>0</v>
      </c>
      <c r="AD694" s="212">
        <f>_xlfn.IFNA(IF(AD$7="Fixed",1,IF(AND($D694="yes",AD$7="Block"),INDEX($O808:$Q808,1,MATCH(AD$5,$I53:$K53,0)),IF(OR(AD$7="Anytime",AD$7="Peak",AD$7="Off-peak",AD$7="Shoulder",AD$7="Block"),INDEX('Stakeholder report data'!$G808:$M808,1,MATCH(IF(AD$7="Block","Anytime",AD$7),'Stakeholder report data'!$G$799:$M$799,0)),INDEX($W808:$AD808,1,MATCH(AD$5,$W$799:$AD$799,0)))))
*AD1294*AD$8,0)</f>
        <v>0</v>
      </c>
      <c r="AE694" s="55"/>
      <c r="AF694" s="34"/>
      <c r="AG694" s="34"/>
      <c r="AH694" s="34"/>
    </row>
    <row r="695" spans="1:34" ht="11.25" outlineLevel="2" x14ac:dyDescent="0.2">
      <c r="A695" s="34"/>
      <c r="B695" s="251">
        <v>8</v>
      </c>
      <c r="C695" s="48">
        <v>0</v>
      </c>
      <c r="D695" s="49">
        <f t="shared" si="72"/>
        <v>0</v>
      </c>
      <c r="E695" s="49">
        <f t="shared" si="72"/>
        <v>0</v>
      </c>
      <c r="F695" s="56"/>
      <c r="G695" s="262">
        <f t="shared" si="73"/>
        <v>0</v>
      </c>
      <c r="H695" s="56"/>
      <c r="I695" s="212">
        <f>_xlfn.IFNA(IF(I$7="Fixed",1,IF(AND($D695="yes",I$7="Block"),INDEX($O809:$Q809,1,MATCH(I$5,$I54:$K54,0)),IF(OR(I$7="Anytime",I$7="Peak",I$7="Off-peak",I$7="Shoulder",I$7="Block"),INDEX('Stakeholder report data'!$G809:$M809,1,MATCH(IF(I$7="Block","Anytime",I$7),'Stakeholder report data'!$G$799:$M$799,0)),INDEX($W809:$AD809,1,MATCH(I$5,$W$799:$AD$799,0)))))
*I1295*I$8,0)</f>
        <v>0</v>
      </c>
      <c r="J695" s="212">
        <f>_xlfn.IFNA(IF(J$7="Fixed",1,IF(AND($D695="yes",J$7="Block"),INDEX($O809:$Q809,1,MATCH(J$5,$I54:$K54,0)),IF(OR(J$7="Anytime",J$7="Peak",J$7="Off-peak",J$7="Shoulder",J$7="Block"),INDEX('Stakeholder report data'!$G809:$M809,1,MATCH(IF(J$7="Block","Anytime",J$7),'Stakeholder report data'!$G$799:$M$799,0)),INDEX($W809:$AD809,1,MATCH(J$5,$W$799:$AD$799,0)))))
*J1295*J$8,0)</f>
        <v>0</v>
      </c>
      <c r="K695" s="212">
        <f>_xlfn.IFNA(IF(K$7="Fixed",1,IF(AND($D695="yes",K$7="Block"),INDEX($O809:$Q809,1,MATCH(K$5,$I54:$K54,0)),IF(OR(K$7="Anytime",K$7="Peak",K$7="Off-peak",K$7="Shoulder",K$7="Block"),INDEX('Stakeholder report data'!$G809:$M809,1,MATCH(IF(K$7="Block","Anytime",K$7),'Stakeholder report data'!$G$799:$M$799,0)),INDEX($W809:$AD809,1,MATCH(K$5,$W$799:$AD$799,0)))))
*K1295*K$8,0)</f>
        <v>0</v>
      </c>
      <c r="L695" s="212">
        <f>_xlfn.IFNA(IF(L$7="Fixed",1,IF(AND($D695="yes",L$7="Block"),INDEX($O809:$Q809,1,MATCH(L$5,$I54:$K54,0)),IF(OR(L$7="Anytime",L$7="Peak",L$7="Off-peak",L$7="Shoulder",L$7="Block"),INDEX('Stakeholder report data'!$G809:$M809,1,MATCH(IF(L$7="Block","Anytime",L$7),'Stakeholder report data'!$G$799:$M$799,0)),INDEX($W809:$AD809,1,MATCH(L$5,$W$799:$AD$799,0)))))
*L1295*L$8,0)</f>
        <v>0</v>
      </c>
      <c r="M695" s="212">
        <f>_xlfn.IFNA(IF(M$7="Fixed",1,IF(AND($D695="yes",M$7="Block"),INDEX($O809:$Q809,1,MATCH(M$5,$I54:$K54,0)),IF(OR(M$7="Anytime",M$7="Peak",M$7="Off-peak",M$7="Shoulder",M$7="Block"),INDEX('Stakeholder report data'!$G809:$M809,1,MATCH(IF(M$7="Block","Anytime",M$7),'Stakeholder report data'!$G$799:$M$799,0)),INDEX($W809:$AD809,1,MATCH(M$5,$W$799:$AD$799,0)))))
*M1295*M$8,0)</f>
        <v>0</v>
      </c>
      <c r="N695" s="212">
        <f>_xlfn.IFNA(IF(N$7="Fixed",1,IF(AND($D695="yes",N$7="Block"),INDEX($O809:$Q809,1,MATCH(N$5,$I54:$K54,0)),IF(OR(N$7="Anytime",N$7="Peak",N$7="Off-peak",N$7="Shoulder",N$7="Block"),INDEX('Stakeholder report data'!$G809:$M809,1,MATCH(IF(N$7="Block","Anytime",N$7),'Stakeholder report data'!$G$799:$M$799,0)),INDEX($W809:$AD809,1,MATCH(N$5,$W$799:$AD$799,0)))))
*N1295*N$8,0)</f>
        <v>0</v>
      </c>
      <c r="O695" s="212">
        <f>_xlfn.IFNA(IF(O$7="Fixed",1,IF(AND($D695="yes",O$7="Block"),INDEX($O809:$Q809,1,MATCH(O$5,$I54:$K54,0)),IF(OR(O$7="Anytime",O$7="Peak",O$7="Off-peak",O$7="Shoulder",O$7="Block"),INDEX('Stakeholder report data'!$G809:$M809,1,MATCH(IF(O$7="Block","Anytime",O$7),'Stakeholder report data'!$G$799:$M$799,0)),INDEX($W809:$AD809,1,MATCH(O$5,$W$799:$AD$799,0)))))
*O1295*O$8,0)</f>
        <v>0</v>
      </c>
      <c r="P695" s="212">
        <f>_xlfn.IFNA(IF(P$7="Fixed",1,IF(AND($D695="yes",P$7="Block"),INDEX($O809:$Q809,1,MATCH(P$5,$I54:$K54,0)),IF(OR(P$7="Anytime",P$7="Peak",P$7="Off-peak",P$7="Shoulder",P$7="Block"),INDEX('Stakeholder report data'!$G809:$M809,1,MATCH(IF(P$7="Block","Anytime",P$7),'Stakeholder report data'!$G$799:$M$799,0)),INDEX($W809:$AD809,1,MATCH(P$5,$W$799:$AD$799,0)))))
*P1295*P$8,0)</f>
        <v>0</v>
      </c>
      <c r="Q695" s="212">
        <f>_xlfn.IFNA(IF(Q$7="Fixed",1,IF(AND($D695="yes",Q$7="Block"),INDEX($O809:$Q809,1,MATCH(Q$5,$I54:$K54,0)),IF(OR(Q$7="Anytime",Q$7="Peak",Q$7="Off-peak",Q$7="Shoulder",Q$7="Block"),INDEX('Stakeholder report data'!$G809:$M809,1,MATCH(IF(Q$7="Block","Anytime",Q$7),'Stakeholder report data'!$G$799:$M$799,0)),INDEX($W809:$AD809,1,MATCH(Q$5,$W$799:$AD$799,0)))))
*Q1295*Q$8,0)</f>
        <v>0</v>
      </c>
      <c r="R695" s="212">
        <f>_xlfn.IFNA(IF(R$7="Fixed",1,IF(AND($D695="yes",R$7="Block"),INDEX($O809:$Q809,1,MATCH(R$5,$I54:$K54,0)),IF(OR(R$7="Anytime",R$7="Peak",R$7="Off-peak",R$7="Shoulder",R$7="Block"),INDEX('Stakeholder report data'!$G809:$M809,1,MATCH(IF(R$7="Block","Anytime",R$7),'Stakeholder report data'!$G$799:$M$799,0)),INDEX($W809:$AD809,1,MATCH(R$5,$W$799:$AD$799,0)))))
*R1295*R$8,0)</f>
        <v>0</v>
      </c>
      <c r="S695" s="212">
        <f>_xlfn.IFNA(IF(S$7="Fixed",1,IF(AND($D695="yes",S$7="Block"),INDEX($O809:$Q809,1,MATCH(S$5,$I54:$K54,0)),IF(OR(S$7="Anytime",S$7="Peak",S$7="Off-peak",S$7="Shoulder",S$7="Block"),INDEX('Stakeholder report data'!$G809:$M809,1,MATCH(IF(S$7="Block","Anytime",S$7),'Stakeholder report data'!$G$799:$M$799,0)),INDEX($W809:$AD809,1,MATCH(S$5,$W$799:$AD$799,0)))))
*S1295*S$8,0)</f>
        <v>0</v>
      </c>
      <c r="T695" s="212">
        <f>_xlfn.IFNA(IF(T$7="Fixed",1,IF(AND($D695="yes",T$7="Block"),INDEX($O809:$Q809,1,MATCH(T$5,$I54:$K54,0)),IF(OR(T$7="Anytime",T$7="Peak",T$7="Off-peak",T$7="Shoulder",T$7="Block"),INDEX('Stakeholder report data'!$G809:$M809,1,MATCH(IF(T$7="Block","Anytime",T$7),'Stakeholder report data'!$G$799:$M$799,0)),INDEX($W809:$AD809,1,MATCH(T$5,$W$799:$AD$799,0)))))
*T1295*T$8,0)</f>
        <v>0</v>
      </c>
      <c r="U695" s="212">
        <f>_xlfn.IFNA(IF(U$7="Fixed",1,IF(AND($D695="yes",U$7="Block"),INDEX($O809:$Q809,1,MATCH(U$5,$I54:$K54,0)),IF(OR(U$7="Anytime",U$7="Peak",U$7="Off-peak",U$7="Shoulder",U$7="Block"),INDEX('Stakeholder report data'!$G809:$M809,1,MATCH(IF(U$7="Block","Anytime",U$7),'Stakeholder report data'!$G$799:$M$799,0)),INDEX($W809:$AD809,1,MATCH(U$5,$W$799:$AD$799,0)))))
*U1295*U$8,0)</f>
        <v>0</v>
      </c>
      <c r="V695" s="212">
        <f>_xlfn.IFNA(IF(V$7="Fixed",1,IF(AND($D695="yes",V$7="Block"),INDEX($O809:$Q809,1,MATCH(V$5,$I54:$K54,0)),IF(OR(V$7="Anytime",V$7="Peak",V$7="Off-peak",V$7="Shoulder",V$7="Block"),INDEX('Stakeholder report data'!$G809:$M809,1,MATCH(IF(V$7="Block","Anytime",V$7),'Stakeholder report data'!$G$799:$M$799,0)),INDEX($W809:$AD809,1,MATCH(V$5,$W$799:$AD$799,0)))))
*V1295*V$8,0)</f>
        <v>0</v>
      </c>
      <c r="W695" s="212">
        <f>_xlfn.IFNA(IF(W$7="Fixed",1,IF(AND($D695="yes",W$7="Block"),INDEX($O809:$Q809,1,MATCH(W$5,$I54:$K54,0)),IF(OR(W$7="Anytime",W$7="Peak",W$7="Off-peak",W$7="Shoulder",W$7="Block"),INDEX('Stakeholder report data'!$G809:$M809,1,MATCH(IF(W$7="Block","Anytime",W$7),'Stakeholder report data'!$G$799:$M$799,0)),INDEX($W809:$AD809,1,MATCH(W$5,$W$799:$AD$799,0)))))
*W1295*W$8,0)</f>
        <v>0</v>
      </c>
      <c r="X695" s="212">
        <f>_xlfn.IFNA(IF(X$7="Fixed",1,IF(AND($D695="yes",X$7="Block"),INDEX($O809:$Q809,1,MATCH(X$5,$I54:$K54,0)),IF(OR(X$7="Anytime",X$7="Peak",X$7="Off-peak",X$7="Shoulder",X$7="Block"),INDEX('Stakeholder report data'!$G809:$M809,1,MATCH(IF(X$7="Block","Anytime",X$7),'Stakeholder report data'!$G$799:$M$799,0)),INDEX($W809:$AD809,1,MATCH(X$5,$W$799:$AD$799,0)))))
*X1295*X$8,0)</f>
        <v>0</v>
      </c>
      <c r="Y695" s="212">
        <f>_xlfn.IFNA(IF(Y$7="Fixed",1,IF(AND($D695="yes",Y$7="Block"),INDEX($O809:$Q809,1,MATCH(Y$5,$I54:$K54,0)),IF(OR(Y$7="Anytime",Y$7="Peak",Y$7="Off-peak",Y$7="Shoulder",Y$7="Block"),INDEX('Stakeholder report data'!$G809:$M809,1,MATCH(IF(Y$7="Block","Anytime",Y$7),'Stakeholder report data'!$G$799:$M$799,0)),INDEX($W809:$AD809,1,MATCH(Y$5,$W$799:$AD$799,0)))))
*Y1295*Y$8,0)</f>
        <v>0</v>
      </c>
      <c r="Z695" s="212">
        <f>_xlfn.IFNA(IF(Z$7="Fixed",1,IF(AND($D695="yes",Z$7="Block"),INDEX($O809:$Q809,1,MATCH(Z$5,$I54:$K54,0)),IF(OR(Z$7="Anytime",Z$7="Peak",Z$7="Off-peak",Z$7="Shoulder",Z$7="Block"),INDEX('Stakeholder report data'!$G809:$M809,1,MATCH(IF(Z$7="Block","Anytime",Z$7),'Stakeholder report data'!$G$799:$M$799,0)),INDEX($W809:$AD809,1,MATCH(Z$5,$W$799:$AD$799,0)))))
*Z1295*Z$8,0)</f>
        <v>0</v>
      </c>
      <c r="AA695" s="212">
        <f>_xlfn.IFNA(IF(AA$7="Fixed",1,IF(AND($D695="yes",AA$7="Block"),INDEX($O809:$Q809,1,MATCH(AA$5,$I54:$K54,0)),IF(OR(AA$7="Anytime",AA$7="Peak",AA$7="Off-peak",AA$7="Shoulder",AA$7="Block"),INDEX('Stakeholder report data'!$G809:$M809,1,MATCH(IF(AA$7="Block","Anytime",AA$7),'Stakeholder report data'!$G$799:$M$799,0)),INDEX($W809:$AD809,1,MATCH(AA$5,$W$799:$AD$799,0)))))
*AA1295*AA$8,0)</f>
        <v>0</v>
      </c>
      <c r="AB695" s="212">
        <f>_xlfn.IFNA(IF(AB$7="Fixed",1,IF(AND($D695="yes",AB$7="Block"),INDEX($O809:$Q809,1,MATCH(AB$5,$I54:$K54,0)),IF(OR(AB$7="Anytime",AB$7="Peak",AB$7="Off-peak",AB$7="Shoulder",AB$7="Block"),INDEX('Stakeholder report data'!$G809:$M809,1,MATCH(IF(AB$7="Block","Anytime",AB$7),'Stakeholder report data'!$G$799:$M$799,0)),INDEX($W809:$AD809,1,MATCH(AB$5,$W$799:$AD$799,0)))))
*AB1295*AB$8,0)</f>
        <v>0</v>
      </c>
      <c r="AC695" s="212">
        <f>_xlfn.IFNA(IF(AC$7="Fixed",1,IF(AND($D695="yes",AC$7="Block"),INDEX($O809:$Q809,1,MATCH(AC$5,$I54:$K54,0)),IF(OR(AC$7="Anytime",AC$7="Peak",AC$7="Off-peak",AC$7="Shoulder",AC$7="Block"),INDEX('Stakeholder report data'!$G809:$M809,1,MATCH(IF(AC$7="Block","Anytime",AC$7),'Stakeholder report data'!$G$799:$M$799,0)),INDEX($W809:$AD809,1,MATCH(AC$5,$W$799:$AD$799,0)))))
*AC1295*AC$8,0)</f>
        <v>0</v>
      </c>
      <c r="AD695" s="212">
        <f>_xlfn.IFNA(IF(AD$7="Fixed",1,IF(AND($D695="yes",AD$7="Block"),INDEX($O809:$Q809,1,MATCH(AD$5,$I54:$K54,0)),IF(OR(AD$7="Anytime",AD$7="Peak",AD$7="Off-peak",AD$7="Shoulder",AD$7="Block"),INDEX('Stakeholder report data'!$G809:$M809,1,MATCH(IF(AD$7="Block","Anytime",AD$7),'Stakeholder report data'!$G$799:$M$799,0)),INDEX($W809:$AD809,1,MATCH(AD$5,$W$799:$AD$799,0)))))
*AD1295*AD$8,0)</f>
        <v>0</v>
      </c>
      <c r="AE695" s="55"/>
      <c r="AF695" s="34"/>
      <c r="AG695" s="34"/>
      <c r="AH695" s="34"/>
    </row>
    <row r="696" spans="1:34" ht="11.25" outlineLevel="2" x14ac:dyDescent="0.2">
      <c r="A696" s="34"/>
      <c r="B696" s="258">
        <v>9</v>
      </c>
      <c r="C696" s="48">
        <v>0</v>
      </c>
      <c r="D696" s="49">
        <f t="shared" si="72"/>
        <v>0</v>
      </c>
      <c r="E696" s="49">
        <f t="shared" si="72"/>
        <v>0</v>
      </c>
      <c r="F696" s="56"/>
      <c r="G696" s="262">
        <f t="shared" si="73"/>
        <v>0</v>
      </c>
      <c r="H696" s="56"/>
      <c r="I696" s="212">
        <f>_xlfn.IFNA(IF(I$7="Fixed",1,IF(AND($D696="yes",I$7="Block"),INDEX($O810:$Q810,1,MATCH(I$5,$I55:$K55,0)),IF(OR(I$7="Anytime",I$7="Peak",I$7="Off-peak",I$7="Shoulder",I$7="Block"),INDEX('Stakeholder report data'!$G810:$M810,1,MATCH(IF(I$7="Block","Anytime",I$7),'Stakeholder report data'!$G$799:$M$799,0)),INDEX($W810:$AD810,1,MATCH(I$5,$W$799:$AD$799,0)))))
*I1296*I$8,0)</f>
        <v>0</v>
      </c>
      <c r="J696" s="212">
        <f>_xlfn.IFNA(IF(J$7="Fixed",1,IF(AND($D696="yes",J$7="Block"),INDEX($O810:$Q810,1,MATCH(J$5,$I55:$K55,0)),IF(OR(J$7="Anytime",J$7="Peak",J$7="Off-peak",J$7="Shoulder",J$7="Block"),INDEX('Stakeholder report data'!$G810:$M810,1,MATCH(IF(J$7="Block","Anytime",J$7),'Stakeholder report data'!$G$799:$M$799,0)),INDEX($W810:$AD810,1,MATCH(J$5,$W$799:$AD$799,0)))))
*J1296*J$8,0)</f>
        <v>0</v>
      </c>
      <c r="K696" s="212">
        <f>_xlfn.IFNA(IF(K$7="Fixed",1,IF(AND($D696="yes",K$7="Block"),INDEX($O810:$Q810,1,MATCH(K$5,$I55:$K55,0)),IF(OR(K$7="Anytime",K$7="Peak",K$7="Off-peak",K$7="Shoulder",K$7="Block"),INDEX('Stakeholder report data'!$G810:$M810,1,MATCH(IF(K$7="Block","Anytime",K$7),'Stakeholder report data'!$G$799:$M$799,0)),INDEX($W810:$AD810,1,MATCH(K$5,$W$799:$AD$799,0)))))
*K1296*K$8,0)</f>
        <v>0</v>
      </c>
      <c r="L696" s="212">
        <f>_xlfn.IFNA(IF(L$7="Fixed",1,IF(AND($D696="yes",L$7="Block"),INDEX($O810:$Q810,1,MATCH(L$5,$I55:$K55,0)),IF(OR(L$7="Anytime",L$7="Peak",L$7="Off-peak",L$7="Shoulder",L$7="Block"),INDEX('Stakeholder report data'!$G810:$M810,1,MATCH(IF(L$7="Block","Anytime",L$7),'Stakeholder report data'!$G$799:$M$799,0)),INDEX($W810:$AD810,1,MATCH(L$5,$W$799:$AD$799,0)))))
*L1296*L$8,0)</f>
        <v>0</v>
      </c>
      <c r="M696" s="212">
        <f>_xlfn.IFNA(IF(M$7="Fixed",1,IF(AND($D696="yes",M$7="Block"),INDEX($O810:$Q810,1,MATCH(M$5,$I55:$K55,0)),IF(OR(M$7="Anytime",M$7="Peak",M$7="Off-peak",M$7="Shoulder",M$7="Block"),INDEX('Stakeholder report data'!$G810:$M810,1,MATCH(IF(M$7="Block","Anytime",M$7),'Stakeholder report data'!$G$799:$M$799,0)),INDEX($W810:$AD810,1,MATCH(M$5,$W$799:$AD$799,0)))))
*M1296*M$8,0)</f>
        <v>0</v>
      </c>
      <c r="N696" s="212">
        <f>_xlfn.IFNA(IF(N$7="Fixed",1,IF(AND($D696="yes",N$7="Block"),INDEX($O810:$Q810,1,MATCH(N$5,$I55:$K55,0)),IF(OR(N$7="Anytime",N$7="Peak",N$7="Off-peak",N$7="Shoulder",N$7="Block"),INDEX('Stakeholder report data'!$G810:$M810,1,MATCH(IF(N$7="Block","Anytime",N$7),'Stakeholder report data'!$G$799:$M$799,0)),INDEX($W810:$AD810,1,MATCH(N$5,$W$799:$AD$799,0)))))
*N1296*N$8,0)</f>
        <v>0</v>
      </c>
      <c r="O696" s="212">
        <f>_xlfn.IFNA(IF(O$7="Fixed",1,IF(AND($D696="yes",O$7="Block"),INDEX($O810:$Q810,1,MATCH(O$5,$I55:$K55,0)),IF(OR(O$7="Anytime",O$7="Peak",O$7="Off-peak",O$7="Shoulder",O$7="Block"),INDEX('Stakeholder report data'!$G810:$M810,1,MATCH(IF(O$7="Block","Anytime",O$7),'Stakeholder report data'!$G$799:$M$799,0)),INDEX($W810:$AD810,1,MATCH(O$5,$W$799:$AD$799,0)))))
*O1296*O$8,0)</f>
        <v>0</v>
      </c>
      <c r="P696" s="212">
        <f>_xlfn.IFNA(IF(P$7="Fixed",1,IF(AND($D696="yes",P$7="Block"),INDEX($O810:$Q810,1,MATCH(P$5,$I55:$K55,0)),IF(OR(P$7="Anytime",P$7="Peak",P$7="Off-peak",P$7="Shoulder",P$7="Block"),INDEX('Stakeholder report data'!$G810:$M810,1,MATCH(IF(P$7="Block","Anytime",P$7),'Stakeholder report data'!$G$799:$M$799,0)),INDEX($W810:$AD810,1,MATCH(P$5,$W$799:$AD$799,0)))))
*P1296*P$8,0)</f>
        <v>0</v>
      </c>
      <c r="Q696" s="212">
        <f>_xlfn.IFNA(IF(Q$7="Fixed",1,IF(AND($D696="yes",Q$7="Block"),INDEX($O810:$Q810,1,MATCH(Q$5,$I55:$K55,0)),IF(OR(Q$7="Anytime",Q$7="Peak",Q$7="Off-peak",Q$7="Shoulder",Q$7="Block"),INDEX('Stakeholder report data'!$G810:$M810,1,MATCH(IF(Q$7="Block","Anytime",Q$7),'Stakeholder report data'!$G$799:$M$799,0)),INDEX($W810:$AD810,1,MATCH(Q$5,$W$799:$AD$799,0)))))
*Q1296*Q$8,0)</f>
        <v>0</v>
      </c>
      <c r="R696" s="212">
        <f>_xlfn.IFNA(IF(R$7="Fixed",1,IF(AND($D696="yes",R$7="Block"),INDEX($O810:$Q810,1,MATCH(R$5,$I55:$K55,0)),IF(OR(R$7="Anytime",R$7="Peak",R$7="Off-peak",R$7="Shoulder",R$7="Block"),INDEX('Stakeholder report data'!$G810:$M810,1,MATCH(IF(R$7="Block","Anytime",R$7),'Stakeholder report data'!$G$799:$M$799,0)),INDEX($W810:$AD810,1,MATCH(R$5,$W$799:$AD$799,0)))))
*R1296*R$8,0)</f>
        <v>0</v>
      </c>
      <c r="S696" s="212">
        <f>_xlfn.IFNA(IF(S$7="Fixed",1,IF(AND($D696="yes",S$7="Block"),INDEX($O810:$Q810,1,MATCH(S$5,$I55:$K55,0)),IF(OR(S$7="Anytime",S$7="Peak",S$7="Off-peak",S$7="Shoulder",S$7="Block"),INDEX('Stakeholder report data'!$G810:$M810,1,MATCH(IF(S$7="Block","Anytime",S$7),'Stakeholder report data'!$G$799:$M$799,0)),INDEX($W810:$AD810,1,MATCH(S$5,$W$799:$AD$799,0)))))
*S1296*S$8,0)</f>
        <v>0</v>
      </c>
      <c r="T696" s="212">
        <f>_xlfn.IFNA(IF(T$7="Fixed",1,IF(AND($D696="yes",T$7="Block"),INDEX($O810:$Q810,1,MATCH(T$5,$I55:$K55,0)),IF(OR(T$7="Anytime",T$7="Peak",T$7="Off-peak",T$7="Shoulder",T$7="Block"),INDEX('Stakeholder report data'!$G810:$M810,1,MATCH(IF(T$7="Block","Anytime",T$7),'Stakeholder report data'!$G$799:$M$799,0)),INDEX($W810:$AD810,1,MATCH(T$5,$W$799:$AD$799,0)))))
*T1296*T$8,0)</f>
        <v>0</v>
      </c>
      <c r="U696" s="212">
        <f>_xlfn.IFNA(IF(U$7="Fixed",1,IF(AND($D696="yes",U$7="Block"),INDEX($O810:$Q810,1,MATCH(U$5,$I55:$K55,0)),IF(OR(U$7="Anytime",U$7="Peak",U$7="Off-peak",U$7="Shoulder",U$7="Block"),INDEX('Stakeholder report data'!$G810:$M810,1,MATCH(IF(U$7="Block","Anytime",U$7),'Stakeholder report data'!$G$799:$M$799,0)),INDEX($W810:$AD810,1,MATCH(U$5,$W$799:$AD$799,0)))))
*U1296*U$8,0)</f>
        <v>0</v>
      </c>
      <c r="V696" s="212">
        <f>_xlfn.IFNA(IF(V$7="Fixed",1,IF(AND($D696="yes",V$7="Block"),INDEX($O810:$Q810,1,MATCH(V$5,$I55:$K55,0)),IF(OR(V$7="Anytime",V$7="Peak",V$7="Off-peak",V$7="Shoulder",V$7="Block"),INDEX('Stakeholder report data'!$G810:$M810,1,MATCH(IF(V$7="Block","Anytime",V$7),'Stakeholder report data'!$G$799:$M$799,0)),INDEX($W810:$AD810,1,MATCH(V$5,$W$799:$AD$799,0)))))
*V1296*V$8,0)</f>
        <v>0</v>
      </c>
      <c r="W696" s="212">
        <f>_xlfn.IFNA(IF(W$7="Fixed",1,IF(AND($D696="yes",W$7="Block"),INDEX($O810:$Q810,1,MATCH(W$5,$I55:$K55,0)),IF(OR(W$7="Anytime",W$7="Peak",W$7="Off-peak",W$7="Shoulder",W$7="Block"),INDEX('Stakeholder report data'!$G810:$M810,1,MATCH(IF(W$7="Block","Anytime",W$7),'Stakeholder report data'!$G$799:$M$799,0)),INDEX($W810:$AD810,1,MATCH(W$5,$W$799:$AD$799,0)))))
*W1296*W$8,0)</f>
        <v>0</v>
      </c>
      <c r="X696" s="212">
        <f>_xlfn.IFNA(IF(X$7="Fixed",1,IF(AND($D696="yes",X$7="Block"),INDEX($O810:$Q810,1,MATCH(X$5,$I55:$K55,0)),IF(OR(X$7="Anytime",X$7="Peak",X$7="Off-peak",X$7="Shoulder",X$7="Block"),INDEX('Stakeholder report data'!$G810:$M810,1,MATCH(IF(X$7="Block","Anytime",X$7),'Stakeholder report data'!$G$799:$M$799,0)),INDEX($W810:$AD810,1,MATCH(X$5,$W$799:$AD$799,0)))))
*X1296*X$8,0)</f>
        <v>0</v>
      </c>
      <c r="Y696" s="212">
        <f>_xlfn.IFNA(IF(Y$7="Fixed",1,IF(AND($D696="yes",Y$7="Block"),INDEX($O810:$Q810,1,MATCH(Y$5,$I55:$K55,0)),IF(OR(Y$7="Anytime",Y$7="Peak",Y$7="Off-peak",Y$7="Shoulder",Y$7="Block"),INDEX('Stakeholder report data'!$G810:$M810,1,MATCH(IF(Y$7="Block","Anytime",Y$7),'Stakeholder report data'!$G$799:$M$799,0)),INDEX($W810:$AD810,1,MATCH(Y$5,$W$799:$AD$799,0)))))
*Y1296*Y$8,0)</f>
        <v>0</v>
      </c>
      <c r="Z696" s="212">
        <f>_xlfn.IFNA(IF(Z$7="Fixed",1,IF(AND($D696="yes",Z$7="Block"),INDEX($O810:$Q810,1,MATCH(Z$5,$I55:$K55,0)),IF(OR(Z$7="Anytime",Z$7="Peak",Z$7="Off-peak",Z$7="Shoulder",Z$7="Block"),INDEX('Stakeholder report data'!$G810:$M810,1,MATCH(IF(Z$7="Block","Anytime",Z$7),'Stakeholder report data'!$G$799:$M$799,0)),INDEX($W810:$AD810,1,MATCH(Z$5,$W$799:$AD$799,0)))))
*Z1296*Z$8,0)</f>
        <v>0</v>
      </c>
      <c r="AA696" s="212">
        <f>_xlfn.IFNA(IF(AA$7="Fixed",1,IF(AND($D696="yes",AA$7="Block"),INDEX($O810:$Q810,1,MATCH(AA$5,$I55:$K55,0)),IF(OR(AA$7="Anytime",AA$7="Peak",AA$7="Off-peak",AA$7="Shoulder",AA$7="Block"),INDEX('Stakeholder report data'!$G810:$M810,1,MATCH(IF(AA$7="Block","Anytime",AA$7),'Stakeholder report data'!$G$799:$M$799,0)),INDEX($W810:$AD810,1,MATCH(AA$5,$W$799:$AD$799,0)))))
*AA1296*AA$8,0)</f>
        <v>0</v>
      </c>
      <c r="AB696" s="212">
        <f>_xlfn.IFNA(IF(AB$7="Fixed",1,IF(AND($D696="yes",AB$7="Block"),INDEX($O810:$Q810,1,MATCH(AB$5,$I55:$K55,0)),IF(OR(AB$7="Anytime",AB$7="Peak",AB$7="Off-peak",AB$7="Shoulder",AB$7="Block"),INDEX('Stakeholder report data'!$G810:$M810,1,MATCH(IF(AB$7="Block","Anytime",AB$7),'Stakeholder report data'!$G$799:$M$799,0)),INDEX($W810:$AD810,1,MATCH(AB$5,$W$799:$AD$799,0)))))
*AB1296*AB$8,0)</f>
        <v>0</v>
      </c>
      <c r="AC696" s="212">
        <f>_xlfn.IFNA(IF(AC$7="Fixed",1,IF(AND($D696="yes",AC$7="Block"),INDEX($O810:$Q810,1,MATCH(AC$5,$I55:$K55,0)),IF(OR(AC$7="Anytime",AC$7="Peak",AC$7="Off-peak",AC$7="Shoulder",AC$7="Block"),INDEX('Stakeholder report data'!$G810:$M810,1,MATCH(IF(AC$7="Block","Anytime",AC$7),'Stakeholder report data'!$G$799:$M$799,0)),INDEX($W810:$AD810,1,MATCH(AC$5,$W$799:$AD$799,0)))))
*AC1296*AC$8,0)</f>
        <v>0</v>
      </c>
      <c r="AD696" s="212">
        <f>_xlfn.IFNA(IF(AD$7="Fixed",1,IF(AND($D696="yes",AD$7="Block"),INDEX($O810:$Q810,1,MATCH(AD$5,$I55:$K55,0)),IF(OR(AD$7="Anytime",AD$7="Peak",AD$7="Off-peak",AD$7="Shoulder",AD$7="Block"),INDEX('Stakeholder report data'!$G810:$M810,1,MATCH(IF(AD$7="Block","Anytime",AD$7),'Stakeholder report data'!$G$799:$M$799,0)),INDEX($W810:$AD810,1,MATCH(AD$5,$W$799:$AD$799,0)))))
*AD1296*AD$8,0)</f>
        <v>0</v>
      </c>
      <c r="AE696" s="55"/>
      <c r="AF696" s="34"/>
      <c r="AG696" s="34"/>
      <c r="AH696" s="34"/>
    </row>
    <row r="697" spans="1:34" ht="11.25" outlineLevel="2" x14ac:dyDescent="0.2">
      <c r="A697" s="34"/>
      <c r="B697" s="251">
        <v>10</v>
      </c>
      <c r="C697" s="48">
        <v>0</v>
      </c>
      <c r="D697" s="49">
        <f t="shared" si="72"/>
        <v>0</v>
      </c>
      <c r="E697" s="49">
        <f t="shared" si="72"/>
        <v>0</v>
      </c>
      <c r="F697" s="56"/>
      <c r="G697" s="262">
        <f t="shared" si="73"/>
        <v>0</v>
      </c>
      <c r="H697" s="56"/>
      <c r="I697" s="212">
        <f>_xlfn.IFNA(IF(I$7="Fixed",1,IF(AND($D697="yes",I$7="Block"),INDEX($O811:$Q811,1,MATCH(I$5,$I56:$K56,0)),IF(OR(I$7="Anytime",I$7="Peak",I$7="Off-peak",I$7="Shoulder",I$7="Block"),INDEX('Stakeholder report data'!$G811:$M811,1,MATCH(IF(I$7="Block","Anytime",I$7),'Stakeholder report data'!$G$799:$M$799,0)),INDEX($W811:$AD811,1,MATCH(I$5,$W$799:$AD$799,0)))))
*I1297*I$8,0)</f>
        <v>0</v>
      </c>
      <c r="J697" s="212">
        <f>_xlfn.IFNA(IF(J$7="Fixed",1,IF(AND($D697="yes",J$7="Block"),INDEX($O811:$Q811,1,MATCH(J$5,$I56:$K56,0)),IF(OR(J$7="Anytime",J$7="Peak",J$7="Off-peak",J$7="Shoulder",J$7="Block"),INDEX('Stakeholder report data'!$G811:$M811,1,MATCH(IF(J$7="Block","Anytime",J$7),'Stakeholder report data'!$G$799:$M$799,0)),INDEX($W811:$AD811,1,MATCH(J$5,$W$799:$AD$799,0)))))
*J1297*J$8,0)</f>
        <v>0</v>
      </c>
      <c r="K697" s="212">
        <f>_xlfn.IFNA(IF(K$7="Fixed",1,IF(AND($D697="yes",K$7="Block"),INDEX($O811:$Q811,1,MATCH(K$5,$I56:$K56,0)),IF(OR(K$7="Anytime",K$7="Peak",K$7="Off-peak",K$7="Shoulder",K$7="Block"),INDEX('Stakeholder report data'!$G811:$M811,1,MATCH(IF(K$7="Block","Anytime",K$7),'Stakeholder report data'!$G$799:$M$799,0)),INDEX($W811:$AD811,1,MATCH(K$5,$W$799:$AD$799,0)))))
*K1297*K$8,0)</f>
        <v>0</v>
      </c>
      <c r="L697" s="212">
        <f>_xlfn.IFNA(IF(L$7="Fixed",1,IF(AND($D697="yes",L$7="Block"),INDEX($O811:$Q811,1,MATCH(L$5,$I56:$K56,0)),IF(OR(L$7="Anytime",L$7="Peak",L$7="Off-peak",L$7="Shoulder",L$7="Block"),INDEX('Stakeholder report data'!$G811:$M811,1,MATCH(IF(L$7="Block","Anytime",L$7),'Stakeholder report data'!$G$799:$M$799,0)),INDEX($W811:$AD811,1,MATCH(L$5,$W$799:$AD$799,0)))))
*L1297*L$8,0)</f>
        <v>0</v>
      </c>
      <c r="M697" s="212">
        <f>_xlfn.IFNA(IF(M$7="Fixed",1,IF(AND($D697="yes",M$7="Block"),INDEX($O811:$Q811,1,MATCH(M$5,$I56:$K56,0)),IF(OR(M$7="Anytime",M$7="Peak",M$7="Off-peak",M$7="Shoulder",M$7="Block"),INDEX('Stakeholder report data'!$G811:$M811,1,MATCH(IF(M$7="Block","Anytime",M$7),'Stakeholder report data'!$G$799:$M$799,0)),INDEX($W811:$AD811,1,MATCH(M$5,$W$799:$AD$799,0)))))
*M1297*M$8,0)</f>
        <v>0</v>
      </c>
      <c r="N697" s="212">
        <f>_xlfn.IFNA(IF(N$7="Fixed",1,IF(AND($D697="yes",N$7="Block"),INDEX($O811:$Q811,1,MATCH(N$5,$I56:$K56,0)),IF(OR(N$7="Anytime",N$7="Peak",N$7="Off-peak",N$7="Shoulder",N$7="Block"),INDEX('Stakeholder report data'!$G811:$M811,1,MATCH(IF(N$7="Block","Anytime",N$7),'Stakeholder report data'!$G$799:$M$799,0)),INDEX($W811:$AD811,1,MATCH(N$5,$W$799:$AD$799,0)))))
*N1297*N$8,0)</f>
        <v>0</v>
      </c>
      <c r="O697" s="212">
        <f>_xlfn.IFNA(IF(O$7="Fixed",1,IF(AND($D697="yes",O$7="Block"),INDEX($O811:$Q811,1,MATCH(O$5,$I56:$K56,0)),IF(OR(O$7="Anytime",O$7="Peak",O$7="Off-peak",O$7="Shoulder",O$7="Block"),INDEX('Stakeholder report data'!$G811:$M811,1,MATCH(IF(O$7="Block","Anytime",O$7),'Stakeholder report data'!$G$799:$M$799,0)),INDEX($W811:$AD811,1,MATCH(O$5,$W$799:$AD$799,0)))))
*O1297*O$8,0)</f>
        <v>0</v>
      </c>
      <c r="P697" s="212">
        <f>_xlfn.IFNA(IF(P$7="Fixed",1,IF(AND($D697="yes",P$7="Block"),INDEX($O811:$Q811,1,MATCH(P$5,$I56:$K56,0)),IF(OR(P$7="Anytime",P$7="Peak",P$7="Off-peak",P$7="Shoulder",P$7="Block"),INDEX('Stakeholder report data'!$G811:$M811,1,MATCH(IF(P$7="Block","Anytime",P$7),'Stakeholder report data'!$G$799:$M$799,0)),INDEX($W811:$AD811,1,MATCH(P$5,$W$799:$AD$799,0)))))
*P1297*P$8,0)</f>
        <v>0</v>
      </c>
      <c r="Q697" s="212">
        <f>_xlfn.IFNA(IF(Q$7="Fixed",1,IF(AND($D697="yes",Q$7="Block"),INDEX($O811:$Q811,1,MATCH(Q$5,$I56:$K56,0)),IF(OR(Q$7="Anytime",Q$7="Peak",Q$7="Off-peak",Q$7="Shoulder",Q$7="Block"),INDEX('Stakeholder report data'!$G811:$M811,1,MATCH(IF(Q$7="Block","Anytime",Q$7),'Stakeholder report data'!$G$799:$M$799,0)),INDEX($W811:$AD811,1,MATCH(Q$5,$W$799:$AD$799,0)))))
*Q1297*Q$8,0)</f>
        <v>0</v>
      </c>
      <c r="R697" s="212">
        <f>_xlfn.IFNA(IF(R$7="Fixed",1,IF(AND($D697="yes",R$7="Block"),INDEX($O811:$Q811,1,MATCH(R$5,$I56:$K56,0)),IF(OR(R$7="Anytime",R$7="Peak",R$7="Off-peak",R$7="Shoulder",R$7="Block"),INDEX('Stakeholder report data'!$G811:$M811,1,MATCH(IF(R$7="Block","Anytime",R$7),'Stakeholder report data'!$G$799:$M$799,0)),INDEX($W811:$AD811,1,MATCH(R$5,$W$799:$AD$799,0)))))
*R1297*R$8,0)</f>
        <v>0</v>
      </c>
      <c r="S697" s="212">
        <f>_xlfn.IFNA(IF(S$7="Fixed",1,IF(AND($D697="yes",S$7="Block"),INDEX($O811:$Q811,1,MATCH(S$5,$I56:$K56,0)),IF(OR(S$7="Anytime",S$7="Peak",S$7="Off-peak",S$7="Shoulder",S$7="Block"),INDEX('Stakeholder report data'!$G811:$M811,1,MATCH(IF(S$7="Block","Anytime",S$7),'Stakeholder report data'!$G$799:$M$799,0)),INDEX($W811:$AD811,1,MATCH(S$5,$W$799:$AD$799,0)))))
*S1297*S$8,0)</f>
        <v>0</v>
      </c>
      <c r="T697" s="212">
        <f>_xlfn.IFNA(IF(T$7="Fixed",1,IF(AND($D697="yes",T$7="Block"),INDEX($O811:$Q811,1,MATCH(T$5,$I56:$K56,0)),IF(OR(T$7="Anytime",T$7="Peak",T$7="Off-peak",T$7="Shoulder",T$7="Block"),INDEX('Stakeholder report data'!$G811:$M811,1,MATCH(IF(T$7="Block","Anytime",T$7),'Stakeholder report data'!$G$799:$M$799,0)),INDEX($W811:$AD811,1,MATCH(T$5,$W$799:$AD$799,0)))))
*T1297*T$8,0)</f>
        <v>0</v>
      </c>
      <c r="U697" s="212">
        <f>_xlfn.IFNA(IF(U$7="Fixed",1,IF(AND($D697="yes",U$7="Block"),INDEX($O811:$Q811,1,MATCH(U$5,$I56:$K56,0)),IF(OR(U$7="Anytime",U$7="Peak",U$7="Off-peak",U$7="Shoulder",U$7="Block"),INDEX('Stakeholder report data'!$G811:$M811,1,MATCH(IF(U$7="Block","Anytime",U$7),'Stakeholder report data'!$G$799:$M$799,0)),INDEX($W811:$AD811,1,MATCH(U$5,$W$799:$AD$799,0)))))
*U1297*U$8,0)</f>
        <v>0</v>
      </c>
      <c r="V697" s="212">
        <f>_xlfn.IFNA(IF(V$7="Fixed",1,IF(AND($D697="yes",V$7="Block"),INDEX($O811:$Q811,1,MATCH(V$5,$I56:$K56,0)),IF(OR(V$7="Anytime",V$7="Peak",V$7="Off-peak",V$7="Shoulder",V$7="Block"),INDEX('Stakeholder report data'!$G811:$M811,1,MATCH(IF(V$7="Block","Anytime",V$7),'Stakeholder report data'!$G$799:$M$799,0)),INDEX($W811:$AD811,1,MATCH(V$5,$W$799:$AD$799,0)))))
*V1297*V$8,0)</f>
        <v>0</v>
      </c>
      <c r="W697" s="212">
        <f>_xlfn.IFNA(IF(W$7="Fixed",1,IF(AND($D697="yes",W$7="Block"),INDEX($O811:$Q811,1,MATCH(W$5,$I56:$K56,0)),IF(OR(W$7="Anytime",W$7="Peak",W$7="Off-peak",W$7="Shoulder",W$7="Block"),INDEX('Stakeholder report data'!$G811:$M811,1,MATCH(IF(W$7="Block","Anytime",W$7),'Stakeholder report data'!$G$799:$M$799,0)),INDEX($W811:$AD811,1,MATCH(W$5,$W$799:$AD$799,0)))))
*W1297*W$8,0)</f>
        <v>0</v>
      </c>
      <c r="X697" s="212">
        <f>_xlfn.IFNA(IF(X$7="Fixed",1,IF(AND($D697="yes",X$7="Block"),INDEX($O811:$Q811,1,MATCH(X$5,$I56:$K56,0)),IF(OR(X$7="Anytime",X$7="Peak",X$7="Off-peak",X$7="Shoulder",X$7="Block"),INDEX('Stakeholder report data'!$G811:$M811,1,MATCH(IF(X$7="Block","Anytime",X$7),'Stakeholder report data'!$G$799:$M$799,0)),INDEX($W811:$AD811,1,MATCH(X$5,$W$799:$AD$799,0)))))
*X1297*X$8,0)</f>
        <v>0</v>
      </c>
      <c r="Y697" s="212">
        <f>_xlfn.IFNA(IF(Y$7="Fixed",1,IF(AND($D697="yes",Y$7="Block"),INDEX($O811:$Q811,1,MATCH(Y$5,$I56:$K56,0)),IF(OR(Y$7="Anytime",Y$7="Peak",Y$7="Off-peak",Y$7="Shoulder",Y$7="Block"),INDEX('Stakeholder report data'!$G811:$M811,1,MATCH(IF(Y$7="Block","Anytime",Y$7),'Stakeholder report data'!$G$799:$M$799,0)),INDEX($W811:$AD811,1,MATCH(Y$5,$W$799:$AD$799,0)))))
*Y1297*Y$8,0)</f>
        <v>0</v>
      </c>
      <c r="Z697" s="212">
        <f>_xlfn.IFNA(IF(Z$7="Fixed",1,IF(AND($D697="yes",Z$7="Block"),INDEX($O811:$Q811,1,MATCH(Z$5,$I56:$K56,0)),IF(OR(Z$7="Anytime",Z$7="Peak",Z$7="Off-peak",Z$7="Shoulder",Z$7="Block"),INDEX('Stakeholder report data'!$G811:$M811,1,MATCH(IF(Z$7="Block","Anytime",Z$7),'Stakeholder report data'!$G$799:$M$799,0)),INDEX($W811:$AD811,1,MATCH(Z$5,$W$799:$AD$799,0)))))
*Z1297*Z$8,0)</f>
        <v>0</v>
      </c>
      <c r="AA697" s="212">
        <f>_xlfn.IFNA(IF(AA$7="Fixed",1,IF(AND($D697="yes",AA$7="Block"),INDEX($O811:$Q811,1,MATCH(AA$5,$I56:$K56,0)),IF(OR(AA$7="Anytime",AA$7="Peak",AA$7="Off-peak",AA$7="Shoulder",AA$7="Block"),INDEX('Stakeholder report data'!$G811:$M811,1,MATCH(IF(AA$7="Block","Anytime",AA$7),'Stakeholder report data'!$G$799:$M$799,0)),INDEX($W811:$AD811,1,MATCH(AA$5,$W$799:$AD$799,0)))))
*AA1297*AA$8,0)</f>
        <v>0</v>
      </c>
      <c r="AB697" s="212">
        <f>_xlfn.IFNA(IF(AB$7="Fixed",1,IF(AND($D697="yes",AB$7="Block"),INDEX($O811:$Q811,1,MATCH(AB$5,$I56:$K56,0)),IF(OR(AB$7="Anytime",AB$7="Peak",AB$7="Off-peak",AB$7="Shoulder",AB$7="Block"),INDEX('Stakeholder report data'!$G811:$M811,1,MATCH(IF(AB$7="Block","Anytime",AB$7),'Stakeholder report data'!$G$799:$M$799,0)),INDEX($W811:$AD811,1,MATCH(AB$5,$W$799:$AD$799,0)))))
*AB1297*AB$8,0)</f>
        <v>0</v>
      </c>
      <c r="AC697" s="212">
        <f>_xlfn.IFNA(IF(AC$7="Fixed",1,IF(AND($D697="yes",AC$7="Block"),INDEX($O811:$Q811,1,MATCH(AC$5,$I56:$K56,0)),IF(OR(AC$7="Anytime",AC$7="Peak",AC$7="Off-peak",AC$7="Shoulder",AC$7="Block"),INDEX('Stakeholder report data'!$G811:$M811,1,MATCH(IF(AC$7="Block","Anytime",AC$7),'Stakeholder report data'!$G$799:$M$799,0)),INDEX($W811:$AD811,1,MATCH(AC$5,$W$799:$AD$799,0)))))
*AC1297*AC$8,0)</f>
        <v>0</v>
      </c>
      <c r="AD697" s="212">
        <f>_xlfn.IFNA(IF(AD$7="Fixed",1,IF(AND($D697="yes",AD$7="Block"),INDEX($O811:$Q811,1,MATCH(AD$5,$I56:$K56,0)),IF(OR(AD$7="Anytime",AD$7="Peak",AD$7="Off-peak",AD$7="Shoulder",AD$7="Block"),INDEX('Stakeholder report data'!$G811:$M811,1,MATCH(IF(AD$7="Block","Anytime",AD$7),'Stakeholder report data'!$G$799:$M$799,0)),INDEX($W811:$AD811,1,MATCH(AD$5,$W$799:$AD$799,0)))))
*AD1297*AD$8,0)</f>
        <v>0</v>
      </c>
      <c r="AE697" s="55"/>
      <c r="AF697" s="34"/>
      <c r="AG697" s="34"/>
      <c r="AH697" s="34"/>
    </row>
    <row r="698" spans="1:34" ht="11.25" hidden="1" outlineLevel="3" x14ac:dyDescent="0.2">
      <c r="A698" s="34"/>
      <c r="B698" s="251">
        <v>11</v>
      </c>
      <c r="C698" s="48">
        <v>0</v>
      </c>
      <c r="D698" s="49">
        <f t="shared" si="72"/>
        <v>0</v>
      </c>
      <c r="E698" s="49">
        <f t="shared" si="72"/>
        <v>0</v>
      </c>
      <c r="F698" s="56"/>
      <c r="G698" s="262">
        <f t="shared" si="73"/>
        <v>0</v>
      </c>
      <c r="H698" s="56"/>
      <c r="I698" s="212">
        <f>_xlfn.IFNA(IF(I$7="Fixed",1,IF(AND($D698="yes",I$7="Block"),INDEX($O812:$Q812,1,MATCH(I$5,$I57:$K57,0)),IF(OR(I$7="Anytime",I$7="Peak",I$7="Off-peak",I$7="Shoulder",I$7="Block"),INDEX('Stakeholder report data'!$G812:$M812,1,MATCH(IF(I$7="Block","Anytime",I$7),'Stakeholder report data'!$G$799:$M$799,0)),INDEX($W812:$AD812,1,MATCH(I$5,$W$799:$AD$799,0)))))
*I1298*I$8,0)</f>
        <v>0</v>
      </c>
      <c r="J698" s="212">
        <f>_xlfn.IFNA(IF(J$7="Fixed",1,IF(AND($D698="yes",J$7="Block"),INDEX($O812:$Q812,1,MATCH(J$5,$I57:$K57,0)),IF(OR(J$7="Anytime",J$7="Peak",J$7="Off-peak",J$7="Shoulder",J$7="Block"),INDEX('Stakeholder report data'!$G812:$M812,1,MATCH(IF(J$7="Block","Anytime",J$7),'Stakeholder report data'!$G$799:$M$799,0)),INDEX($W812:$AD812,1,MATCH(J$5,$W$799:$AD$799,0)))))
*J1298*J$8,0)</f>
        <v>0</v>
      </c>
      <c r="K698" s="212">
        <f>_xlfn.IFNA(IF(K$7="Fixed",1,IF(AND($D698="yes",K$7="Block"),INDEX($O812:$Q812,1,MATCH(K$5,$I57:$K57,0)),IF(OR(K$7="Anytime",K$7="Peak",K$7="Off-peak",K$7="Shoulder",K$7="Block"),INDEX('Stakeholder report data'!$G812:$M812,1,MATCH(IF(K$7="Block","Anytime",K$7),'Stakeholder report data'!$G$799:$M$799,0)),INDEX($W812:$AD812,1,MATCH(K$5,$W$799:$AD$799,0)))))
*K1298*K$8,0)</f>
        <v>0</v>
      </c>
      <c r="L698" s="212">
        <f>_xlfn.IFNA(IF(L$7="Fixed",1,IF(AND($D698="yes",L$7="Block"),INDEX($O812:$Q812,1,MATCH(L$5,$I57:$K57,0)),IF(OR(L$7="Anytime",L$7="Peak",L$7="Off-peak",L$7="Shoulder",L$7="Block"),INDEX('Stakeholder report data'!$G812:$M812,1,MATCH(IF(L$7="Block","Anytime",L$7),'Stakeholder report data'!$G$799:$M$799,0)),INDEX($W812:$AD812,1,MATCH(L$5,$W$799:$AD$799,0)))))
*L1298*L$8,0)</f>
        <v>0</v>
      </c>
      <c r="M698" s="212">
        <f>_xlfn.IFNA(IF(M$7="Fixed",1,IF(AND($D698="yes",M$7="Block"),INDEX($O812:$Q812,1,MATCH(M$5,$I57:$K57,0)),IF(OR(M$7="Anytime",M$7="Peak",M$7="Off-peak",M$7="Shoulder",M$7="Block"),INDEX('Stakeholder report data'!$G812:$M812,1,MATCH(IF(M$7="Block","Anytime",M$7),'Stakeholder report data'!$G$799:$M$799,0)),INDEX($W812:$AD812,1,MATCH(M$5,$W$799:$AD$799,0)))))
*M1298*M$8,0)</f>
        <v>0</v>
      </c>
      <c r="N698" s="212">
        <f>_xlfn.IFNA(IF(N$7="Fixed",1,IF(AND($D698="yes",N$7="Block"),INDEX($O812:$Q812,1,MATCH(N$5,$I57:$K57,0)),IF(OR(N$7="Anytime",N$7="Peak",N$7="Off-peak",N$7="Shoulder",N$7="Block"),INDEX('Stakeholder report data'!$G812:$M812,1,MATCH(IF(N$7="Block","Anytime",N$7),'Stakeholder report data'!$G$799:$M$799,0)),INDEX($W812:$AD812,1,MATCH(N$5,$W$799:$AD$799,0)))))
*N1298*N$8,0)</f>
        <v>0</v>
      </c>
      <c r="O698" s="212">
        <f>_xlfn.IFNA(IF(O$7="Fixed",1,IF(AND($D698="yes",O$7="Block"),INDEX($O812:$Q812,1,MATCH(O$5,$I57:$K57,0)),IF(OR(O$7="Anytime",O$7="Peak",O$7="Off-peak",O$7="Shoulder",O$7="Block"),INDEX('Stakeholder report data'!$G812:$M812,1,MATCH(IF(O$7="Block","Anytime",O$7),'Stakeholder report data'!$G$799:$M$799,0)),INDEX($W812:$AD812,1,MATCH(O$5,$W$799:$AD$799,0)))))
*O1298*O$8,0)</f>
        <v>0</v>
      </c>
      <c r="P698" s="212">
        <f>_xlfn.IFNA(IF(P$7="Fixed",1,IF(AND($D698="yes",P$7="Block"),INDEX($O812:$Q812,1,MATCH(P$5,$I57:$K57,0)),IF(OR(P$7="Anytime",P$7="Peak",P$7="Off-peak",P$7="Shoulder",P$7="Block"),INDEX('Stakeholder report data'!$G812:$M812,1,MATCH(IF(P$7="Block","Anytime",P$7),'Stakeholder report data'!$G$799:$M$799,0)),INDEX($W812:$AD812,1,MATCH(P$5,$W$799:$AD$799,0)))))
*P1298*P$8,0)</f>
        <v>0</v>
      </c>
      <c r="Q698" s="212">
        <f>_xlfn.IFNA(IF(Q$7="Fixed",1,IF(AND($D698="yes",Q$7="Block"),INDEX($O812:$Q812,1,MATCH(Q$5,$I57:$K57,0)),IF(OR(Q$7="Anytime",Q$7="Peak",Q$7="Off-peak",Q$7="Shoulder",Q$7="Block"),INDEX('Stakeholder report data'!$G812:$M812,1,MATCH(IF(Q$7="Block","Anytime",Q$7),'Stakeholder report data'!$G$799:$M$799,0)),INDEX($W812:$AD812,1,MATCH(Q$5,$W$799:$AD$799,0)))))
*Q1298*Q$8,0)</f>
        <v>0</v>
      </c>
      <c r="R698" s="212">
        <f>_xlfn.IFNA(IF(R$7="Fixed",1,IF(AND($D698="yes",R$7="Block"),INDEX($O812:$Q812,1,MATCH(R$5,$I57:$K57,0)),IF(OR(R$7="Anytime",R$7="Peak",R$7="Off-peak",R$7="Shoulder",R$7="Block"),INDEX('Stakeholder report data'!$G812:$M812,1,MATCH(IF(R$7="Block","Anytime",R$7),'Stakeholder report data'!$G$799:$M$799,0)),INDEX($W812:$AD812,1,MATCH(R$5,$W$799:$AD$799,0)))))
*R1298*R$8,0)</f>
        <v>0</v>
      </c>
      <c r="S698" s="212">
        <f>_xlfn.IFNA(IF(S$7="Fixed",1,IF(AND($D698="yes",S$7="Block"),INDEX($O812:$Q812,1,MATCH(S$5,$I57:$K57,0)),IF(OR(S$7="Anytime",S$7="Peak",S$7="Off-peak",S$7="Shoulder",S$7="Block"),INDEX('Stakeholder report data'!$G812:$M812,1,MATCH(IF(S$7="Block","Anytime",S$7),'Stakeholder report data'!$G$799:$M$799,0)),INDEX($W812:$AD812,1,MATCH(S$5,$W$799:$AD$799,0)))))
*S1298*S$8,0)</f>
        <v>0</v>
      </c>
      <c r="T698" s="212">
        <f>_xlfn.IFNA(IF(T$7="Fixed",1,IF(AND($D698="yes",T$7="Block"),INDEX($O812:$Q812,1,MATCH(T$5,$I57:$K57,0)),IF(OR(T$7="Anytime",T$7="Peak",T$7="Off-peak",T$7="Shoulder",T$7="Block"),INDEX('Stakeholder report data'!$G812:$M812,1,MATCH(IF(T$7="Block","Anytime",T$7),'Stakeholder report data'!$G$799:$M$799,0)),INDEX($W812:$AD812,1,MATCH(T$5,$W$799:$AD$799,0)))))
*T1298*T$8,0)</f>
        <v>0</v>
      </c>
      <c r="U698" s="212">
        <f>_xlfn.IFNA(IF(U$7="Fixed",1,IF(AND($D698="yes",U$7="Block"),INDEX($O812:$Q812,1,MATCH(U$5,$I57:$K57,0)),IF(OR(U$7="Anytime",U$7="Peak",U$7="Off-peak",U$7="Shoulder",U$7="Block"),INDEX('Stakeholder report data'!$G812:$M812,1,MATCH(IF(U$7="Block","Anytime",U$7),'Stakeholder report data'!$G$799:$M$799,0)),INDEX($W812:$AD812,1,MATCH(U$5,$W$799:$AD$799,0)))))
*U1298*U$8,0)</f>
        <v>0</v>
      </c>
      <c r="V698" s="212">
        <f>_xlfn.IFNA(IF(V$7="Fixed",1,IF(AND($D698="yes",V$7="Block"),INDEX($O812:$Q812,1,MATCH(V$5,$I57:$K57,0)),IF(OR(V$7="Anytime",V$7="Peak",V$7="Off-peak",V$7="Shoulder",V$7="Block"),INDEX('Stakeholder report data'!$G812:$M812,1,MATCH(IF(V$7="Block","Anytime",V$7),'Stakeholder report data'!$G$799:$M$799,0)),INDEX($W812:$AD812,1,MATCH(V$5,$W$799:$AD$799,0)))))
*V1298*V$8,0)</f>
        <v>0</v>
      </c>
      <c r="W698" s="212">
        <f>_xlfn.IFNA(IF(W$7="Fixed",1,IF(AND($D698="yes",W$7="Block"),INDEX($O812:$Q812,1,MATCH(W$5,$I57:$K57,0)),IF(OR(W$7="Anytime",W$7="Peak",W$7="Off-peak",W$7="Shoulder",W$7="Block"),INDEX('Stakeholder report data'!$G812:$M812,1,MATCH(IF(W$7="Block","Anytime",W$7),'Stakeholder report data'!$G$799:$M$799,0)),INDEX($W812:$AD812,1,MATCH(W$5,$W$799:$AD$799,0)))))
*W1298*W$8,0)</f>
        <v>0</v>
      </c>
      <c r="X698" s="212">
        <f>_xlfn.IFNA(IF(X$7="Fixed",1,IF(AND($D698="yes",X$7="Block"),INDEX($O812:$Q812,1,MATCH(X$5,$I57:$K57,0)),IF(OR(X$7="Anytime",X$7="Peak",X$7="Off-peak",X$7="Shoulder",X$7="Block"),INDEX('Stakeholder report data'!$G812:$M812,1,MATCH(IF(X$7="Block","Anytime",X$7),'Stakeholder report data'!$G$799:$M$799,0)),INDEX($W812:$AD812,1,MATCH(X$5,$W$799:$AD$799,0)))))
*X1298*X$8,0)</f>
        <v>0</v>
      </c>
      <c r="Y698" s="212">
        <f>_xlfn.IFNA(IF(Y$7="Fixed",1,IF(AND($D698="yes",Y$7="Block"),INDEX($O812:$Q812,1,MATCH(Y$5,$I57:$K57,0)),IF(OR(Y$7="Anytime",Y$7="Peak",Y$7="Off-peak",Y$7="Shoulder",Y$7="Block"),INDEX('Stakeholder report data'!$G812:$M812,1,MATCH(IF(Y$7="Block","Anytime",Y$7),'Stakeholder report data'!$G$799:$M$799,0)),INDEX($W812:$AD812,1,MATCH(Y$5,$W$799:$AD$799,0)))))
*Y1298*Y$8,0)</f>
        <v>0</v>
      </c>
      <c r="Z698" s="212">
        <f>_xlfn.IFNA(IF(Z$7="Fixed",1,IF(AND($D698="yes",Z$7="Block"),INDEX($O812:$Q812,1,MATCH(Z$5,$I57:$K57,0)),IF(OR(Z$7="Anytime",Z$7="Peak",Z$7="Off-peak",Z$7="Shoulder",Z$7="Block"),INDEX('Stakeholder report data'!$G812:$M812,1,MATCH(IF(Z$7="Block","Anytime",Z$7),'Stakeholder report data'!$G$799:$M$799,0)),INDEX($W812:$AD812,1,MATCH(Z$5,$W$799:$AD$799,0)))))
*Z1298*Z$8,0)</f>
        <v>0</v>
      </c>
      <c r="AA698" s="212">
        <f>_xlfn.IFNA(IF(AA$7="Fixed",1,IF(AND($D698="yes",AA$7="Block"),INDEX($O812:$Q812,1,MATCH(AA$5,$I57:$K57,0)),IF(OR(AA$7="Anytime",AA$7="Peak",AA$7="Off-peak",AA$7="Shoulder",AA$7="Block"),INDEX('Stakeholder report data'!$G812:$M812,1,MATCH(IF(AA$7="Block","Anytime",AA$7),'Stakeholder report data'!$G$799:$M$799,0)),INDEX($W812:$AD812,1,MATCH(AA$5,$W$799:$AD$799,0)))))
*AA1298*AA$8,0)</f>
        <v>0</v>
      </c>
      <c r="AB698" s="212">
        <f>_xlfn.IFNA(IF(AB$7="Fixed",1,IF(AND($D698="yes",AB$7="Block"),INDEX($O812:$Q812,1,MATCH(AB$5,$I57:$K57,0)),IF(OR(AB$7="Anytime",AB$7="Peak",AB$7="Off-peak",AB$7="Shoulder",AB$7="Block"),INDEX('Stakeholder report data'!$G812:$M812,1,MATCH(IF(AB$7="Block","Anytime",AB$7),'Stakeholder report data'!$G$799:$M$799,0)),INDEX($W812:$AD812,1,MATCH(AB$5,$W$799:$AD$799,0)))))
*AB1298*AB$8,0)</f>
        <v>0</v>
      </c>
      <c r="AC698" s="212">
        <f>_xlfn.IFNA(IF(AC$7="Fixed",1,IF(AND($D698="yes",AC$7="Block"),INDEX($O812:$Q812,1,MATCH(AC$5,$I57:$K57,0)),IF(OR(AC$7="Anytime",AC$7="Peak",AC$7="Off-peak",AC$7="Shoulder",AC$7="Block"),INDEX('Stakeholder report data'!$G812:$M812,1,MATCH(IF(AC$7="Block","Anytime",AC$7),'Stakeholder report data'!$G$799:$M$799,0)),INDEX($W812:$AD812,1,MATCH(AC$5,$W$799:$AD$799,0)))))
*AC1298*AC$8,0)</f>
        <v>0</v>
      </c>
      <c r="AD698" s="212">
        <f>_xlfn.IFNA(IF(AD$7="Fixed",1,IF(AND($D698="yes",AD$7="Block"),INDEX($O812:$Q812,1,MATCH(AD$5,$I57:$K57,0)),IF(OR(AD$7="Anytime",AD$7="Peak",AD$7="Off-peak",AD$7="Shoulder",AD$7="Block"),INDEX('Stakeholder report data'!$G812:$M812,1,MATCH(IF(AD$7="Block","Anytime",AD$7),'Stakeholder report data'!$G$799:$M$799,0)),INDEX($W812:$AD812,1,MATCH(AD$5,$W$799:$AD$799,0)))))
*AD1298*AD$8,0)</f>
        <v>0</v>
      </c>
      <c r="AE698" s="55"/>
      <c r="AF698" s="34"/>
      <c r="AG698" s="34"/>
      <c r="AH698" s="34"/>
    </row>
    <row r="699" spans="1:34" ht="11.25" hidden="1" outlineLevel="3" x14ac:dyDescent="0.2">
      <c r="A699" s="34"/>
      <c r="B699" s="251">
        <v>12</v>
      </c>
      <c r="C699" s="48">
        <v>0</v>
      </c>
      <c r="D699" s="49">
        <f t="shared" si="72"/>
        <v>0</v>
      </c>
      <c r="E699" s="49">
        <f t="shared" si="72"/>
        <v>0</v>
      </c>
      <c r="F699" s="56"/>
      <c r="G699" s="262">
        <f t="shared" si="73"/>
        <v>0</v>
      </c>
      <c r="H699" s="56"/>
      <c r="I699" s="212">
        <f>_xlfn.IFNA(IF(I$7="Fixed",1,IF(AND($D699="yes",I$7="Block"),INDEX($O813:$Q813,1,MATCH(I$5,$I58:$K58,0)),IF(OR(I$7="Anytime",I$7="Peak",I$7="Off-peak",I$7="Shoulder",I$7="Block"),INDEX('Stakeholder report data'!$G813:$M813,1,MATCH(IF(I$7="Block","Anytime",I$7),'Stakeholder report data'!$G$799:$M$799,0)),INDEX($W813:$AD813,1,MATCH(I$5,$W$799:$AD$799,0)))))
*I1299*I$8,0)</f>
        <v>0</v>
      </c>
      <c r="J699" s="212">
        <f>_xlfn.IFNA(IF(J$7="Fixed",1,IF(AND($D699="yes",J$7="Block"),INDEX($O813:$Q813,1,MATCH(J$5,$I58:$K58,0)),IF(OR(J$7="Anytime",J$7="Peak",J$7="Off-peak",J$7="Shoulder",J$7="Block"),INDEX('Stakeholder report data'!$G813:$M813,1,MATCH(IF(J$7="Block","Anytime",J$7),'Stakeholder report data'!$G$799:$M$799,0)),INDEX($W813:$AD813,1,MATCH(J$5,$W$799:$AD$799,0)))))
*J1299*J$8,0)</f>
        <v>0</v>
      </c>
      <c r="K699" s="212">
        <f>_xlfn.IFNA(IF(K$7="Fixed",1,IF(AND($D699="yes",K$7="Block"),INDEX($O813:$Q813,1,MATCH(K$5,$I58:$K58,0)),IF(OR(K$7="Anytime",K$7="Peak",K$7="Off-peak",K$7="Shoulder",K$7="Block"),INDEX('Stakeholder report data'!$G813:$M813,1,MATCH(IF(K$7="Block","Anytime",K$7),'Stakeholder report data'!$G$799:$M$799,0)),INDEX($W813:$AD813,1,MATCH(K$5,$W$799:$AD$799,0)))))
*K1299*K$8,0)</f>
        <v>0</v>
      </c>
      <c r="L699" s="212">
        <f>_xlfn.IFNA(IF(L$7="Fixed",1,IF(AND($D699="yes",L$7="Block"),INDEX($O813:$Q813,1,MATCH(L$5,$I58:$K58,0)),IF(OR(L$7="Anytime",L$7="Peak",L$7="Off-peak",L$7="Shoulder",L$7="Block"),INDEX('Stakeholder report data'!$G813:$M813,1,MATCH(IF(L$7="Block","Anytime",L$7),'Stakeholder report data'!$G$799:$M$799,0)),INDEX($W813:$AD813,1,MATCH(L$5,$W$799:$AD$799,0)))))
*L1299*L$8,0)</f>
        <v>0</v>
      </c>
      <c r="M699" s="212">
        <f>_xlfn.IFNA(IF(M$7="Fixed",1,IF(AND($D699="yes",M$7="Block"),INDEX($O813:$Q813,1,MATCH(M$5,$I58:$K58,0)),IF(OR(M$7="Anytime",M$7="Peak",M$7="Off-peak",M$7="Shoulder",M$7="Block"),INDEX('Stakeholder report data'!$G813:$M813,1,MATCH(IF(M$7="Block","Anytime",M$7),'Stakeholder report data'!$G$799:$M$799,0)),INDEX($W813:$AD813,1,MATCH(M$5,$W$799:$AD$799,0)))))
*M1299*M$8,0)</f>
        <v>0</v>
      </c>
      <c r="N699" s="212">
        <f>_xlfn.IFNA(IF(N$7="Fixed",1,IF(AND($D699="yes",N$7="Block"),INDEX($O813:$Q813,1,MATCH(N$5,$I58:$K58,0)),IF(OR(N$7="Anytime",N$7="Peak",N$7="Off-peak",N$7="Shoulder",N$7="Block"),INDEX('Stakeholder report data'!$G813:$M813,1,MATCH(IF(N$7="Block","Anytime",N$7),'Stakeholder report data'!$G$799:$M$799,0)),INDEX($W813:$AD813,1,MATCH(N$5,$W$799:$AD$799,0)))))
*N1299*N$8,0)</f>
        <v>0</v>
      </c>
      <c r="O699" s="212">
        <f>_xlfn.IFNA(IF(O$7="Fixed",1,IF(AND($D699="yes",O$7="Block"),INDEX($O813:$Q813,1,MATCH(O$5,$I58:$K58,0)),IF(OR(O$7="Anytime",O$7="Peak",O$7="Off-peak",O$7="Shoulder",O$7="Block"),INDEX('Stakeholder report data'!$G813:$M813,1,MATCH(IF(O$7="Block","Anytime",O$7),'Stakeholder report data'!$G$799:$M$799,0)),INDEX($W813:$AD813,1,MATCH(O$5,$W$799:$AD$799,0)))))
*O1299*O$8,0)</f>
        <v>0</v>
      </c>
      <c r="P699" s="212">
        <f>_xlfn.IFNA(IF(P$7="Fixed",1,IF(AND($D699="yes",P$7="Block"),INDEX($O813:$Q813,1,MATCH(P$5,$I58:$K58,0)),IF(OR(P$7="Anytime",P$7="Peak",P$7="Off-peak",P$7="Shoulder",P$7="Block"),INDEX('Stakeholder report data'!$G813:$M813,1,MATCH(IF(P$7="Block","Anytime",P$7),'Stakeholder report data'!$G$799:$M$799,0)),INDEX($W813:$AD813,1,MATCH(P$5,$W$799:$AD$799,0)))))
*P1299*P$8,0)</f>
        <v>0</v>
      </c>
      <c r="Q699" s="212">
        <f>_xlfn.IFNA(IF(Q$7="Fixed",1,IF(AND($D699="yes",Q$7="Block"),INDEX($O813:$Q813,1,MATCH(Q$5,$I58:$K58,0)),IF(OR(Q$7="Anytime",Q$7="Peak",Q$7="Off-peak",Q$7="Shoulder",Q$7="Block"),INDEX('Stakeholder report data'!$G813:$M813,1,MATCH(IF(Q$7="Block","Anytime",Q$7),'Stakeholder report data'!$G$799:$M$799,0)),INDEX($W813:$AD813,1,MATCH(Q$5,$W$799:$AD$799,0)))))
*Q1299*Q$8,0)</f>
        <v>0</v>
      </c>
      <c r="R699" s="212">
        <f>_xlfn.IFNA(IF(R$7="Fixed",1,IF(AND($D699="yes",R$7="Block"),INDEX($O813:$Q813,1,MATCH(R$5,$I58:$K58,0)),IF(OR(R$7="Anytime",R$7="Peak",R$7="Off-peak",R$7="Shoulder",R$7="Block"),INDEX('Stakeholder report data'!$G813:$M813,1,MATCH(IF(R$7="Block","Anytime",R$7),'Stakeholder report data'!$G$799:$M$799,0)),INDEX($W813:$AD813,1,MATCH(R$5,$W$799:$AD$799,0)))))
*R1299*R$8,0)</f>
        <v>0</v>
      </c>
      <c r="S699" s="212">
        <f>_xlfn.IFNA(IF(S$7="Fixed",1,IF(AND($D699="yes",S$7="Block"),INDEX($O813:$Q813,1,MATCH(S$5,$I58:$K58,0)),IF(OR(S$7="Anytime",S$7="Peak",S$7="Off-peak",S$7="Shoulder",S$7="Block"),INDEX('Stakeholder report data'!$G813:$M813,1,MATCH(IF(S$7="Block","Anytime",S$7),'Stakeholder report data'!$G$799:$M$799,0)),INDEX($W813:$AD813,1,MATCH(S$5,$W$799:$AD$799,0)))))
*S1299*S$8,0)</f>
        <v>0</v>
      </c>
      <c r="T699" s="212">
        <f>_xlfn.IFNA(IF(T$7="Fixed",1,IF(AND($D699="yes",T$7="Block"),INDEX($O813:$Q813,1,MATCH(T$5,$I58:$K58,0)),IF(OR(T$7="Anytime",T$7="Peak",T$7="Off-peak",T$7="Shoulder",T$7="Block"),INDEX('Stakeholder report data'!$G813:$M813,1,MATCH(IF(T$7="Block","Anytime",T$7),'Stakeholder report data'!$G$799:$M$799,0)),INDEX($W813:$AD813,1,MATCH(T$5,$W$799:$AD$799,0)))))
*T1299*T$8,0)</f>
        <v>0</v>
      </c>
      <c r="U699" s="212">
        <f>_xlfn.IFNA(IF(U$7="Fixed",1,IF(AND($D699="yes",U$7="Block"),INDEX($O813:$Q813,1,MATCH(U$5,$I58:$K58,0)),IF(OR(U$7="Anytime",U$7="Peak",U$7="Off-peak",U$7="Shoulder",U$7="Block"),INDEX('Stakeholder report data'!$G813:$M813,1,MATCH(IF(U$7="Block","Anytime",U$7),'Stakeholder report data'!$G$799:$M$799,0)),INDEX($W813:$AD813,1,MATCH(U$5,$W$799:$AD$799,0)))))
*U1299*U$8,0)</f>
        <v>0</v>
      </c>
      <c r="V699" s="212">
        <f>_xlfn.IFNA(IF(V$7="Fixed",1,IF(AND($D699="yes",V$7="Block"),INDEX($O813:$Q813,1,MATCH(V$5,$I58:$K58,0)),IF(OR(V$7="Anytime",V$7="Peak",V$7="Off-peak",V$7="Shoulder",V$7="Block"),INDEX('Stakeholder report data'!$G813:$M813,1,MATCH(IF(V$7="Block","Anytime",V$7),'Stakeholder report data'!$G$799:$M$799,0)),INDEX($W813:$AD813,1,MATCH(V$5,$W$799:$AD$799,0)))))
*V1299*V$8,0)</f>
        <v>0</v>
      </c>
      <c r="W699" s="212">
        <f>_xlfn.IFNA(IF(W$7="Fixed",1,IF(AND($D699="yes",W$7="Block"),INDEX($O813:$Q813,1,MATCH(W$5,$I58:$K58,0)),IF(OR(W$7="Anytime",W$7="Peak",W$7="Off-peak",W$7="Shoulder",W$7="Block"),INDEX('Stakeholder report data'!$G813:$M813,1,MATCH(IF(W$7="Block","Anytime",W$7),'Stakeholder report data'!$G$799:$M$799,0)),INDEX($W813:$AD813,1,MATCH(W$5,$W$799:$AD$799,0)))))
*W1299*W$8,0)</f>
        <v>0</v>
      </c>
      <c r="X699" s="212">
        <f>_xlfn.IFNA(IF(X$7="Fixed",1,IF(AND($D699="yes",X$7="Block"),INDEX($O813:$Q813,1,MATCH(X$5,$I58:$K58,0)),IF(OR(X$7="Anytime",X$7="Peak",X$7="Off-peak",X$7="Shoulder",X$7="Block"),INDEX('Stakeholder report data'!$G813:$M813,1,MATCH(IF(X$7="Block","Anytime",X$7),'Stakeholder report data'!$G$799:$M$799,0)),INDEX($W813:$AD813,1,MATCH(X$5,$W$799:$AD$799,0)))))
*X1299*X$8,0)</f>
        <v>0</v>
      </c>
      <c r="Y699" s="212">
        <f>_xlfn.IFNA(IF(Y$7="Fixed",1,IF(AND($D699="yes",Y$7="Block"),INDEX($O813:$Q813,1,MATCH(Y$5,$I58:$K58,0)),IF(OR(Y$7="Anytime",Y$7="Peak",Y$7="Off-peak",Y$7="Shoulder",Y$7="Block"),INDEX('Stakeholder report data'!$G813:$M813,1,MATCH(IF(Y$7="Block","Anytime",Y$7),'Stakeholder report data'!$G$799:$M$799,0)),INDEX($W813:$AD813,1,MATCH(Y$5,$W$799:$AD$799,0)))))
*Y1299*Y$8,0)</f>
        <v>0</v>
      </c>
      <c r="Z699" s="212">
        <f>_xlfn.IFNA(IF(Z$7="Fixed",1,IF(AND($D699="yes",Z$7="Block"),INDEX($O813:$Q813,1,MATCH(Z$5,$I58:$K58,0)),IF(OR(Z$7="Anytime",Z$7="Peak",Z$7="Off-peak",Z$7="Shoulder",Z$7="Block"),INDEX('Stakeholder report data'!$G813:$M813,1,MATCH(IF(Z$7="Block","Anytime",Z$7),'Stakeholder report data'!$G$799:$M$799,0)),INDEX($W813:$AD813,1,MATCH(Z$5,$W$799:$AD$799,0)))))
*Z1299*Z$8,0)</f>
        <v>0</v>
      </c>
      <c r="AA699" s="212">
        <f>_xlfn.IFNA(IF(AA$7="Fixed",1,IF(AND($D699="yes",AA$7="Block"),INDEX($O813:$Q813,1,MATCH(AA$5,$I58:$K58,0)),IF(OR(AA$7="Anytime",AA$7="Peak",AA$7="Off-peak",AA$7="Shoulder",AA$7="Block"),INDEX('Stakeholder report data'!$G813:$M813,1,MATCH(IF(AA$7="Block","Anytime",AA$7),'Stakeholder report data'!$G$799:$M$799,0)),INDEX($W813:$AD813,1,MATCH(AA$5,$W$799:$AD$799,0)))))
*AA1299*AA$8,0)</f>
        <v>0</v>
      </c>
      <c r="AB699" s="212">
        <f>_xlfn.IFNA(IF(AB$7="Fixed",1,IF(AND($D699="yes",AB$7="Block"),INDEX($O813:$Q813,1,MATCH(AB$5,$I58:$K58,0)),IF(OR(AB$7="Anytime",AB$7="Peak",AB$7="Off-peak",AB$7="Shoulder",AB$7="Block"),INDEX('Stakeholder report data'!$G813:$M813,1,MATCH(IF(AB$7="Block","Anytime",AB$7),'Stakeholder report data'!$G$799:$M$799,0)),INDEX($W813:$AD813,1,MATCH(AB$5,$W$799:$AD$799,0)))))
*AB1299*AB$8,0)</f>
        <v>0</v>
      </c>
      <c r="AC699" s="212">
        <f>_xlfn.IFNA(IF(AC$7="Fixed",1,IF(AND($D699="yes",AC$7="Block"),INDEX($O813:$Q813,1,MATCH(AC$5,$I58:$K58,0)),IF(OR(AC$7="Anytime",AC$7="Peak",AC$7="Off-peak",AC$7="Shoulder",AC$7="Block"),INDEX('Stakeholder report data'!$G813:$M813,1,MATCH(IF(AC$7="Block","Anytime",AC$7),'Stakeholder report data'!$G$799:$M$799,0)),INDEX($W813:$AD813,1,MATCH(AC$5,$W$799:$AD$799,0)))))
*AC1299*AC$8,0)</f>
        <v>0</v>
      </c>
      <c r="AD699" s="212">
        <f>_xlfn.IFNA(IF(AD$7="Fixed",1,IF(AND($D699="yes",AD$7="Block"),INDEX($O813:$Q813,1,MATCH(AD$5,$I58:$K58,0)),IF(OR(AD$7="Anytime",AD$7="Peak",AD$7="Off-peak",AD$7="Shoulder",AD$7="Block"),INDEX('Stakeholder report data'!$G813:$M813,1,MATCH(IF(AD$7="Block","Anytime",AD$7),'Stakeholder report data'!$G$799:$M$799,0)),INDEX($W813:$AD813,1,MATCH(AD$5,$W$799:$AD$799,0)))))
*AD1299*AD$8,0)</f>
        <v>0</v>
      </c>
      <c r="AE699" s="55"/>
      <c r="AF699" s="34"/>
      <c r="AG699" s="34"/>
      <c r="AH699" s="34"/>
    </row>
    <row r="700" spans="1:34" ht="11.25" hidden="1" outlineLevel="3" x14ac:dyDescent="0.2">
      <c r="A700" s="34"/>
      <c r="B700" s="251">
        <v>13</v>
      </c>
      <c r="C700" s="48">
        <v>0</v>
      </c>
      <c r="D700" s="49">
        <f t="shared" si="72"/>
        <v>0</v>
      </c>
      <c r="E700" s="49">
        <f t="shared" si="72"/>
        <v>0</v>
      </c>
      <c r="F700" s="56"/>
      <c r="G700" s="262">
        <f t="shared" si="73"/>
        <v>0</v>
      </c>
      <c r="H700" s="56"/>
      <c r="I700" s="212">
        <f>_xlfn.IFNA(IF(I$7="Fixed",1,IF(AND($D700="yes",I$7="Block"),INDEX($O814:$Q814,1,MATCH(I$5,$I59:$K59,0)),IF(OR(I$7="Anytime",I$7="Peak",I$7="Off-peak",I$7="Shoulder",I$7="Block"),INDEX('Stakeholder report data'!$G814:$M814,1,MATCH(IF(I$7="Block","Anytime",I$7),'Stakeholder report data'!$G$799:$M$799,0)),INDEX($W814:$AD814,1,MATCH(I$5,$W$799:$AD$799,0)))))
*I1300*I$8,0)</f>
        <v>0</v>
      </c>
      <c r="J700" s="212">
        <f>_xlfn.IFNA(IF(J$7="Fixed",1,IF(AND($D700="yes",J$7="Block"),INDEX($O814:$Q814,1,MATCH(J$5,$I59:$K59,0)),IF(OR(J$7="Anytime",J$7="Peak",J$7="Off-peak",J$7="Shoulder",J$7="Block"),INDEX('Stakeholder report data'!$G814:$M814,1,MATCH(IF(J$7="Block","Anytime",J$7),'Stakeholder report data'!$G$799:$M$799,0)),INDEX($W814:$AD814,1,MATCH(J$5,$W$799:$AD$799,0)))))
*J1300*J$8,0)</f>
        <v>0</v>
      </c>
      <c r="K700" s="212">
        <f>_xlfn.IFNA(IF(K$7="Fixed",1,IF(AND($D700="yes",K$7="Block"),INDEX($O814:$Q814,1,MATCH(K$5,$I59:$K59,0)),IF(OR(K$7="Anytime",K$7="Peak",K$7="Off-peak",K$7="Shoulder",K$7="Block"),INDEX('Stakeholder report data'!$G814:$M814,1,MATCH(IF(K$7="Block","Anytime",K$7),'Stakeholder report data'!$G$799:$M$799,0)),INDEX($W814:$AD814,1,MATCH(K$5,$W$799:$AD$799,0)))))
*K1300*K$8,0)</f>
        <v>0</v>
      </c>
      <c r="L700" s="212">
        <f>_xlfn.IFNA(IF(L$7="Fixed",1,IF(AND($D700="yes",L$7="Block"),INDEX($O814:$Q814,1,MATCH(L$5,$I59:$K59,0)),IF(OR(L$7="Anytime",L$7="Peak",L$7="Off-peak",L$7="Shoulder",L$7="Block"),INDEX('Stakeholder report data'!$G814:$M814,1,MATCH(IF(L$7="Block","Anytime",L$7),'Stakeholder report data'!$G$799:$M$799,0)),INDEX($W814:$AD814,1,MATCH(L$5,$W$799:$AD$799,0)))))
*L1300*L$8,0)</f>
        <v>0</v>
      </c>
      <c r="M700" s="212">
        <f>_xlfn.IFNA(IF(M$7="Fixed",1,IF(AND($D700="yes",M$7="Block"),INDEX($O814:$Q814,1,MATCH(M$5,$I59:$K59,0)),IF(OR(M$7="Anytime",M$7="Peak",M$7="Off-peak",M$7="Shoulder",M$7="Block"),INDEX('Stakeholder report data'!$G814:$M814,1,MATCH(IF(M$7="Block","Anytime",M$7),'Stakeholder report data'!$G$799:$M$799,0)),INDEX($W814:$AD814,1,MATCH(M$5,$W$799:$AD$799,0)))))
*M1300*M$8,0)</f>
        <v>0</v>
      </c>
      <c r="N700" s="212">
        <f>_xlfn.IFNA(IF(N$7="Fixed",1,IF(AND($D700="yes",N$7="Block"),INDEX($O814:$Q814,1,MATCH(N$5,$I59:$K59,0)),IF(OR(N$7="Anytime",N$7="Peak",N$7="Off-peak",N$7="Shoulder",N$7="Block"),INDEX('Stakeholder report data'!$G814:$M814,1,MATCH(IF(N$7="Block","Anytime",N$7),'Stakeholder report data'!$G$799:$M$799,0)),INDEX($W814:$AD814,1,MATCH(N$5,$W$799:$AD$799,0)))))
*N1300*N$8,0)</f>
        <v>0</v>
      </c>
      <c r="O700" s="212">
        <f>_xlfn.IFNA(IF(O$7="Fixed",1,IF(AND($D700="yes",O$7="Block"),INDEX($O814:$Q814,1,MATCH(O$5,$I59:$K59,0)),IF(OR(O$7="Anytime",O$7="Peak",O$7="Off-peak",O$7="Shoulder",O$7="Block"),INDEX('Stakeholder report data'!$G814:$M814,1,MATCH(IF(O$7="Block","Anytime",O$7),'Stakeholder report data'!$G$799:$M$799,0)),INDEX($W814:$AD814,1,MATCH(O$5,$W$799:$AD$799,0)))))
*O1300*O$8,0)</f>
        <v>0</v>
      </c>
      <c r="P700" s="212">
        <f>_xlfn.IFNA(IF(P$7="Fixed",1,IF(AND($D700="yes",P$7="Block"),INDEX($O814:$Q814,1,MATCH(P$5,$I59:$K59,0)),IF(OR(P$7="Anytime",P$7="Peak",P$7="Off-peak",P$7="Shoulder",P$7="Block"),INDEX('Stakeholder report data'!$G814:$M814,1,MATCH(IF(P$7="Block","Anytime",P$7),'Stakeholder report data'!$G$799:$M$799,0)),INDEX($W814:$AD814,1,MATCH(P$5,$W$799:$AD$799,0)))))
*P1300*P$8,0)</f>
        <v>0</v>
      </c>
      <c r="Q700" s="212">
        <f>_xlfn.IFNA(IF(Q$7="Fixed",1,IF(AND($D700="yes",Q$7="Block"),INDEX($O814:$Q814,1,MATCH(Q$5,$I59:$K59,0)),IF(OR(Q$7="Anytime",Q$7="Peak",Q$7="Off-peak",Q$7="Shoulder",Q$7="Block"),INDEX('Stakeholder report data'!$G814:$M814,1,MATCH(IF(Q$7="Block","Anytime",Q$7),'Stakeholder report data'!$G$799:$M$799,0)),INDEX($W814:$AD814,1,MATCH(Q$5,$W$799:$AD$799,0)))))
*Q1300*Q$8,0)</f>
        <v>0</v>
      </c>
      <c r="R700" s="212">
        <f>_xlfn.IFNA(IF(R$7="Fixed",1,IF(AND($D700="yes",R$7="Block"),INDEX($O814:$Q814,1,MATCH(R$5,$I59:$K59,0)),IF(OR(R$7="Anytime",R$7="Peak",R$7="Off-peak",R$7="Shoulder",R$7="Block"),INDEX('Stakeholder report data'!$G814:$M814,1,MATCH(IF(R$7="Block","Anytime",R$7),'Stakeholder report data'!$G$799:$M$799,0)),INDEX($W814:$AD814,1,MATCH(R$5,$W$799:$AD$799,0)))))
*R1300*R$8,0)</f>
        <v>0</v>
      </c>
      <c r="S700" s="212">
        <f>_xlfn.IFNA(IF(S$7="Fixed",1,IF(AND($D700="yes",S$7="Block"),INDEX($O814:$Q814,1,MATCH(S$5,$I59:$K59,0)),IF(OR(S$7="Anytime",S$7="Peak",S$7="Off-peak",S$7="Shoulder",S$7="Block"),INDEX('Stakeholder report data'!$G814:$M814,1,MATCH(IF(S$7="Block","Anytime",S$7),'Stakeholder report data'!$G$799:$M$799,0)),INDEX($W814:$AD814,1,MATCH(S$5,$W$799:$AD$799,0)))))
*S1300*S$8,0)</f>
        <v>0</v>
      </c>
      <c r="T700" s="212">
        <f>_xlfn.IFNA(IF(T$7="Fixed",1,IF(AND($D700="yes",T$7="Block"),INDEX($O814:$Q814,1,MATCH(T$5,$I59:$K59,0)),IF(OR(T$7="Anytime",T$7="Peak",T$7="Off-peak",T$7="Shoulder",T$7="Block"),INDEX('Stakeholder report data'!$G814:$M814,1,MATCH(IF(T$7="Block","Anytime",T$7),'Stakeholder report data'!$G$799:$M$799,0)),INDEX($W814:$AD814,1,MATCH(T$5,$W$799:$AD$799,0)))))
*T1300*T$8,0)</f>
        <v>0</v>
      </c>
      <c r="U700" s="212">
        <f>_xlfn.IFNA(IF(U$7="Fixed",1,IF(AND($D700="yes",U$7="Block"),INDEX($O814:$Q814,1,MATCH(U$5,$I59:$K59,0)),IF(OR(U$7="Anytime",U$7="Peak",U$7="Off-peak",U$7="Shoulder",U$7="Block"),INDEX('Stakeholder report data'!$G814:$M814,1,MATCH(IF(U$7="Block","Anytime",U$7),'Stakeholder report data'!$G$799:$M$799,0)),INDEX($W814:$AD814,1,MATCH(U$5,$W$799:$AD$799,0)))))
*U1300*U$8,0)</f>
        <v>0</v>
      </c>
      <c r="V700" s="212">
        <f>_xlfn.IFNA(IF(V$7="Fixed",1,IF(AND($D700="yes",V$7="Block"),INDEX($O814:$Q814,1,MATCH(V$5,$I59:$K59,0)),IF(OR(V$7="Anytime",V$7="Peak",V$7="Off-peak",V$7="Shoulder",V$7="Block"),INDEX('Stakeholder report data'!$G814:$M814,1,MATCH(IF(V$7="Block","Anytime",V$7),'Stakeholder report data'!$G$799:$M$799,0)),INDEX($W814:$AD814,1,MATCH(V$5,$W$799:$AD$799,0)))))
*V1300*V$8,0)</f>
        <v>0</v>
      </c>
      <c r="W700" s="212">
        <f>_xlfn.IFNA(IF(W$7="Fixed",1,IF(AND($D700="yes",W$7="Block"),INDEX($O814:$Q814,1,MATCH(W$5,$I59:$K59,0)),IF(OR(W$7="Anytime",W$7="Peak",W$7="Off-peak",W$7="Shoulder",W$7="Block"),INDEX('Stakeholder report data'!$G814:$M814,1,MATCH(IF(W$7="Block","Anytime",W$7),'Stakeholder report data'!$G$799:$M$799,0)),INDEX($W814:$AD814,1,MATCH(W$5,$W$799:$AD$799,0)))))
*W1300*W$8,0)</f>
        <v>0</v>
      </c>
      <c r="X700" s="212">
        <f>_xlfn.IFNA(IF(X$7="Fixed",1,IF(AND($D700="yes",X$7="Block"),INDEX($O814:$Q814,1,MATCH(X$5,$I59:$K59,0)),IF(OR(X$7="Anytime",X$7="Peak",X$7="Off-peak",X$7="Shoulder",X$7="Block"),INDEX('Stakeholder report data'!$G814:$M814,1,MATCH(IF(X$7="Block","Anytime",X$7),'Stakeholder report data'!$G$799:$M$799,0)),INDEX($W814:$AD814,1,MATCH(X$5,$W$799:$AD$799,0)))))
*X1300*X$8,0)</f>
        <v>0</v>
      </c>
      <c r="Y700" s="212">
        <f>_xlfn.IFNA(IF(Y$7="Fixed",1,IF(AND($D700="yes",Y$7="Block"),INDEX($O814:$Q814,1,MATCH(Y$5,$I59:$K59,0)),IF(OR(Y$7="Anytime",Y$7="Peak",Y$7="Off-peak",Y$7="Shoulder",Y$7="Block"),INDEX('Stakeholder report data'!$G814:$M814,1,MATCH(IF(Y$7="Block","Anytime",Y$7),'Stakeholder report data'!$G$799:$M$799,0)),INDEX($W814:$AD814,1,MATCH(Y$5,$W$799:$AD$799,0)))))
*Y1300*Y$8,0)</f>
        <v>0</v>
      </c>
      <c r="Z700" s="212">
        <f>_xlfn.IFNA(IF(Z$7="Fixed",1,IF(AND($D700="yes",Z$7="Block"),INDEX($O814:$Q814,1,MATCH(Z$5,$I59:$K59,0)),IF(OR(Z$7="Anytime",Z$7="Peak",Z$7="Off-peak",Z$7="Shoulder",Z$7="Block"),INDEX('Stakeholder report data'!$G814:$M814,1,MATCH(IF(Z$7="Block","Anytime",Z$7),'Stakeholder report data'!$G$799:$M$799,0)),INDEX($W814:$AD814,1,MATCH(Z$5,$W$799:$AD$799,0)))))
*Z1300*Z$8,0)</f>
        <v>0</v>
      </c>
      <c r="AA700" s="212">
        <f>_xlfn.IFNA(IF(AA$7="Fixed",1,IF(AND($D700="yes",AA$7="Block"),INDEX($O814:$Q814,1,MATCH(AA$5,$I59:$K59,0)),IF(OR(AA$7="Anytime",AA$7="Peak",AA$7="Off-peak",AA$7="Shoulder",AA$7="Block"),INDEX('Stakeholder report data'!$G814:$M814,1,MATCH(IF(AA$7="Block","Anytime",AA$7),'Stakeholder report data'!$G$799:$M$799,0)),INDEX($W814:$AD814,1,MATCH(AA$5,$W$799:$AD$799,0)))))
*AA1300*AA$8,0)</f>
        <v>0</v>
      </c>
      <c r="AB700" s="212">
        <f>_xlfn.IFNA(IF(AB$7="Fixed",1,IF(AND($D700="yes",AB$7="Block"),INDEX($O814:$Q814,1,MATCH(AB$5,$I59:$K59,0)),IF(OR(AB$7="Anytime",AB$7="Peak",AB$7="Off-peak",AB$7="Shoulder",AB$7="Block"),INDEX('Stakeholder report data'!$G814:$M814,1,MATCH(IF(AB$7="Block","Anytime",AB$7),'Stakeholder report data'!$G$799:$M$799,0)),INDEX($W814:$AD814,1,MATCH(AB$5,$W$799:$AD$799,0)))))
*AB1300*AB$8,0)</f>
        <v>0</v>
      </c>
      <c r="AC700" s="212">
        <f>_xlfn.IFNA(IF(AC$7="Fixed",1,IF(AND($D700="yes",AC$7="Block"),INDEX($O814:$Q814,1,MATCH(AC$5,$I59:$K59,0)),IF(OR(AC$7="Anytime",AC$7="Peak",AC$7="Off-peak",AC$7="Shoulder",AC$7="Block"),INDEX('Stakeholder report data'!$G814:$M814,1,MATCH(IF(AC$7="Block","Anytime",AC$7),'Stakeholder report data'!$G$799:$M$799,0)),INDEX($W814:$AD814,1,MATCH(AC$5,$W$799:$AD$799,0)))))
*AC1300*AC$8,0)</f>
        <v>0</v>
      </c>
      <c r="AD700" s="212">
        <f>_xlfn.IFNA(IF(AD$7="Fixed",1,IF(AND($D700="yes",AD$7="Block"),INDEX($O814:$Q814,1,MATCH(AD$5,$I59:$K59,0)),IF(OR(AD$7="Anytime",AD$7="Peak",AD$7="Off-peak",AD$7="Shoulder",AD$7="Block"),INDEX('Stakeholder report data'!$G814:$M814,1,MATCH(IF(AD$7="Block","Anytime",AD$7),'Stakeholder report data'!$G$799:$M$799,0)),INDEX($W814:$AD814,1,MATCH(AD$5,$W$799:$AD$799,0)))))
*AD1300*AD$8,0)</f>
        <v>0</v>
      </c>
      <c r="AE700" s="55"/>
      <c r="AF700" s="34"/>
      <c r="AG700" s="34"/>
      <c r="AH700" s="34"/>
    </row>
    <row r="701" spans="1:34" ht="11.25" hidden="1" outlineLevel="3" x14ac:dyDescent="0.2">
      <c r="A701" s="34"/>
      <c r="B701" s="251">
        <v>14</v>
      </c>
      <c r="C701" s="48">
        <v>0</v>
      </c>
      <c r="D701" s="49">
        <f t="shared" si="72"/>
        <v>0</v>
      </c>
      <c r="E701" s="49">
        <f t="shared" si="72"/>
        <v>0</v>
      </c>
      <c r="F701" s="56"/>
      <c r="G701" s="262">
        <f t="shared" si="73"/>
        <v>0</v>
      </c>
      <c r="H701" s="56"/>
      <c r="I701" s="212">
        <f>_xlfn.IFNA(IF(I$7="Fixed",1,IF(AND($D701="yes",I$7="Block"),INDEX($O815:$Q815,1,MATCH(I$5,$I60:$K60,0)),IF(OR(I$7="Anytime",I$7="Peak",I$7="Off-peak",I$7="Shoulder",I$7="Block"),INDEX('Stakeholder report data'!$G815:$M815,1,MATCH(IF(I$7="Block","Anytime",I$7),'Stakeholder report data'!$G$799:$M$799,0)),INDEX($W815:$AD815,1,MATCH(I$5,$W$799:$AD$799,0)))))
*I1301*I$8,0)</f>
        <v>0</v>
      </c>
      <c r="J701" s="212">
        <f>_xlfn.IFNA(IF(J$7="Fixed",1,IF(AND($D701="yes",J$7="Block"),INDEX($O815:$Q815,1,MATCH(J$5,$I60:$K60,0)),IF(OR(J$7="Anytime",J$7="Peak",J$7="Off-peak",J$7="Shoulder",J$7="Block"),INDEX('Stakeholder report data'!$G815:$M815,1,MATCH(IF(J$7="Block","Anytime",J$7),'Stakeholder report data'!$G$799:$M$799,0)),INDEX($W815:$AD815,1,MATCH(J$5,$W$799:$AD$799,0)))))
*J1301*J$8,0)</f>
        <v>0</v>
      </c>
      <c r="K701" s="212">
        <f>_xlfn.IFNA(IF(K$7="Fixed",1,IF(AND($D701="yes",K$7="Block"),INDEX($O815:$Q815,1,MATCH(K$5,$I60:$K60,0)),IF(OR(K$7="Anytime",K$7="Peak",K$7="Off-peak",K$7="Shoulder",K$7="Block"),INDEX('Stakeholder report data'!$G815:$M815,1,MATCH(IF(K$7="Block","Anytime",K$7),'Stakeholder report data'!$G$799:$M$799,0)),INDEX($W815:$AD815,1,MATCH(K$5,$W$799:$AD$799,0)))))
*K1301*K$8,0)</f>
        <v>0</v>
      </c>
      <c r="L701" s="212">
        <f>_xlfn.IFNA(IF(L$7="Fixed",1,IF(AND($D701="yes",L$7="Block"),INDEX($O815:$Q815,1,MATCH(L$5,$I60:$K60,0)),IF(OR(L$7="Anytime",L$7="Peak",L$7="Off-peak",L$7="Shoulder",L$7="Block"),INDEX('Stakeholder report data'!$G815:$M815,1,MATCH(IF(L$7="Block","Anytime",L$7),'Stakeholder report data'!$G$799:$M$799,0)),INDEX($W815:$AD815,1,MATCH(L$5,$W$799:$AD$799,0)))))
*L1301*L$8,0)</f>
        <v>0</v>
      </c>
      <c r="M701" s="212">
        <f>_xlfn.IFNA(IF(M$7="Fixed",1,IF(AND($D701="yes",M$7="Block"),INDEX($O815:$Q815,1,MATCH(M$5,$I60:$K60,0)),IF(OR(M$7="Anytime",M$7="Peak",M$7="Off-peak",M$7="Shoulder",M$7="Block"),INDEX('Stakeholder report data'!$G815:$M815,1,MATCH(IF(M$7="Block","Anytime",M$7),'Stakeholder report data'!$G$799:$M$799,0)),INDEX($W815:$AD815,1,MATCH(M$5,$W$799:$AD$799,0)))))
*M1301*M$8,0)</f>
        <v>0</v>
      </c>
      <c r="N701" s="212">
        <f>_xlfn.IFNA(IF(N$7="Fixed",1,IF(AND($D701="yes",N$7="Block"),INDEX($O815:$Q815,1,MATCH(N$5,$I60:$K60,0)),IF(OR(N$7="Anytime",N$7="Peak",N$7="Off-peak",N$7="Shoulder",N$7="Block"),INDEX('Stakeholder report data'!$G815:$M815,1,MATCH(IF(N$7="Block","Anytime",N$7),'Stakeholder report data'!$G$799:$M$799,0)),INDEX($W815:$AD815,1,MATCH(N$5,$W$799:$AD$799,0)))))
*N1301*N$8,0)</f>
        <v>0</v>
      </c>
      <c r="O701" s="212">
        <f>_xlfn.IFNA(IF(O$7="Fixed",1,IF(AND($D701="yes",O$7="Block"),INDEX($O815:$Q815,1,MATCH(O$5,$I60:$K60,0)),IF(OR(O$7="Anytime",O$7="Peak",O$7="Off-peak",O$7="Shoulder",O$7="Block"),INDEX('Stakeholder report data'!$G815:$M815,1,MATCH(IF(O$7="Block","Anytime",O$7),'Stakeholder report data'!$G$799:$M$799,0)),INDEX($W815:$AD815,1,MATCH(O$5,$W$799:$AD$799,0)))))
*O1301*O$8,0)</f>
        <v>0</v>
      </c>
      <c r="P701" s="212">
        <f>_xlfn.IFNA(IF(P$7="Fixed",1,IF(AND($D701="yes",P$7="Block"),INDEX($O815:$Q815,1,MATCH(P$5,$I60:$K60,0)),IF(OR(P$7="Anytime",P$7="Peak",P$7="Off-peak",P$7="Shoulder",P$7="Block"),INDEX('Stakeholder report data'!$G815:$M815,1,MATCH(IF(P$7="Block","Anytime",P$7),'Stakeholder report data'!$G$799:$M$799,0)),INDEX($W815:$AD815,1,MATCH(P$5,$W$799:$AD$799,0)))))
*P1301*P$8,0)</f>
        <v>0</v>
      </c>
      <c r="Q701" s="212">
        <f>_xlfn.IFNA(IF(Q$7="Fixed",1,IF(AND($D701="yes",Q$7="Block"),INDEX($O815:$Q815,1,MATCH(Q$5,$I60:$K60,0)),IF(OR(Q$7="Anytime",Q$7="Peak",Q$7="Off-peak",Q$7="Shoulder",Q$7="Block"),INDEX('Stakeholder report data'!$G815:$M815,1,MATCH(IF(Q$7="Block","Anytime",Q$7),'Stakeholder report data'!$G$799:$M$799,0)),INDEX($W815:$AD815,1,MATCH(Q$5,$W$799:$AD$799,0)))))
*Q1301*Q$8,0)</f>
        <v>0</v>
      </c>
      <c r="R701" s="212">
        <f>_xlfn.IFNA(IF(R$7="Fixed",1,IF(AND($D701="yes",R$7="Block"),INDEX($O815:$Q815,1,MATCH(R$5,$I60:$K60,0)),IF(OR(R$7="Anytime",R$7="Peak",R$7="Off-peak",R$7="Shoulder",R$7="Block"),INDEX('Stakeholder report data'!$G815:$M815,1,MATCH(IF(R$7="Block","Anytime",R$7),'Stakeholder report data'!$G$799:$M$799,0)),INDEX($W815:$AD815,1,MATCH(R$5,$W$799:$AD$799,0)))))
*R1301*R$8,0)</f>
        <v>0</v>
      </c>
      <c r="S701" s="212">
        <f>_xlfn.IFNA(IF(S$7="Fixed",1,IF(AND($D701="yes",S$7="Block"),INDEX($O815:$Q815,1,MATCH(S$5,$I60:$K60,0)),IF(OR(S$7="Anytime",S$7="Peak",S$7="Off-peak",S$7="Shoulder",S$7="Block"),INDEX('Stakeholder report data'!$G815:$M815,1,MATCH(IF(S$7="Block","Anytime",S$7),'Stakeholder report data'!$G$799:$M$799,0)),INDEX($W815:$AD815,1,MATCH(S$5,$W$799:$AD$799,0)))))
*S1301*S$8,0)</f>
        <v>0</v>
      </c>
      <c r="T701" s="212">
        <f>_xlfn.IFNA(IF(T$7="Fixed",1,IF(AND($D701="yes",T$7="Block"),INDEX($O815:$Q815,1,MATCH(T$5,$I60:$K60,0)),IF(OR(T$7="Anytime",T$7="Peak",T$7="Off-peak",T$7="Shoulder",T$7="Block"),INDEX('Stakeholder report data'!$G815:$M815,1,MATCH(IF(T$7="Block","Anytime",T$7),'Stakeholder report data'!$G$799:$M$799,0)),INDEX($W815:$AD815,1,MATCH(T$5,$W$799:$AD$799,0)))))
*T1301*T$8,0)</f>
        <v>0</v>
      </c>
      <c r="U701" s="212">
        <f>_xlfn.IFNA(IF(U$7="Fixed",1,IF(AND($D701="yes",U$7="Block"),INDEX($O815:$Q815,1,MATCH(U$5,$I60:$K60,0)),IF(OR(U$7="Anytime",U$7="Peak",U$7="Off-peak",U$7="Shoulder",U$7="Block"),INDEX('Stakeholder report data'!$G815:$M815,1,MATCH(IF(U$7="Block","Anytime",U$7),'Stakeholder report data'!$G$799:$M$799,0)),INDEX($W815:$AD815,1,MATCH(U$5,$W$799:$AD$799,0)))))
*U1301*U$8,0)</f>
        <v>0</v>
      </c>
      <c r="V701" s="212">
        <f>_xlfn.IFNA(IF(V$7="Fixed",1,IF(AND($D701="yes",V$7="Block"),INDEX($O815:$Q815,1,MATCH(V$5,$I60:$K60,0)),IF(OR(V$7="Anytime",V$7="Peak",V$7="Off-peak",V$7="Shoulder",V$7="Block"),INDEX('Stakeholder report data'!$G815:$M815,1,MATCH(IF(V$7="Block","Anytime",V$7),'Stakeholder report data'!$G$799:$M$799,0)),INDEX($W815:$AD815,1,MATCH(V$5,$W$799:$AD$799,0)))))
*V1301*V$8,0)</f>
        <v>0</v>
      </c>
      <c r="W701" s="212">
        <f>_xlfn.IFNA(IF(W$7="Fixed",1,IF(AND($D701="yes",W$7="Block"),INDEX($O815:$Q815,1,MATCH(W$5,$I60:$K60,0)),IF(OR(W$7="Anytime",W$7="Peak",W$7="Off-peak",W$7="Shoulder",W$7="Block"),INDEX('Stakeholder report data'!$G815:$M815,1,MATCH(IF(W$7="Block","Anytime",W$7),'Stakeholder report data'!$G$799:$M$799,0)),INDEX($W815:$AD815,1,MATCH(W$5,$W$799:$AD$799,0)))))
*W1301*W$8,0)</f>
        <v>0</v>
      </c>
      <c r="X701" s="212">
        <f>_xlfn.IFNA(IF(X$7="Fixed",1,IF(AND($D701="yes",X$7="Block"),INDEX($O815:$Q815,1,MATCH(X$5,$I60:$K60,0)),IF(OR(X$7="Anytime",X$7="Peak",X$7="Off-peak",X$7="Shoulder",X$7="Block"),INDEX('Stakeholder report data'!$G815:$M815,1,MATCH(IF(X$7="Block","Anytime",X$7),'Stakeholder report data'!$G$799:$M$799,0)),INDEX($W815:$AD815,1,MATCH(X$5,$W$799:$AD$799,0)))))
*X1301*X$8,0)</f>
        <v>0</v>
      </c>
      <c r="Y701" s="212">
        <f>_xlfn.IFNA(IF(Y$7="Fixed",1,IF(AND($D701="yes",Y$7="Block"),INDEX($O815:$Q815,1,MATCH(Y$5,$I60:$K60,0)),IF(OR(Y$7="Anytime",Y$7="Peak",Y$7="Off-peak",Y$7="Shoulder",Y$7="Block"),INDEX('Stakeholder report data'!$G815:$M815,1,MATCH(IF(Y$7="Block","Anytime",Y$7),'Stakeholder report data'!$G$799:$M$799,0)),INDEX($W815:$AD815,1,MATCH(Y$5,$W$799:$AD$799,0)))))
*Y1301*Y$8,0)</f>
        <v>0</v>
      </c>
      <c r="Z701" s="212">
        <f>_xlfn.IFNA(IF(Z$7="Fixed",1,IF(AND($D701="yes",Z$7="Block"),INDEX($O815:$Q815,1,MATCH(Z$5,$I60:$K60,0)),IF(OR(Z$7="Anytime",Z$7="Peak",Z$7="Off-peak",Z$7="Shoulder",Z$7="Block"),INDEX('Stakeholder report data'!$G815:$M815,1,MATCH(IF(Z$7="Block","Anytime",Z$7),'Stakeholder report data'!$G$799:$M$799,0)),INDEX($W815:$AD815,1,MATCH(Z$5,$W$799:$AD$799,0)))))
*Z1301*Z$8,0)</f>
        <v>0</v>
      </c>
      <c r="AA701" s="212">
        <f>_xlfn.IFNA(IF(AA$7="Fixed",1,IF(AND($D701="yes",AA$7="Block"),INDEX($O815:$Q815,1,MATCH(AA$5,$I60:$K60,0)),IF(OR(AA$7="Anytime",AA$7="Peak",AA$7="Off-peak",AA$7="Shoulder",AA$7="Block"),INDEX('Stakeholder report data'!$G815:$M815,1,MATCH(IF(AA$7="Block","Anytime",AA$7),'Stakeholder report data'!$G$799:$M$799,0)),INDEX($W815:$AD815,1,MATCH(AA$5,$W$799:$AD$799,0)))))
*AA1301*AA$8,0)</f>
        <v>0</v>
      </c>
      <c r="AB701" s="212">
        <f>_xlfn.IFNA(IF(AB$7="Fixed",1,IF(AND($D701="yes",AB$7="Block"),INDEX($O815:$Q815,1,MATCH(AB$5,$I60:$K60,0)),IF(OR(AB$7="Anytime",AB$7="Peak",AB$7="Off-peak",AB$7="Shoulder",AB$7="Block"),INDEX('Stakeholder report data'!$G815:$M815,1,MATCH(IF(AB$7="Block","Anytime",AB$7),'Stakeholder report data'!$G$799:$M$799,0)),INDEX($W815:$AD815,1,MATCH(AB$5,$W$799:$AD$799,0)))))
*AB1301*AB$8,0)</f>
        <v>0</v>
      </c>
      <c r="AC701" s="212">
        <f>_xlfn.IFNA(IF(AC$7="Fixed",1,IF(AND($D701="yes",AC$7="Block"),INDEX($O815:$Q815,1,MATCH(AC$5,$I60:$K60,0)),IF(OR(AC$7="Anytime",AC$7="Peak",AC$7="Off-peak",AC$7="Shoulder",AC$7="Block"),INDEX('Stakeholder report data'!$G815:$M815,1,MATCH(IF(AC$7="Block","Anytime",AC$7),'Stakeholder report data'!$G$799:$M$799,0)),INDEX($W815:$AD815,1,MATCH(AC$5,$W$799:$AD$799,0)))))
*AC1301*AC$8,0)</f>
        <v>0</v>
      </c>
      <c r="AD701" s="212">
        <f>_xlfn.IFNA(IF(AD$7="Fixed",1,IF(AND($D701="yes",AD$7="Block"),INDEX($O815:$Q815,1,MATCH(AD$5,$I60:$K60,0)),IF(OR(AD$7="Anytime",AD$7="Peak",AD$7="Off-peak",AD$7="Shoulder",AD$7="Block"),INDEX('Stakeholder report data'!$G815:$M815,1,MATCH(IF(AD$7="Block","Anytime",AD$7),'Stakeholder report data'!$G$799:$M$799,0)),INDEX($W815:$AD815,1,MATCH(AD$5,$W$799:$AD$799,0)))))
*AD1301*AD$8,0)</f>
        <v>0</v>
      </c>
      <c r="AE701" s="55"/>
      <c r="AF701" s="34"/>
      <c r="AG701" s="34"/>
      <c r="AH701" s="34"/>
    </row>
    <row r="702" spans="1:34" ht="11.25" hidden="1" outlineLevel="3" x14ac:dyDescent="0.2">
      <c r="A702" s="34"/>
      <c r="B702" s="251">
        <v>15</v>
      </c>
      <c r="C702" s="48">
        <v>0</v>
      </c>
      <c r="D702" s="49">
        <f t="shared" si="72"/>
        <v>0</v>
      </c>
      <c r="E702" s="49">
        <f t="shared" si="72"/>
        <v>0</v>
      </c>
      <c r="F702" s="56"/>
      <c r="G702" s="262">
        <f t="shared" si="73"/>
        <v>0</v>
      </c>
      <c r="H702" s="56"/>
      <c r="I702" s="212">
        <f>_xlfn.IFNA(IF(I$7="Fixed",1,IF(AND($D702="yes",I$7="Block"),INDEX($O816:$Q816,1,MATCH(I$5,$I61:$K61,0)),IF(OR(I$7="Anytime",I$7="Peak",I$7="Off-peak",I$7="Shoulder",I$7="Block"),INDEX('Stakeholder report data'!$G816:$M816,1,MATCH(IF(I$7="Block","Anytime",I$7),'Stakeholder report data'!$G$799:$M$799,0)),INDEX($W816:$AD816,1,MATCH(I$5,$W$799:$AD$799,0)))))
*I1302*I$8,0)</f>
        <v>0</v>
      </c>
      <c r="J702" s="212">
        <f>_xlfn.IFNA(IF(J$7="Fixed",1,IF(AND($D702="yes",J$7="Block"),INDEX($O816:$Q816,1,MATCH(J$5,$I61:$K61,0)),IF(OR(J$7="Anytime",J$7="Peak",J$7="Off-peak",J$7="Shoulder",J$7="Block"),INDEX('Stakeholder report data'!$G816:$M816,1,MATCH(IF(J$7="Block","Anytime",J$7),'Stakeholder report data'!$G$799:$M$799,0)),INDEX($W816:$AD816,1,MATCH(J$5,$W$799:$AD$799,0)))))
*J1302*J$8,0)</f>
        <v>0</v>
      </c>
      <c r="K702" s="212">
        <f>_xlfn.IFNA(IF(K$7="Fixed",1,IF(AND($D702="yes",K$7="Block"),INDEX($O816:$Q816,1,MATCH(K$5,$I61:$K61,0)),IF(OR(K$7="Anytime",K$7="Peak",K$7="Off-peak",K$7="Shoulder",K$7="Block"),INDEX('Stakeholder report data'!$G816:$M816,1,MATCH(IF(K$7="Block","Anytime",K$7),'Stakeholder report data'!$G$799:$M$799,0)),INDEX($W816:$AD816,1,MATCH(K$5,$W$799:$AD$799,0)))))
*K1302*K$8,0)</f>
        <v>0</v>
      </c>
      <c r="L702" s="212">
        <f>_xlfn.IFNA(IF(L$7="Fixed",1,IF(AND($D702="yes",L$7="Block"),INDEX($O816:$Q816,1,MATCH(L$5,$I61:$K61,0)),IF(OR(L$7="Anytime",L$7="Peak",L$7="Off-peak",L$7="Shoulder",L$7="Block"),INDEX('Stakeholder report data'!$G816:$M816,1,MATCH(IF(L$7="Block","Anytime",L$7),'Stakeholder report data'!$G$799:$M$799,0)),INDEX($W816:$AD816,1,MATCH(L$5,$W$799:$AD$799,0)))))
*L1302*L$8,0)</f>
        <v>0</v>
      </c>
      <c r="M702" s="212">
        <f>_xlfn.IFNA(IF(M$7="Fixed",1,IF(AND($D702="yes",M$7="Block"),INDEX($O816:$Q816,1,MATCH(M$5,$I61:$K61,0)),IF(OR(M$7="Anytime",M$7="Peak",M$7="Off-peak",M$7="Shoulder",M$7="Block"),INDEX('Stakeholder report data'!$G816:$M816,1,MATCH(IF(M$7="Block","Anytime",M$7),'Stakeholder report data'!$G$799:$M$799,0)),INDEX($W816:$AD816,1,MATCH(M$5,$W$799:$AD$799,0)))))
*M1302*M$8,0)</f>
        <v>0</v>
      </c>
      <c r="N702" s="212">
        <f>_xlfn.IFNA(IF(N$7="Fixed",1,IF(AND($D702="yes",N$7="Block"),INDEX($O816:$Q816,1,MATCH(N$5,$I61:$K61,0)),IF(OR(N$7="Anytime",N$7="Peak",N$7="Off-peak",N$7="Shoulder",N$7="Block"),INDEX('Stakeholder report data'!$G816:$M816,1,MATCH(IF(N$7="Block","Anytime",N$7),'Stakeholder report data'!$G$799:$M$799,0)),INDEX($W816:$AD816,1,MATCH(N$5,$W$799:$AD$799,0)))))
*N1302*N$8,0)</f>
        <v>0</v>
      </c>
      <c r="O702" s="212">
        <f>_xlfn.IFNA(IF(O$7="Fixed",1,IF(AND($D702="yes",O$7="Block"),INDEX($O816:$Q816,1,MATCH(O$5,$I61:$K61,0)),IF(OR(O$7="Anytime",O$7="Peak",O$7="Off-peak",O$7="Shoulder",O$7="Block"),INDEX('Stakeholder report data'!$G816:$M816,1,MATCH(IF(O$7="Block","Anytime",O$7),'Stakeholder report data'!$G$799:$M$799,0)),INDEX($W816:$AD816,1,MATCH(O$5,$W$799:$AD$799,0)))))
*O1302*O$8,0)</f>
        <v>0</v>
      </c>
      <c r="P702" s="212">
        <f>_xlfn.IFNA(IF(P$7="Fixed",1,IF(AND($D702="yes",P$7="Block"),INDEX($O816:$Q816,1,MATCH(P$5,$I61:$K61,0)),IF(OR(P$7="Anytime",P$7="Peak",P$7="Off-peak",P$7="Shoulder",P$7="Block"),INDEX('Stakeholder report data'!$G816:$M816,1,MATCH(IF(P$7="Block","Anytime",P$7),'Stakeholder report data'!$G$799:$M$799,0)),INDEX($W816:$AD816,1,MATCH(P$5,$W$799:$AD$799,0)))))
*P1302*P$8,0)</f>
        <v>0</v>
      </c>
      <c r="Q702" s="212">
        <f>_xlfn.IFNA(IF(Q$7="Fixed",1,IF(AND($D702="yes",Q$7="Block"),INDEX($O816:$Q816,1,MATCH(Q$5,$I61:$K61,0)),IF(OR(Q$7="Anytime",Q$7="Peak",Q$7="Off-peak",Q$7="Shoulder",Q$7="Block"),INDEX('Stakeholder report data'!$G816:$M816,1,MATCH(IF(Q$7="Block","Anytime",Q$7),'Stakeholder report data'!$G$799:$M$799,0)),INDEX($W816:$AD816,1,MATCH(Q$5,$W$799:$AD$799,0)))))
*Q1302*Q$8,0)</f>
        <v>0</v>
      </c>
      <c r="R702" s="212">
        <f>_xlfn.IFNA(IF(R$7="Fixed",1,IF(AND($D702="yes",R$7="Block"),INDEX($O816:$Q816,1,MATCH(R$5,$I61:$K61,0)),IF(OR(R$7="Anytime",R$7="Peak",R$7="Off-peak",R$7="Shoulder",R$7="Block"),INDEX('Stakeholder report data'!$G816:$M816,1,MATCH(IF(R$7="Block","Anytime",R$7),'Stakeholder report data'!$G$799:$M$799,0)),INDEX($W816:$AD816,1,MATCH(R$5,$W$799:$AD$799,0)))))
*R1302*R$8,0)</f>
        <v>0</v>
      </c>
      <c r="S702" s="212">
        <f>_xlfn.IFNA(IF(S$7="Fixed",1,IF(AND($D702="yes",S$7="Block"),INDEX($O816:$Q816,1,MATCH(S$5,$I61:$K61,0)),IF(OR(S$7="Anytime",S$7="Peak",S$7="Off-peak",S$7="Shoulder",S$7="Block"),INDEX('Stakeholder report data'!$G816:$M816,1,MATCH(IF(S$7="Block","Anytime",S$7),'Stakeholder report data'!$G$799:$M$799,0)),INDEX($W816:$AD816,1,MATCH(S$5,$W$799:$AD$799,0)))))
*S1302*S$8,0)</f>
        <v>0</v>
      </c>
      <c r="T702" s="212">
        <f>_xlfn.IFNA(IF(T$7="Fixed",1,IF(AND($D702="yes",T$7="Block"),INDEX($O816:$Q816,1,MATCH(T$5,$I61:$K61,0)),IF(OR(T$7="Anytime",T$7="Peak",T$7="Off-peak",T$7="Shoulder",T$7="Block"),INDEX('Stakeholder report data'!$G816:$M816,1,MATCH(IF(T$7="Block","Anytime",T$7),'Stakeholder report data'!$G$799:$M$799,0)),INDEX($W816:$AD816,1,MATCH(T$5,$W$799:$AD$799,0)))))
*T1302*T$8,0)</f>
        <v>0</v>
      </c>
      <c r="U702" s="212">
        <f>_xlfn.IFNA(IF(U$7="Fixed",1,IF(AND($D702="yes",U$7="Block"),INDEX($O816:$Q816,1,MATCH(U$5,$I61:$K61,0)),IF(OR(U$7="Anytime",U$7="Peak",U$7="Off-peak",U$7="Shoulder",U$7="Block"),INDEX('Stakeholder report data'!$G816:$M816,1,MATCH(IF(U$7="Block","Anytime",U$7),'Stakeholder report data'!$G$799:$M$799,0)),INDEX($W816:$AD816,1,MATCH(U$5,$W$799:$AD$799,0)))))
*U1302*U$8,0)</f>
        <v>0</v>
      </c>
      <c r="V702" s="212">
        <f>_xlfn.IFNA(IF(V$7="Fixed",1,IF(AND($D702="yes",V$7="Block"),INDEX($O816:$Q816,1,MATCH(V$5,$I61:$K61,0)),IF(OR(V$7="Anytime",V$7="Peak",V$7="Off-peak",V$7="Shoulder",V$7="Block"),INDEX('Stakeholder report data'!$G816:$M816,1,MATCH(IF(V$7="Block","Anytime",V$7),'Stakeholder report data'!$G$799:$M$799,0)),INDEX($W816:$AD816,1,MATCH(V$5,$W$799:$AD$799,0)))))
*V1302*V$8,0)</f>
        <v>0</v>
      </c>
      <c r="W702" s="212">
        <f>_xlfn.IFNA(IF(W$7="Fixed",1,IF(AND($D702="yes",W$7="Block"),INDEX($O816:$Q816,1,MATCH(W$5,$I61:$K61,0)),IF(OR(W$7="Anytime",W$7="Peak",W$7="Off-peak",W$7="Shoulder",W$7="Block"),INDEX('Stakeholder report data'!$G816:$M816,1,MATCH(IF(W$7="Block","Anytime",W$7),'Stakeholder report data'!$G$799:$M$799,0)),INDEX($W816:$AD816,1,MATCH(W$5,$W$799:$AD$799,0)))))
*W1302*W$8,0)</f>
        <v>0</v>
      </c>
      <c r="X702" s="212">
        <f>_xlfn.IFNA(IF(X$7="Fixed",1,IF(AND($D702="yes",X$7="Block"),INDEX($O816:$Q816,1,MATCH(X$5,$I61:$K61,0)),IF(OR(X$7="Anytime",X$7="Peak",X$7="Off-peak",X$7="Shoulder",X$7="Block"),INDEX('Stakeholder report data'!$G816:$M816,1,MATCH(IF(X$7="Block","Anytime",X$7),'Stakeholder report data'!$G$799:$M$799,0)),INDEX($W816:$AD816,1,MATCH(X$5,$W$799:$AD$799,0)))))
*X1302*X$8,0)</f>
        <v>0</v>
      </c>
      <c r="Y702" s="212">
        <f>_xlfn.IFNA(IF(Y$7="Fixed",1,IF(AND($D702="yes",Y$7="Block"),INDEX($O816:$Q816,1,MATCH(Y$5,$I61:$K61,0)),IF(OR(Y$7="Anytime",Y$7="Peak",Y$7="Off-peak",Y$7="Shoulder",Y$7="Block"),INDEX('Stakeholder report data'!$G816:$M816,1,MATCH(IF(Y$7="Block","Anytime",Y$7),'Stakeholder report data'!$G$799:$M$799,0)),INDEX($W816:$AD816,1,MATCH(Y$5,$W$799:$AD$799,0)))))
*Y1302*Y$8,0)</f>
        <v>0</v>
      </c>
      <c r="Z702" s="212">
        <f>_xlfn.IFNA(IF(Z$7="Fixed",1,IF(AND($D702="yes",Z$7="Block"),INDEX($O816:$Q816,1,MATCH(Z$5,$I61:$K61,0)),IF(OR(Z$7="Anytime",Z$7="Peak",Z$7="Off-peak",Z$7="Shoulder",Z$7="Block"),INDEX('Stakeholder report data'!$G816:$M816,1,MATCH(IF(Z$7="Block","Anytime",Z$7),'Stakeholder report data'!$G$799:$M$799,0)),INDEX($W816:$AD816,1,MATCH(Z$5,$W$799:$AD$799,0)))))
*Z1302*Z$8,0)</f>
        <v>0</v>
      </c>
      <c r="AA702" s="212">
        <f>_xlfn.IFNA(IF(AA$7="Fixed",1,IF(AND($D702="yes",AA$7="Block"),INDEX($O816:$Q816,1,MATCH(AA$5,$I61:$K61,0)),IF(OR(AA$7="Anytime",AA$7="Peak",AA$7="Off-peak",AA$7="Shoulder",AA$7="Block"),INDEX('Stakeholder report data'!$G816:$M816,1,MATCH(IF(AA$7="Block","Anytime",AA$7),'Stakeholder report data'!$G$799:$M$799,0)),INDEX($W816:$AD816,1,MATCH(AA$5,$W$799:$AD$799,0)))))
*AA1302*AA$8,0)</f>
        <v>0</v>
      </c>
      <c r="AB702" s="212">
        <f>_xlfn.IFNA(IF(AB$7="Fixed",1,IF(AND($D702="yes",AB$7="Block"),INDEX($O816:$Q816,1,MATCH(AB$5,$I61:$K61,0)),IF(OR(AB$7="Anytime",AB$7="Peak",AB$7="Off-peak",AB$7="Shoulder",AB$7="Block"),INDEX('Stakeholder report data'!$G816:$M816,1,MATCH(IF(AB$7="Block","Anytime",AB$7),'Stakeholder report data'!$G$799:$M$799,0)),INDEX($W816:$AD816,1,MATCH(AB$5,$W$799:$AD$799,0)))))
*AB1302*AB$8,0)</f>
        <v>0</v>
      </c>
      <c r="AC702" s="212">
        <f>_xlfn.IFNA(IF(AC$7="Fixed",1,IF(AND($D702="yes",AC$7="Block"),INDEX($O816:$Q816,1,MATCH(AC$5,$I61:$K61,0)),IF(OR(AC$7="Anytime",AC$7="Peak",AC$7="Off-peak",AC$7="Shoulder",AC$7="Block"),INDEX('Stakeholder report data'!$G816:$M816,1,MATCH(IF(AC$7="Block","Anytime",AC$7),'Stakeholder report data'!$G$799:$M$799,0)),INDEX($W816:$AD816,1,MATCH(AC$5,$W$799:$AD$799,0)))))
*AC1302*AC$8,0)</f>
        <v>0</v>
      </c>
      <c r="AD702" s="212">
        <f>_xlfn.IFNA(IF(AD$7="Fixed",1,IF(AND($D702="yes",AD$7="Block"),INDEX($O816:$Q816,1,MATCH(AD$5,$I61:$K61,0)),IF(OR(AD$7="Anytime",AD$7="Peak",AD$7="Off-peak",AD$7="Shoulder",AD$7="Block"),INDEX('Stakeholder report data'!$G816:$M816,1,MATCH(IF(AD$7="Block","Anytime",AD$7),'Stakeholder report data'!$G$799:$M$799,0)),INDEX($W816:$AD816,1,MATCH(AD$5,$W$799:$AD$799,0)))))
*AD1302*AD$8,0)</f>
        <v>0</v>
      </c>
      <c r="AE702" s="55"/>
      <c r="AF702" s="34"/>
      <c r="AG702" s="34"/>
      <c r="AH702" s="34"/>
    </row>
    <row r="703" spans="1:34" ht="11.25" hidden="1" outlineLevel="3" x14ac:dyDescent="0.2">
      <c r="A703" s="34"/>
      <c r="B703" s="258">
        <v>16</v>
      </c>
      <c r="C703" s="48">
        <v>0</v>
      </c>
      <c r="D703" s="49">
        <f t="shared" si="72"/>
        <v>0</v>
      </c>
      <c r="E703" s="49">
        <f t="shared" si="72"/>
        <v>0</v>
      </c>
      <c r="F703" s="56"/>
      <c r="G703" s="262">
        <f t="shared" si="73"/>
        <v>0</v>
      </c>
      <c r="H703" s="56"/>
      <c r="I703" s="212">
        <f>_xlfn.IFNA(IF(I$7="Fixed",1,IF(AND($D703="yes",I$7="Block"),INDEX($O817:$Q817,1,MATCH(I$5,$I62:$K62,0)),IF(OR(I$7="Anytime",I$7="Peak",I$7="Off-peak",I$7="Shoulder",I$7="Block"),INDEX('Stakeholder report data'!$G817:$M817,1,MATCH(IF(I$7="Block","Anytime",I$7),'Stakeholder report data'!$G$799:$M$799,0)),INDEX($W817:$AD817,1,MATCH(I$5,$W$799:$AD$799,0)))))
*I1303*I$8,0)</f>
        <v>0</v>
      </c>
      <c r="J703" s="212">
        <f>_xlfn.IFNA(IF(J$7="Fixed",1,IF(AND($D703="yes",J$7="Block"),INDEX($O817:$Q817,1,MATCH(J$5,$I62:$K62,0)),IF(OR(J$7="Anytime",J$7="Peak",J$7="Off-peak",J$7="Shoulder",J$7="Block"),INDEX('Stakeholder report data'!$G817:$M817,1,MATCH(IF(J$7="Block","Anytime",J$7),'Stakeholder report data'!$G$799:$M$799,0)),INDEX($W817:$AD817,1,MATCH(J$5,$W$799:$AD$799,0)))))
*J1303*J$8,0)</f>
        <v>0</v>
      </c>
      <c r="K703" s="212">
        <f>_xlfn.IFNA(IF(K$7="Fixed",1,IF(AND($D703="yes",K$7="Block"),INDEX($O817:$Q817,1,MATCH(K$5,$I62:$K62,0)),IF(OR(K$7="Anytime",K$7="Peak",K$7="Off-peak",K$7="Shoulder",K$7="Block"),INDEX('Stakeholder report data'!$G817:$M817,1,MATCH(IF(K$7="Block","Anytime",K$7),'Stakeholder report data'!$G$799:$M$799,0)),INDEX($W817:$AD817,1,MATCH(K$5,$W$799:$AD$799,0)))))
*K1303*K$8,0)</f>
        <v>0</v>
      </c>
      <c r="L703" s="212">
        <f>_xlfn.IFNA(IF(L$7="Fixed",1,IF(AND($D703="yes",L$7="Block"),INDEX($O817:$Q817,1,MATCH(L$5,$I62:$K62,0)),IF(OR(L$7="Anytime",L$7="Peak",L$7="Off-peak",L$7="Shoulder",L$7="Block"),INDEX('Stakeholder report data'!$G817:$M817,1,MATCH(IF(L$7="Block","Anytime",L$7),'Stakeholder report data'!$G$799:$M$799,0)),INDEX($W817:$AD817,1,MATCH(L$5,$W$799:$AD$799,0)))))
*L1303*L$8,0)</f>
        <v>0</v>
      </c>
      <c r="M703" s="212">
        <f>_xlfn.IFNA(IF(M$7="Fixed",1,IF(AND($D703="yes",M$7="Block"),INDEX($O817:$Q817,1,MATCH(M$5,$I62:$K62,0)),IF(OR(M$7="Anytime",M$7="Peak",M$7="Off-peak",M$7="Shoulder",M$7="Block"),INDEX('Stakeholder report data'!$G817:$M817,1,MATCH(IF(M$7="Block","Anytime",M$7),'Stakeholder report data'!$G$799:$M$799,0)),INDEX($W817:$AD817,1,MATCH(M$5,$W$799:$AD$799,0)))))
*M1303*M$8,0)</f>
        <v>0</v>
      </c>
      <c r="N703" s="212">
        <f>_xlfn.IFNA(IF(N$7="Fixed",1,IF(AND($D703="yes",N$7="Block"),INDEX($O817:$Q817,1,MATCH(N$5,$I62:$K62,0)),IF(OR(N$7="Anytime",N$7="Peak",N$7="Off-peak",N$7="Shoulder",N$7="Block"),INDEX('Stakeholder report data'!$G817:$M817,1,MATCH(IF(N$7="Block","Anytime",N$7),'Stakeholder report data'!$G$799:$M$799,0)),INDEX($W817:$AD817,1,MATCH(N$5,$W$799:$AD$799,0)))))
*N1303*N$8,0)</f>
        <v>0</v>
      </c>
      <c r="O703" s="212">
        <f>_xlfn.IFNA(IF(O$7="Fixed",1,IF(AND($D703="yes",O$7="Block"),INDEX($O817:$Q817,1,MATCH(O$5,$I62:$K62,0)),IF(OR(O$7="Anytime",O$7="Peak",O$7="Off-peak",O$7="Shoulder",O$7="Block"),INDEX('Stakeholder report data'!$G817:$M817,1,MATCH(IF(O$7="Block","Anytime",O$7),'Stakeholder report data'!$G$799:$M$799,0)),INDEX($W817:$AD817,1,MATCH(O$5,$W$799:$AD$799,0)))))
*O1303*O$8,0)</f>
        <v>0</v>
      </c>
      <c r="P703" s="212">
        <f>_xlfn.IFNA(IF(P$7="Fixed",1,IF(AND($D703="yes",P$7="Block"),INDEX($O817:$Q817,1,MATCH(P$5,$I62:$K62,0)),IF(OR(P$7="Anytime",P$7="Peak",P$7="Off-peak",P$7="Shoulder",P$7="Block"),INDEX('Stakeholder report data'!$G817:$M817,1,MATCH(IF(P$7="Block","Anytime",P$7),'Stakeholder report data'!$G$799:$M$799,0)),INDEX($W817:$AD817,1,MATCH(P$5,$W$799:$AD$799,0)))))
*P1303*P$8,0)</f>
        <v>0</v>
      </c>
      <c r="Q703" s="212">
        <f>_xlfn.IFNA(IF(Q$7="Fixed",1,IF(AND($D703="yes",Q$7="Block"),INDEX($O817:$Q817,1,MATCH(Q$5,$I62:$K62,0)),IF(OR(Q$7="Anytime",Q$7="Peak",Q$7="Off-peak",Q$7="Shoulder",Q$7="Block"),INDEX('Stakeholder report data'!$G817:$M817,1,MATCH(IF(Q$7="Block","Anytime",Q$7),'Stakeholder report data'!$G$799:$M$799,0)),INDEX($W817:$AD817,1,MATCH(Q$5,$W$799:$AD$799,0)))))
*Q1303*Q$8,0)</f>
        <v>0</v>
      </c>
      <c r="R703" s="212">
        <f>_xlfn.IFNA(IF(R$7="Fixed",1,IF(AND($D703="yes",R$7="Block"),INDEX($O817:$Q817,1,MATCH(R$5,$I62:$K62,0)),IF(OR(R$7="Anytime",R$7="Peak",R$7="Off-peak",R$7="Shoulder",R$7="Block"),INDEX('Stakeholder report data'!$G817:$M817,1,MATCH(IF(R$7="Block","Anytime",R$7),'Stakeholder report data'!$G$799:$M$799,0)),INDEX($W817:$AD817,1,MATCH(R$5,$W$799:$AD$799,0)))))
*R1303*R$8,0)</f>
        <v>0</v>
      </c>
      <c r="S703" s="212">
        <f>_xlfn.IFNA(IF(S$7="Fixed",1,IF(AND($D703="yes",S$7="Block"),INDEX($O817:$Q817,1,MATCH(S$5,$I62:$K62,0)),IF(OR(S$7="Anytime",S$7="Peak",S$7="Off-peak",S$7="Shoulder",S$7="Block"),INDEX('Stakeholder report data'!$G817:$M817,1,MATCH(IF(S$7="Block","Anytime",S$7),'Stakeholder report data'!$G$799:$M$799,0)),INDEX($W817:$AD817,1,MATCH(S$5,$W$799:$AD$799,0)))))
*S1303*S$8,0)</f>
        <v>0</v>
      </c>
      <c r="T703" s="212">
        <f>_xlfn.IFNA(IF(T$7="Fixed",1,IF(AND($D703="yes",T$7="Block"),INDEX($O817:$Q817,1,MATCH(T$5,$I62:$K62,0)),IF(OR(T$7="Anytime",T$7="Peak",T$7="Off-peak",T$7="Shoulder",T$7="Block"),INDEX('Stakeholder report data'!$G817:$M817,1,MATCH(IF(T$7="Block","Anytime",T$7),'Stakeholder report data'!$G$799:$M$799,0)),INDEX($W817:$AD817,1,MATCH(T$5,$W$799:$AD$799,0)))))
*T1303*T$8,0)</f>
        <v>0</v>
      </c>
      <c r="U703" s="212">
        <f>_xlfn.IFNA(IF(U$7="Fixed",1,IF(AND($D703="yes",U$7="Block"),INDEX($O817:$Q817,1,MATCH(U$5,$I62:$K62,0)),IF(OR(U$7="Anytime",U$7="Peak",U$7="Off-peak",U$7="Shoulder",U$7="Block"),INDEX('Stakeholder report data'!$G817:$M817,1,MATCH(IF(U$7="Block","Anytime",U$7),'Stakeholder report data'!$G$799:$M$799,0)),INDEX($W817:$AD817,1,MATCH(U$5,$W$799:$AD$799,0)))))
*U1303*U$8,0)</f>
        <v>0</v>
      </c>
      <c r="V703" s="212">
        <f>_xlfn.IFNA(IF(V$7="Fixed",1,IF(AND($D703="yes",V$7="Block"),INDEX($O817:$Q817,1,MATCH(V$5,$I62:$K62,0)),IF(OR(V$7="Anytime",V$7="Peak",V$7="Off-peak",V$7="Shoulder",V$7="Block"),INDEX('Stakeholder report data'!$G817:$M817,1,MATCH(IF(V$7="Block","Anytime",V$7),'Stakeholder report data'!$G$799:$M$799,0)),INDEX($W817:$AD817,1,MATCH(V$5,$W$799:$AD$799,0)))))
*V1303*V$8,0)</f>
        <v>0</v>
      </c>
      <c r="W703" s="212">
        <f>_xlfn.IFNA(IF(W$7="Fixed",1,IF(AND($D703="yes",W$7="Block"),INDEX($O817:$Q817,1,MATCH(W$5,$I62:$K62,0)),IF(OR(W$7="Anytime",W$7="Peak",W$7="Off-peak",W$7="Shoulder",W$7="Block"),INDEX('Stakeholder report data'!$G817:$M817,1,MATCH(IF(W$7="Block","Anytime",W$7),'Stakeholder report data'!$G$799:$M$799,0)),INDEX($W817:$AD817,1,MATCH(W$5,$W$799:$AD$799,0)))))
*W1303*W$8,0)</f>
        <v>0</v>
      </c>
      <c r="X703" s="212">
        <f>_xlfn.IFNA(IF(X$7="Fixed",1,IF(AND($D703="yes",X$7="Block"),INDEX($O817:$Q817,1,MATCH(X$5,$I62:$K62,0)),IF(OR(X$7="Anytime",X$7="Peak",X$7="Off-peak",X$7="Shoulder",X$7="Block"),INDEX('Stakeholder report data'!$G817:$M817,1,MATCH(IF(X$7="Block","Anytime",X$7),'Stakeholder report data'!$G$799:$M$799,0)),INDEX($W817:$AD817,1,MATCH(X$5,$W$799:$AD$799,0)))))
*X1303*X$8,0)</f>
        <v>0</v>
      </c>
      <c r="Y703" s="212">
        <f>_xlfn.IFNA(IF(Y$7="Fixed",1,IF(AND($D703="yes",Y$7="Block"),INDEX($O817:$Q817,1,MATCH(Y$5,$I62:$K62,0)),IF(OR(Y$7="Anytime",Y$7="Peak",Y$7="Off-peak",Y$7="Shoulder",Y$7="Block"),INDEX('Stakeholder report data'!$G817:$M817,1,MATCH(IF(Y$7="Block","Anytime",Y$7),'Stakeholder report data'!$G$799:$M$799,0)),INDEX($W817:$AD817,1,MATCH(Y$5,$W$799:$AD$799,0)))))
*Y1303*Y$8,0)</f>
        <v>0</v>
      </c>
      <c r="Z703" s="212">
        <f>_xlfn.IFNA(IF(Z$7="Fixed",1,IF(AND($D703="yes",Z$7="Block"),INDEX($O817:$Q817,1,MATCH(Z$5,$I62:$K62,0)),IF(OR(Z$7="Anytime",Z$7="Peak",Z$7="Off-peak",Z$7="Shoulder",Z$7="Block"),INDEX('Stakeholder report data'!$G817:$M817,1,MATCH(IF(Z$7="Block","Anytime",Z$7),'Stakeholder report data'!$G$799:$M$799,0)),INDEX($W817:$AD817,1,MATCH(Z$5,$W$799:$AD$799,0)))))
*Z1303*Z$8,0)</f>
        <v>0</v>
      </c>
      <c r="AA703" s="212">
        <f>_xlfn.IFNA(IF(AA$7="Fixed",1,IF(AND($D703="yes",AA$7="Block"),INDEX($O817:$Q817,1,MATCH(AA$5,$I62:$K62,0)),IF(OR(AA$7="Anytime",AA$7="Peak",AA$7="Off-peak",AA$7="Shoulder",AA$7="Block"),INDEX('Stakeholder report data'!$G817:$M817,1,MATCH(IF(AA$7="Block","Anytime",AA$7),'Stakeholder report data'!$G$799:$M$799,0)),INDEX($W817:$AD817,1,MATCH(AA$5,$W$799:$AD$799,0)))))
*AA1303*AA$8,0)</f>
        <v>0</v>
      </c>
      <c r="AB703" s="212">
        <f>_xlfn.IFNA(IF(AB$7="Fixed",1,IF(AND($D703="yes",AB$7="Block"),INDEX($O817:$Q817,1,MATCH(AB$5,$I62:$K62,0)),IF(OR(AB$7="Anytime",AB$7="Peak",AB$7="Off-peak",AB$7="Shoulder",AB$7="Block"),INDEX('Stakeholder report data'!$G817:$M817,1,MATCH(IF(AB$7="Block","Anytime",AB$7),'Stakeholder report data'!$G$799:$M$799,0)),INDEX($W817:$AD817,1,MATCH(AB$5,$W$799:$AD$799,0)))))
*AB1303*AB$8,0)</f>
        <v>0</v>
      </c>
      <c r="AC703" s="212">
        <f>_xlfn.IFNA(IF(AC$7="Fixed",1,IF(AND($D703="yes",AC$7="Block"),INDEX($O817:$Q817,1,MATCH(AC$5,$I62:$K62,0)),IF(OR(AC$7="Anytime",AC$7="Peak",AC$7="Off-peak",AC$7="Shoulder",AC$7="Block"),INDEX('Stakeholder report data'!$G817:$M817,1,MATCH(IF(AC$7="Block","Anytime",AC$7),'Stakeholder report data'!$G$799:$M$799,0)),INDEX($W817:$AD817,1,MATCH(AC$5,$W$799:$AD$799,0)))))
*AC1303*AC$8,0)</f>
        <v>0</v>
      </c>
      <c r="AD703" s="212">
        <f>_xlfn.IFNA(IF(AD$7="Fixed",1,IF(AND($D703="yes",AD$7="Block"),INDEX($O817:$Q817,1,MATCH(AD$5,$I62:$K62,0)),IF(OR(AD$7="Anytime",AD$7="Peak",AD$7="Off-peak",AD$7="Shoulder",AD$7="Block"),INDEX('Stakeholder report data'!$G817:$M817,1,MATCH(IF(AD$7="Block","Anytime",AD$7),'Stakeholder report data'!$G$799:$M$799,0)),INDEX($W817:$AD817,1,MATCH(AD$5,$W$799:$AD$799,0)))))
*AD1303*AD$8,0)</f>
        <v>0</v>
      </c>
      <c r="AE703" s="55"/>
      <c r="AF703" s="34"/>
      <c r="AG703" s="34"/>
      <c r="AH703" s="34"/>
    </row>
    <row r="704" spans="1:34" ht="11.25" hidden="1" outlineLevel="3" x14ac:dyDescent="0.2">
      <c r="A704" s="34"/>
      <c r="B704" s="251">
        <v>17</v>
      </c>
      <c r="C704" s="48">
        <v>0</v>
      </c>
      <c r="D704" s="49">
        <f t="shared" ref="C704:E719" si="74">D668</f>
        <v>0</v>
      </c>
      <c r="E704" s="49">
        <f t="shared" si="74"/>
        <v>0</v>
      </c>
      <c r="F704" s="56"/>
      <c r="G704" s="262">
        <f t="shared" si="73"/>
        <v>0</v>
      </c>
      <c r="H704" s="56"/>
      <c r="I704" s="212">
        <f>_xlfn.IFNA(IF(I$7="Fixed",1,IF(AND($D704="yes",I$7="Block"),INDEX($O818:$Q818,1,MATCH(I$5,$I63:$K63,0)),IF(OR(I$7="Anytime",I$7="Peak",I$7="Off-peak",I$7="Shoulder",I$7="Block"),INDEX('Stakeholder report data'!$G818:$M818,1,MATCH(IF(I$7="Block","Anytime",I$7),'Stakeholder report data'!$G$799:$M$799,0)),INDEX($W818:$AD818,1,MATCH(I$5,$W$799:$AD$799,0)))))
*I1304*I$8,0)</f>
        <v>0</v>
      </c>
      <c r="J704" s="212">
        <f>_xlfn.IFNA(IF(J$7="Fixed",1,IF(AND($D704="yes",J$7="Block"),INDEX($O818:$Q818,1,MATCH(J$5,$I63:$K63,0)),IF(OR(J$7="Anytime",J$7="Peak",J$7="Off-peak",J$7="Shoulder",J$7="Block"),INDEX('Stakeholder report data'!$G818:$M818,1,MATCH(IF(J$7="Block","Anytime",J$7),'Stakeholder report data'!$G$799:$M$799,0)),INDEX($W818:$AD818,1,MATCH(J$5,$W$799:$AD$799,0)))))
*J1304*J$8,0)</f>
        <v>0</v>
      </c>
      <c r="K704" s="212">
        <f>_xlfn.IFNA(IF(K$7="Fixed",1,IF(AND($D704="yes",K$7="Block"),INDEX($O818:$Q818,1,MATCH(K$5,$I63:$K63,0)),IF(OR(K$7="Anytime",K$7="Peak",K$7="Off-peak",K$7="Shoulder",K$7="Block"),INDEX('Stakeholder report data'!$G818:$M818,1,MATCH(IF(K$7="Block","Anytime",K$7),'Stakeholder report data'!$G$799:$M$799,0)),INDEX($W818:$AD818,1,MATCH(K$5,$W$799:$AD$799,0)))))
*K1304*K$8,0)</f>
        <v>0</v>
      </c>
      <c r="L704" s="212">
        <f>_xlfn.IFNA(IF(L$7="Fixed",1,IF(AND($D704="yes",L$7="Block"),INDEX($O818:$Q818,1,MATCH(L$5,$I63:$K63,0)),IF(OR(L$7="Anytime",L$7="Peak",L$7="Off-peak",L$7="Shoulder",L$7="Block"),INDEX('Stakeholder report data'!$G818:$M818,1,MATCH(IF(L$7="Block","Anytime",L$7),'Stakeholder report data'!$G$799:$M$799,0)),INDEX($W818:$AD818,1,MATCH(L$5,$W$799:$AD$799,0)))))
*L1304*L$8,0)</f>
        <v>0</v>
      </c>
      <c r="M704" s="212">
        <f>_xlfn.IFNA(IF(M$7="Fixed",1,IF(AND($D704="yes",M$7="Block"),INDEX($O818:$Q818,1,MATCH(M$5,$I63:$K63,0)),IF(OR(M$7="Anytime",M$7="Peak",M$7="Off-peak",M$7="Shoulder",M$7="Block"),INDEX('Stakeholder report data'!$G818:$M818,1,MATCH(IF(M$7="Block","Anytime",M$7),'Stakeholder report data'!$G$799:$M$799,0)),INDEX($W818:$AD818,1,MATCH(M$5,$W$799:$AD$799,0)))))
*M1304*M$8,0)</f>
        <v>0</v>
      </c>
      <c r="N704" s="212">
        <f>_xlfn.IFNA(IF(N$7="Fixed",1,IF(AND($D704="yes",N$7="Block"),INDEX($O818:$Q818,1,MATCH(N$5,$I63:$K63,0)),IF(OR(N$7="Anytime",N$7="Peak",N$7="Off-peak",N$7="Shoulder",N$7="Block"),INDEX('Stakeholder report data'!$G818:$M818,1,MATCH(IF(N$7="Block","Anytime",N$7),'Stakeholder report data'!$G$799:$M$799,0)),INDEX($W818:$AD818,1,MATCH(N$5,$W$799:$AD$799,0)))))
*N1304*N$8,0)</f>
        <v>0</v>
      </c>
      <c r="O704" s="212">
        <f>_xlfn.IFNA(IF(O$7="Fixed",1,IF(AND($D704="yes",O$7="Block"),INDEX($O818:$Q818,1,MATCH(O$5,$I63:$K63,0)),IF(OR(O$7="Anytime",O$7="Peak",O$7="Off-peak",O$7="Shoulder",O$7="Block"),INDEX('Stakeholder report data'!$G818:$M818,1,MATCH(IF(O$7="Block","Anytime",O$7),'Stakeholder report data'!$G$799:$M$799,0)),INDEX($W818:$AD818,1,MATCH(O$5,$W$799:$AD$799,0)))))
*O1304*O$8,0)</f>
        <v>0</v>
      </c>
      <c r="P704" s="212">
        <f>_xlfn.IFNA(IF(P$7="Fixed",1,IF(AND($D704="yes",P$7="Block"),INDEX($O818:$Q818,1,MATCH(P$5,$I63:$K63,0)),IF(OR(P$7="Anytime",P$7="Peak",P$7="Off-peak",P$7="Shoulder",P$7="Block"),INDEX('Stakeholder report data'!$G818:$M818,1,MATCH(IF(P$7="Block","Anytime",P$7),'Stakeholder report data'!$G$799:$M$799,0)),INDEX($W818:$AD818,1,MATCH(P$5,$W$799:$AD$799,0)))))
*P1304*P$8,0)</f>
        <v>0</v>
      </c>
      <c r="Q704" s="212">
        <f>_xlfn.IFNA(IF(Q$7="Fixed",1,IF(AND($D704="yes",Q$7="Block"),INDEX($O818:$Q818,1,MATCH(Q$5,$I63:$K63,0)),IF(OR(Q$7="Anytime",Q$7="Peak",Q$7="Off-peak",Q$7="Shoulder",Q$7="Block"),INDEX('Stakeholder report data'!$G818:$M818,1,MATCH(IF(Q$7="Block","Anytime",Q$7),'Stakeholder report data'!$G$799:$M$799,0)),INDEX($W818:$AD818,1,MATCH(Q$5,$W$799:$AD$799,0)))))
*Q1304*Q$8,0)</f>
        <v>0</v>
      </c>
      <c r="R704" s="212">
        <f>_xlfn.IFNA(IF(R$7="Fixed",1,IF(AND($D704="yes",R$7="Block"),INDEX($O818:$Q818,1,MATCH(R$5,$I63:$K63,0)),IF(OR(R$7="Anytime",R$7="Peak",R$7="Off-peak",R$7="Shoulder",R$7="Block"),INDEX('Stakeholder report data'!$G818:$M818,1,MATCH(IF(R$7="Block","Anytime",R$7),'Stakeholder report data'!$G$799:$M$799,0)),INDEX($W818:$AD818,1,MATCH(R$5,$W$799:$AD$799,0)))))
*R1304*R$8,0)</f>
        <v>0</v>
      </c>
      <c r="S704" s="212">
        <f>_xlfn.IFNA(IF(S$7="Fixed",1,IF(AND($D704="yes",S$7="Block"),INDEX($O818:$Q818,1,MATCH(S$5,$I63:$K63,0)),IF(OR(S$7="Anytime",S$7="Peak",S$7="Off-peak",S$7="Shoulder",S$7="Block"),INDEX('Stakeholder report data'!$G818:$M818,1,MATCH(IF(S$7="Block","Anytime",S$7),'Stakeholder report data'!$G$799:$M$799,0)),INDEX($W818:$AD818,1,MATCH(S$5,$W$799:$AD$799,0)))))
*S1304*S$8,0)</f>
        <v>0</v>
      </c>
      <c r="T704" s="212">
        <f>_xlfn.IFNA(IF(T$7="Fixed",1,IF(AND($D704="yes",T$7="Block"),INDEX($O818:$Q818,1,MATCH(T$5,$I63:$K63,0)),IF(OR(T$7="Anytime",T$7="Peak",T$7="Off-peak",T$7="Shoulder",T$7="Block"),INDEX('Stakeholder report data'!$G818:$M818,1,MATCH(IF(T$7="Block","Anytime",T$7),'Stakeholder report data'!$G$799:$M$799,0)),INDEX($W818:$AD818,1,MATCH(T$5,$W$799:$AD$799,0)))))
*T1304*T$8,0)</f>
        <v>0</v>
      </c>
      <c r="U704" s="212">
        <f>_xlfn.IFNA(IF(U$7="Fixed",1,IF(AND($D704="yes",U$7="Block"),INDEX($O818:$Q818,1,MATCH(U$5,$I63:$K63,0)),IF(OR(U$7="Anytime",U$7="Peak",U$7="Off-peak",U$7="Shoulder",U$7="Block"),INDEX('Stakeholder report data'!$G818:$M818,1,MATCH(IF(U$7="Block","Anytime",U$7),'Stakeholder report data'!$G$799:$M$799,0)),INDEX($W818:$AD818,1,MATCH(U$5,$W$799:$AD$799,0)))))
*U1304*U$8,0)</f>
        <v>0</v>
      </c>
      <c r="V704" s="212">
        <f>_xlfn.IFNA(IF(V$7="Fixed",1,IF(AND($D704="yes",V$7="Block"),INDEX($O818:$Q818,1,MATCH(V$5,$I63:$K63,0)),IF(OR(V$7="Anytime",V$7="Peak",V$7="Off-peak",V$7="Shoulder",V$7="Block"),INDEX('Stakeholder report data'!$G818:$M818,1,MATCH(IF(V$7="Block","Anytime",V$7),'Stakeholder report data'!$G$799:$M$799,0)),INDEX($W818:$AD818,1,MATCH(V$5,$W$799:$AD$799,0)))))
*V1304*V$8,0)</f>
        <v>0</v>
      </c>
      <c r="W704" s="212">
        <f>_xlfn.IFNA(IF(W$7="Fixed",1,IF(AND($D704="yes",W$7="Block"),INDEX($O818:$Q818,1,MATCH(W$5,$I63:$K63,0)),IF(OR(W$7="Anytime",W$7="Peak",W$7="Off-peak",W$7="Shoulder",W$7="Block"),INDEX('Stakeholder report data'!$G818:$M818,1,MATCH(IF(W$7="Block","Anytime",W$7),'Stakeholder report data'!$G$799:$M$799,0)),INDEX($W818:$AD818,1,MATCH(W$5,$W$799:$AD$799,0)))))
*W1304*W$8,0)</f>
        <v>0</v>
      </c>
      <c r="X704" s="212">
        <f>_xlfn.IFNA(IF(X$7="Fixed",1,IF(AND($D704="yes",X$7="Block"),INDEX($O818:$Q818,1,MATCH(X$5,$I63:$K63,0)),IF(OR(X$7="Anytime",X$7="Peak",X$7="Off-peak",X$7="Shoulder",X$7="Block"),INDEX('Stakeholder report data'!$G818:$M818,1,MATCH(IF(X$7="Block","Anytime",X$7),'Stakeholder report data'!$G$799:$M$799,0)),INDEX($W818:$AD818,1,MATCH(X$5,$W$799:$AD$799,0)))))
*X1304*X$8,0)</f>
        <v>0</v>
      </c>
      <c r="Y704" s="212">
        <f>_xlfn.IFNA(IF(Y$7="Fixed",1,IF(AND($D704="yes",Y$7="Block"),INDEX($O818:$Q818,1,MATCH(Y$5,$I63:$K63,0)),IF(OR(Y$7="Anytime",Y$7="Peak",Y$7="Off-peak",Y$7="Shoulder",Y$7="Block"),INDEX('Stakeholder report data'!$G818:$M818,1,MATCH(IF(Y$7="Block","Anytime",Y$7),'Stakeholder report data'!$G$799:$M$799,0)),INDEX($W818:$AD818,1,MATCH(Y$5,$W$799:$AD$799,0)))))
*Y1304*Y$8,0)</f>
        <v>0</v>
      </c>
      <c r="Z704" s="212">
        <f>_xlfn.IFNA(IF(Z$7="Fixed",1,IF(AND($D704="yes",Z$7="Block"),INDEX($O818:$Q818,1,MATCH(Z$5,$I63:$K63,0)),IF(OR(Z$7="Anytime",Z$7="Peak",Z$7="Off-peak",Z$7="Shoulder",Z$7="Block"),INDEX('Stakeholder report data'!$G818:$M818,1,MATCH(IF(Z$7="Block","Anytime",Z$7),'Stakeholder report data'!$G$799:$M$799,0)),INDEX($W818:$AD818,1,MATCH(Z$5,$W$799:$AD$799,0)))))
*Z1304*Z$8,0)</f>
        <v>0</v>
      </c>
      <c r="AA704" s="212">
        <f>_xlfn.IFNA(IF(AA$7="Fixed",1,IF(AND($D704="yes",AA$7="Block"),INDEX($O818:$Q818,1,MATCH(AA$5,$I63:$K63,0)),IF(OR(AA$7="Anytime",AA$7="Peak",AA$7="Off-peak",AA$7="Shoulder",AA$7="Block"),INDEX('Stakeholder report data'!$G818:$M818,1,MATCH(IF(AA$7="Block","Anytime",AA$7),'Stakeholder report data'!$G$799:$M$799,0)),INDEX($W818:$AD818,1,MATCH(AA$5,$W$799:$AD$799,0)))))
*AA1304*AA$8,0)</f>
        <v>0</v>
      </c>
      <c r="AB704" s="212">
        <f>_xlfn.IFNA(IF(AB$7="Fixed",1,IF(AND($D704="yes",AB$7="Block"),INDEX($O818:$Q818,1,MATCH(AB$5,$I63:$K63,0)),IF(OR(AB$7="Anytime",AB$7="Peak",AB$7="Off-peak",AB$7="Shoulder",AB$7="Block"),INDEX('Stakeholder report data'!$G818:$M818,1,MATCH(IF(AB$7="Block","Anytime",AB$7),'Stakeholder report data'!$G$799:$M$799,0)),INDEX($W818:$AD818,1,MATCH(AB$5,$W$799:$AD$799,0)))))
*AB1304*AB$8,0)</f>
        <v>0</v>
      </c>
      <c r="AC704" s="212">
        <f>_xlfn.IFNA(IF(AC$7="Fixed",1,IF(AND($D704="yes",AC$7="Block"),INDEX($O818:$Q818,1,MATCH(AC$5,$I63:$K63,0)),IF(OR(AC$7="Anytime",AC$7="Peak",AC$7="Off-peak",AC$7="Shoulder",AC$7="Block"),INDEX('Stakeholder report data'!$G818:$M818,1,MATCH(IF(AC$7="Block","Anytime",AC$7),'Stakeholder report data'!$G$799:$M$799,0)),INDEX($W818:$AD818,1,MATCH(AC$5,$W$799:$AD$799,0)))))
*AC1304*AC$8,0)</f>
        <v>0</v>
      </c>
      <c r="AD704" s="212">
        <f>_xlfn.IFNA(IF(AD$7="Fixed",1,IF(AND($D704="yes",AD$7="Block"),INDEX($O818:$Q818,1,MATCH(AD$5,$I63:$K63,0)),IF(OR(AD$7="Anytime",AD$7="Peak",AD$7="Off-peak",AD$7="Shoulder",AD$7="Block"),INDEX('Stakeholder report data'!$G818:$M818,1,MATCH(IF(AD$7="Block","Anytime",AD$7),'Stakeholder report data'!$G$799:$M$799,0)),INDEX($W818:$AD818,1,MATCH(AD$5,$W$799:$AD$799,0)))))
*AD1304*AD$8,0)</f>
        <v>0</v>
      </c>
      <c r="AE704" s="55"/>
      <c r="AF704" s="34"/>
      <c r="AG704" s="34"/>
      <c r="AH704" s="34"/>
    </row>
    <row r="705" spans="1:34" ht="11.25" hidden="1" outlineLevel="3" x14ac:dyDescent="0.2">
      <c r="A705" s="34"/>
      <c r="B705" s="251">
        <v>18</v>
      </c>
      <c r="C705" s="48">
        <v>0</v>
      </c>
      <c r="D705" s="49">
        <f t="shared" si="74"/>
        <v>0</v>
      </c>
      <c r="E705" s="49">
        <f t="shared" si="74"/>
        <v>0</v>
      </c>
      <c r="F705" s="56"/>
      <c r="G705" s="262">
        <f t="shared" si="73"/>
        <v>0</v>
      </c>
      <c r="H705" s="56"/>
      <c r="I705" s="212">
        <f>_xlfn.IFNA(IF(I$7="Fixed",1,IF(AND($D705="yes",I$7="Block"),INDEX($O819:$Q819,1,MATCH(I$5,$I64:$K64,0)),IF(OR(I$7="Anytime",I$7="Peak",I$7="Off-peak",I$7="Shoulder",I$7="Block"),INDEX('Stakeholder report data'!$G819:$M819,1,MATCH(IF(I$7="Block","Anytime",I$7),'Stakeholder report data'!$G$799:$M$799,0)),INDEX($W819:$AD819,1,MATCH(I$5,$W$799:$AD$799,0)))))
*I1305*I$8,0)</f>
        <v>0</v>
      </c>
      <c r="J705" s="212">
        <f>_xlfn.IFNA(IF(J$7="Fixed",1,IF(AND($D705="yes",J$7="Block"),INDEX($O819:$Q819,1,MATCH(J$5,$I64:$K64,0)),IF(OR(J$7="Anytime",J$7="Peak",J$7="Off-peak",J$7="Shoulder",J$7="Block"),INDEX('Stakeholder report data'!$G819:$M819,1,MATCH(IF(J$7="Block","Anytime",J$7),'Stakeholder report data'!$G$799:$M$799,0)),INDEX($W819:$AD819,1,MATCH(J$5,$W$799:$AD$799,0)))))
*J1305*J$8,0)</f>
        <v>0</v>
      </c>
      <c r="K705" s="212">
        <f>_xlfn.IFNA(IF(K$7="Fixed",1,IF(AND($D705="yes",K$7="Block"),INDEX($O819:$Q819,1,MATCH(K$5,$I64:$K64,0)),IF(OR(K$7="Anytime",K$7="Peak",K$7="Off-peak",K$7="Shoulder",K$7="Block"),INDEX('Stakeholder report data'!$G819:$M819,1,MATCH(IF(K$7="Block","Anytime",K$7),'Stakeholder report data'!$G$799:$M$799,0)),INDEX($W819:$AD819,1,MATCH(K$5,$W$799:$AD$799,0)))))
*K1305*K$8,0)</f>
        <v>0</v>
      </c>
      <c r="L705" s="212">
        <f>_xlfn.IFNA(IF(L$7="Fixed",1,IF(AND($D705="yes",L$7="Block"),INDEX($O819:$Q819,1,MATCH(L$5,$I64:$K64,0)),IF(OR(L$7="Anytime",L$7="Peak",L$7="Off-peak",L$7="Shoulder",L$7="Block"),INDEX('Stakeholder report data'!$G819:$M819,1,MATCH(IF(L$7="Block","Anytime",L$7),'Stakeholder report data'!$G$799:$M$799,0)),INDEX($W819:$AD819,1,MATCH(L$5,$W$799:$AD$799,0)))))
*L1305*L$8,0)</f>
        <v>0</v>
      </c>
      <c r="M705" s="212">
        <f>_xlfn.IFNA(IF(M$7="Fixed",1,IF(AND($D705="yes",M$7="Block"),INDEX($O819:$Q819,1,MATCH(M$5,$I64:$K64,0)),IF(OR(M$7="Anytime",M$7="Peak",M$7="Off-peak",M$7="Shoulder",M$7="Block"),INDEX('Stakeholder report data'!$G819:$M819,1,MATCH(IF(M$7="Block","Anytime",M$7),'Stakeholder report data'!$G$799:$M$799,0)),INDEX($W819:$AD819,1,MATCH(M$5,$W$799:$AD$799,0)))))
*M1305*M$8,0)</f>
        <v>0</v>
      </c>
      <c r="N705" s="212">
        <f>_xlfn.IFNA(IF(N$7="Fixed",1,IF(AND($D705="yes",N$7="Block"),INDEX($O819:$Q819,1,MATCH(N$5,$I64:$K64,0)),IF(OR(N$7="Anytime",N$7="Peak",N$7="Off-peak",N$7="Shoulder",N$7="Block"),INDEX('Stakeholder report data'!$G819:$M819,1,MATCH(IF(N$7="Block","Anytime",N$7),'Stakeholder report data'!$G$799:$M$799,0)),INDEX($W819:$AD819,1,MATCH(N$5,$W$799:$AD$799,0)))))
*N1305*N$8,0)</f>
        <v>0</v>
      </c>
      <c r="O705" s="212">
        <f>_xlfn.IFNA(IF(O$7="Fixed",1,IF(AND($D705="yes",O$7="Block"),INDEX($O819:$Q819,1,MATCH(O$5,$I64:$K64,0)),IF(OR(O$7="Anytime",O$7="Peak",O$7="Off-peak",O$7="Shoulder",O$7="Block"),INDEX('Stakeholder report data'!$G819:$M819,1,MATCH(IF(O$7="Block","Anytime",O$7),'Stakeholder report data'!$G$799:$M$799,0)),INDEX($W819:$AD819,1,MATCH(O$5,$W$799:$AD$799,0)))))
*O1305*O$8,0)</f>
        <v>0</v>
      </c>
      <c r="P705" s="212">
        <f>_xlfn.IFNA(IF(P$7="Fixed",1,IF(AND($D705="yes",P$7="Block"),INDEX($O819:$Q819,1,MATCH(P$5,$I64:$K64,0)),IF(OR(P$7="Anytime",P$7="Peak",P$7="Off-peak",P$7="Shoulder",P$7="Block"),INDEX('Stakeholder report data'!$G819:$M819,1,MATCH(IF(P$7="Block","Anytime",P$7),'Stakeholder report data'!$G$799:$M$799,0)),INDEX($W819:$AD819,1,MATCH(P$5,$W$799:$AD$799,0)))))
*P1305*P$8,0)</f>
        <v>0</v>
      </c>
      <c r="Q705" s="212">
        <f>_xlfn.IFNA(IF(Q$7="Fixed",1,IF(AND($D705="yes",Q$7="Block"),INDEX($O819:$Q819,1,MATCH(Q$5,$I64:$K64,0)),IF(OR(Q$7="Anytime",Q$7="Peak",Q$7="Off-peak",Q$7="Shoulder",Q$7="Block"),INDEX('Stakeholder report data'!$G819:$M819,1,MATCH(IF(Q$7="Block","Anytime",Q$7),'Stakeholder report data'!$G$799:$M$799,0)),INDEX($W819:$AD819,1,MATCH(Q$5,$W$799:$AD$799,0)))))
*Q1305*Q$8,0)</f>
        <v>0</v>
      </c>
      <c r="R705" s="212">
        <f>_xlfn.IFNA(IF(R$7="Fixed",1,IF(AND($D705="yes",R$7="Block"),INDEX($O819:$Q819,1,MATCH(R$5,$I64:$K64,0)),IF(OR(R$7="Anytime",R$7="Peak",R$7="Off-peak",R$7="Shoulder",R$7="Block"),INDEX('Stakeholder report data'!$G819:$M819,1,MATCH(IF(R$7="Block","Anytime",R$7),'Stakeholder report data'!$G$799:$M$799,0)),INDEX($W819:$AD819,1,MATCH(R$5,$W$799:$AD$799,0)))))
*R1305*R$8,0)</f>
        <v>0</v>
      </c>
      <c r="S705" s="212">
        <f>_xlfn.IFNA(IF(S$7="Fixed",1,IF(AND($D705="yes",S$7="Block"),INDEX($O819:$Q819,1,MATCH(S$5,$I64:$K64,0)),IF(OR(S$7="Anytime",S$7="Peak",S$7="Off-peak",S$7="Shoulder",S$7="Block"),INDEX('Stakeholder report data'!$G819:$M819,1,MATCH(IF(S$7="Block","Anytime",S$7),'Stakeholder report data'!$G$799:$M$799,0)),INDEX($W819:$AD819,1,MATCH(S$5,$W$799:$AD$799,0)))))
*S1305*S$8,0)</f>
        <v>0</v>
      </c>
      <c r="T705" s="212">
        <f>_xlfn.IFNA(IF(T$7="Fixed",1,IF(AND($D705="yes",T$7="Block"),INDEX($O819:$Q819,1,MATCH(T$5,$I64:$K64,0)),IF(OR(T$7="Anytime",T$7="Peak",T$7="Off-peak",T$7="Shoulder",T$7="Block"),INDEX('Stakeholder report data'!$G819:$M819,1,MATCH(IF(T$7="Block","Anytime",T$7),'Stakeholder report data'!$G$799:$M$799,0)),INDEX($W819:$AD819,1,MATCH(T$5,$W$799:$AD$799,0)))))
*T1305*T$8,0)</f>
        <v>0</v>
      </c>
      <c r="U705" s="212">
        <f>_xlfn.IFNA(IF(U$7="Fixed",1,IF(AND($D705="yes",U$7="Block"),INDEX($O819:$Q819,1,MATCH(U$5,$I64:$K64,0)),IF(OR(U$7="Anytime",U$7="Peak",U$7="Off-peak",U$7="Shoulder",U$7="Block"),INDEX('Stakeholder report data'!$G819:$M819,1,MATCH(IF(U$7="Block","Anytime",U$7),'Stakeholder report data'!$G$799:$M$799,0)),INDEX($W819:$AD819,1,MATCH(U$5,$W$799:$AD$799,0)))))
*U1305*U$8,0)</f>
        <v>0</v>
      </c>
      <c r="V705" s="212">
        <f>_xlfn.IFNA(IF(V$7="Fixed",1,IF(AND($D705="yes",V$7="Block"),INDEX($O819:$Q819,1,MATCH(V$5,$I64:$K64,0)),IF(OR(V$7="Anytime",V$7="Peak",V$7="Off-peak",V$7="Shoulder",V$7="Block"),INDEX('Stakeholder report data'!$G819:$M819,1,MATCH(IF(V$7="Block","Anytime",V$7),'Stakeholder report data'!$G$799:$M$799,0)),INDEX($W819:$AD819,1,MATCH(V$5,$W$799:$AD$799,0)))))
*V1305*V$8,0)</f>
        <v>0</v>
      </c>
      <c r="W705" s="212">
        <f>_xlfn.IFNA(IF(W$7="Fixed",1,IF(AND($D705="yes",W$7="Block"),INDEX($O819:$Q819,1,MATCH(W$5,$I64:$K64,0)),IF(OR(W$7="Anytime",W$7="Peak",W$7="Off-peak",W$7="Shoulder",W$7="Block"),INDEX('Stakeholder report data'!$G819:$M819,1,MATCH(IF(W$7="Block","Anytime",W$7),'Stakeholder report data'!$G$799:$M$799,0)),INDEX($W819:$AD819,1,MATCH(W$5,$W$799:$AD$799,0)))))
*W1305*W$8,0)</f>
        <v>0</v>
      </c>
      <c r="X705" s="212">
        <f>_xlfn.IFNA(IF(X$7="Fixed",1,IF(AND($D705="yes",X$7="Block"),INDEX($O819:$Q819,1,MATCH(X$5,$I64:$K64,0)),IF(OR(X$7="Anytime",X$7="Peak",X$7="Off-peak",X$7="Shoulder",X$7="Block"),INDEX('Stakeholder report data'!$G819:$M819,1,MATCH(IF(X$7="Block","Anytime",X$7),'Stakeholder report data'!$G$799:$M$799,0)),INDEX($W819:$AD819,1,MATCH(X$5,$W$799:$AD$799,0)))))
*X1305*X$8,0)</f>
        <v>0</v>
      </c>
      <c r="Y705" s="212">
        <f>_xlfn.IFNA(IF(Y$7="Fixed",1,IF(AND($D705="yes",Y$7="Block"),INDEX($O819:$Q819,1,MATCH(Y$5,$I64:$K64,0)),IF(OR(Y$7="Anytime",Y$7="Peak",Y$7="Off-peak",Y$7="Shoulder",Y$7="Block"),INDEX('Stakeholder report data'!$G819:$M819,1,MATCH(IF(Y$7="Block","Anytime",Y$7),'Stakeholder report data'!$G$799:$M$799,0)),INDEX($W819:$AD819,1,MATCH(Y$5,$W$799:$AD$799,0)))))
*Y1305*Y$8,0)</f>
        <v>0</v>
      </c>
      <c r="Z705" s="212">
        <f>_xlfn.IFNA(IF(Z$7="Fixed",1,IF(AND($D705="yes",Z$7="Block"),INDEX($O819:$Q819,1,MATCH(Z$5,$I64:$K64,0)),IF(OR(Z$7="Anytime",Z$7="Peak",Z$7="Off-peak",Z$7="Shoulder",Z$7="Block"),INDEX('Stakeholder report data'!$G819:$M819,1,MATCH(IF(Z$7="Block","Anytime",Z$7),'Stakeholder report data'!$G$799:$M$799,0)),INDEX($W819:$AD819,1,MATCH(Z$5,$W$799:$AD$799,0)))))
*Z1305*Z$8,0)</f>
        <v>0</v>
      </c>
      <c r="AA705" s="212">
        <f>_xlfn.IFNA(IF(AA$7="Fixed",1,IF(AND($D705="yes",AA$7="Block"),INDEX($O819:$Q819,1,MATCH(AA$5,$I64:$K64,0)),IF(OR(AA$7="Anytime",AA$7="Peak",AA$7="Off-peak",AA$7="Shoulder",AA$7="Block"),INDEX('Stakeholder report data'!$G819:$M819,1,MATCH(IF(AA$7="Block","Anytime",AA$7),'Stakeholder report data'!$G$799:$M$799,0)),INDEX($W819:$AD819,1,MATCH(AA$5,$W$799:$AD$799,0)))))
*AA1305*AA$8,0)</f>
        <v>0</v>
      </c>
      <c r="AB705" s="212">
        <f>_xlfn.IFNA(IF(AB$7="Fixed",1,IF(AND($D705="yes",AB$7="Block"),INDEX($O819:$Q819,1,MATCH(AB$5,$I64:$K64,0)),IF(OR(AB$7="Anytime",AB$7="Peak",AB$7="Off-peak",AB$7="Shoulder",AB$7="Block"),INDEX('Stakeholder report data'!$G819:$M819,1,MATCH(IF(AB$7="Block","Anytime",AB$7),'Stakeholder report data'!$G$799:$M$799,0)),INDEX($W819:$AD819,1,MATCH(AB$5,$W$799:$AD$799,0)))))
*AB1305*AB$8,0)</f>
        <v>0</v>
      </c>
      <c r="AC705" s="212">
        <f>_xlfn.IFNA(IF(AC$7="Fixed",1,IF(AND($D705="yes",AC$7="Block"),INDEX($O819:$Q819,1,MATCH(AC$5,$I64:$K64,0)),IF(OR(AC$7="Anytime",AC$7="Peak",AC$7="Off-peak",AC$7="Shoulder",AC$7="Block"),INDEX('Stakeholder report data'!$G819:$M819,1,MATCH(IF(AC$7="Block","Anytime",AC$7),'Stakeholder report data'!$G$799:$M$799,0)),INDEX($W819:$AD819,1,MATCH(AC$5,$W$799:$AD$799,0)))))
*AC1305*AC$8,0)</f>
        <v>0</v>
      </c>
      <c r="AD705" s="212">
        <f>_xlfn.IFNA(IF(AD$7="Fixed",1,IF(AND($D705="yes",AD$7="Block"),INDEX($O819:$Q819,1,MATCH(AD$5,$I64:$K64,0)),IF(OR(AD$7="Anytime",AD$7="Peak",AD$7="Off-peak",AD$7="Shoulder",AD$7="Block"),INDEX('Stakeholder report data'!$G819:$M819,1,MATCH(IF(AD$7="Block","Anytime",AD$7),'Stakeholder report data'!$G$799:$M$799,0)),INDEX($W819:$AD819,1,MATCH(AD$5,$W$799:$AD$799,0)))))
*AD1305*AD$8,0)</f>
        <v>0</v>
      </c>
      <c r="AE705" s="55"/>
      <c r="AF705" s="34"/>
      <c r="AG705" s="34"/>
      <c r="AH705" s="34"/>
    </row>
    <row r="706" spans="1:34" ht="11.25" hidden="1" outlineLevel="3" x14ac:dyDescent="0.2">
      <c r="A706" s="34"/>
      <c r="B706" s="251">
        <v>19</v>
      </c>
      <c r="C706" s="48">
        <v>0</v>
      </c>
      <c r="D706" s="49">
        <f t="shared" si="74"/>
        <v>0</v>
      </c>
      <c r="E706" s="49">
        <f t="shared" si="74"/>
        <v>0</v>
      </c>
      <c r="F706" s="56"/>
      <c r="G706" s="262">
        <f t="shared" si="73"/>
        <v>0</v>
      </c>
      <c r="H706" s="56"/>
      <c r="I706" s="212">
        <f>_xlfn.IFNA(IF(I$7="Fixed",1,IF(AND($D706="yes",I$7="Block"),INDEX($O820:$Q820,1,MATCH(I$5,$I65:$K65,0)),IF(OR(I$7="Anytime",I$7="Peak",I$7="Off-peak",I$7="Shoulder",I$7="Block"),INDEX('Stakeholder report data'!$G820:$M820,1,MATCH(IF(I$7="Block","Anytime",I$7),'Stakeholder report data'!$G$799:$M$799,0)),INDEX($W820:$AD820,1,MATCH(I$5,$W$799:$AD$799,0)))))
*I1306*I$8,0)</f>
        <v>0</v>
      </c>
      <c r="J706" s="212">
        <f>_xlfn.IFNA(IF(J$7="Fixed",1,IF(AND($D706="yes",J$7="Block"),INDEX($O820:$Q820,1,MATCH(J$5,$I65:$K65,0)),IF(OR(J$7="Anytime",J$7="Peak",J$7="Off-peak",J$7="Shoulder",J$7="Block"),INDEX('Stakeholder report data'!$G820:$M820,1,MATCH(IF(J$7="Block","Anytime",J$7),'Stakeholder report data'!$G$799:$M$799,0)),INDEX($W820:$AD820,1,MATCH(J$5,$W$799:$AD$799,0)))))
*J1306*J$8,0)</f>
        <v>0</v>
      </c>
      <c r="K706" s="212">
        <f>_xlfn.IFNA(IF(K$7="Fixed",1,IF(AND($D706="yes",K$7="Block"),INDEX($O820:$Q820,1,MATCH(K$5,$I65:$K65,0)),IF(OR(K$7="Anytime",K$7="Peak",K$7="Off-peak",K$7="Shoulder",K$7="Block"),INDEX('Stakeholder report data'!$G820:$M820,1,MATCH(IF(K$7="Block","Anytime",K$7),'Stakeholder report data'!$G$799:$M$799,0)),INDEX($W820:$AD820,1,MATCH(K$5,$W$799:$AD$799,0)))))
*K1306*K$8,0)</f>
        <v>0</v>
      </c>
      <c r="L706" s="212">
        <f>_xlfn.IFNA(IF(L$7="Fixed",1,IF(AND($D706="yes",L$7="Block"),INDEX($O820:$Q820,1,MATCH(L$5,$I65:$K65,0)),IF(OR(L$7="Anytime",L$7="Peak",L$7="Off-peak",L$7="Shoulder",L$7="Block"),INDEX('Stakeholder report data'!$G820:$M820,1,MATCH(IF(L$7="Block","Anytime",L$7),'Stakeholder report data'!$G$799:$M$799,0)),INDEX($W820:$AD820,1,MATCH(L$5,$W$799:$AD$799,0)))))
*L1306*L$8,0)</f>
        <v>0</v>
      </c>
      <c r="M706" s="212">
        <f>_xlfn.IFNA(IF(M$7="Fixed",1,IF(AND($D706="yes",M$7="Block"),INDEX($O820:$Q820,1,MATCH(M$5,$I65:$K65,0)),IF(OR(M$7="Anytime",M$7="Peak",M$7="Off-peak",M$7="Shoulder",M$7="Block"),INDEX('Stakeholder report data'!$G820:$M820,1,MATCH(IF(M$7="Block","Anytime",M$7),'Stakeholder report data'!$G$799:$M$799,0)),INDEX($W820:$AD820,1,MATCH(M$5,$W$799:$AD$799,0)))))
*M1306*M$8,0)</f>
        <v>0</v>
      </c>
      <c r="N706" s="212">
        <f>_xlfn.IFNA(IF(N$7="Fixed",1,IF(AND($D706="yes",N$7="Block"),INDEX($O820:$Q820,1,MATCH(N$5,$I65:$K65,0)),IF(OR(N$7="Anytime",N$7="Peak",N$7="Off-peak",N$7="Shoulder",N$7="Block"),INDEX('Stakeholder report data'!$G820:$M820,1,MATCH(IF(N$7="Block","Anytime",N$7),'Stakeholder report data'!$G$799:$M$799,0)),INDEX($W820:$AD820,1,MATCH(N$5,$W$799:$AD$799,0)))))
*N1306*N$8,0)</f>
        <v>0</v>
      </c>
      <c r="O706" s="212">
        <f>_xlfn.IFNA(IF(O$7="Fixed",1,IF(AND($D706="yes",O$7="Block"),INDEX($O820:$Q820,1,MATCH(O$5,$I65:$K65,0)),IF(OR(O$7="Anytime",O$7="Peak",O$7="Off-peak",O$7="Shoulder",O$7="Block"),INDEX('Stakeholder report data'!$G820:$M820,1,MATCH(IF(O$7="Block","Anytime",O$7),'Stakeholder report data'!$G$799:$M$799,0)),INDEX($W820:$AD820,1,MATCH(O$5,$W$799:$AD$799,0)))))
*O1306*O$8,0)</f>
        <v>0</v>
      </c>
      <c r="P706" s="212">
        <f>_xlfn.IFNA(IF(P$7="Fixed",1,IF(AND($D706="yes",P$7="Block"),INDEX($O820:$Q820,1,MATCH(P$5,$I65:$K65,0)),IF(OR(P$7="Anytime",P$7="Peak",P$7="Off-peak",P$7="Shoulder",P$7="Block"),INDEX('Stakeholder report data'!$G820:$M820,1,MATCH(IF(P$7="Block","Anytime",P$7),'Stakeholder report data'!$G$799:$M$799,0)),INDEX($W820:$AD820,1,MATCH(P$5,$W$799:$AD$799,0)))))
*P1306*P$8,0)</f>
        <v>0</v>
      </c>
      <c r="Q706" s="212">
        <f>_xlfn.IFNA(IF(Q$7="Fixed",1,IF(AND($D706="yes",Q$7="Block"),INDEX($O820:$Q820,1,MATCH(Q$5,$I65:$K65,0)),IF(OR(Q$7="Anytime",Q$7="Peak",Q$7="Off-peak",Q$7="Shoulder",Q$7="Block"),INDEX('Stakeholder report data'!$G820:$M820,1,MATCH(IF(Q$7="Block","Anytime",Q$7),'Stakeholder report data'!$G$799:$M$799,0)),INDEX($W820:$AD820,1,MATCH(Q$5,$W$799:$AD$799,0)))))
*Q1306*Q$8,0)</f>
        <v>0</v>
      </c>
      <c r="R706" s="212">
        <f>_xlfn.IFNA(IF(R$7="Fixed",1,IF(AND($D706="yes",R$7="Block"),INDEX($O820:$Q820,1,MATCH(R$5,$I65:$K65,0)),IF(OR(R$7="Anytime",R$7="Peak",R$7="Off-peak",R$7="Shoulder",R$7="Block"),INDEX('Stakeholder report data'!$G820:$M820,1,MATCH(IF(R$7="Block","Anytime",R$7),'Stakeholder report data'!$G$799:$M$799,0)),INDEX($W820:$AD820,1,MATCH(R$5,$W$799:$AD$799,0)))))
*R1306*R$8,0)</f>
        <v>0</v>
      </c>
      <c r="S706" s="212">
        <f>_xlfn.IFNA(IF(S$7="Fixed",1,IF(AND($D706="yes",S$7="Block"),INDEX($O820:$Q820,1,MATCH(S$5,$I65:$K65,0)),IF(OR(S$7="Anytime",S$7="Peak",S$7="Off-peak",S$7="Shoulder",S$7="Block"),INDEX('Stakeholder report data'!$G820:$M820,1,MATCH(IF(S$7="Block","Anytime",S$7),'Stakeholder report data'!$G$799:$M$799,0)),INDEX($W820:$AD820,1,MATCH(S$5,$W$799:$AD$799,0)))))
*S1306*S$8,0)</f>
        <v>0</v>
      </c>
      <c r="T706" s="212">
        <f>_xlfn.IFNA(IF(T$7="Fixed",1,IF(AND($D706="yes",T$7="Block"),INDEX($O820:$Q820,1,MATCH(T$5,$I65:$K65,0)),IF(OR(T$7="Anytime",T$7="Peak",T$7="Off-peak",T$7="Shoulder",T$7="Block"),INDEX('Stakeholder report data'!$G820:$M820,1,MATCH(IF(T$7="Block","Anytime",T$7),'Stakeholder report data'!$G$799:$M$799,0)),INDEX($W820:$AD820,1,MATCH(T$5,$W$799:$AD$799,0)))))
*T1306*T$8,0)</f>
        <v>0</v>
      </c>
      <c r="U706" s="212">
        <f>_xlfn.IFNA(IF(U$7="Fixed",1,IF(AND($D706="yes",U$7="Block"),INDEX($O820:$Q820,1,MATCH(U$5,$I65:$K65,0)),IF(OR(U$7="Anytime",U$7="Peak",U$7="Off-peak",U$7="Shoulder",U$7="Block"),INDEX('Stakeholder report data'!$G820:$M820,1,MATCH(IF(U$7="Block","Anytime",U$7),'Stakeholder report data'!$G$799:$M$799,0)),INDEX($W820:$AD820,1,MATCH(U$5,$W$799:$AD$799,0)))))
*U1306*U$8,0)</f>
        <v>0</v>
      </c>
      <c r="V706" s="212">
        <f>_xlfn.IFNA(IF(V$7="Fixed",1,IF(AND($D706="yes",V$7="Block"),INDEX($O820:$Q820,1,MATCH(V$5,$I65:$K65,0)),IF(OR(V$7="Anytime",V$7="Peak",V$7="Off-peak",V$7="Shoulder",V$7="Block"),INDEX('Stakeholder report data'!$G820:$M820,1,MATCH(IF(V$7="Block","Anytime",V$7),'Stakeholder report data'!$G$799:$M$799,0)),INDEX($W820:$AD820,1,MATCH(V$5,$W$799:$AD$799,0)))))
*V1306*V$8,0)</f>
        <v>0</v>
      </c>
      <c r="W706" s="212">
        <f>_xlfn.IFNA(IF(W$7="Fixed",1,IF(AND($D706="yes",W$7="Block"),INDEX($O820:$Q820,1,MATCH(W$5,$I65:$K65,0)),IF(OR(W$7="Anytime",W$7="Peak",W$7="Off-peak",W$7="Shoulder",W$7="Block"),INDEX('Stakeholder report data'!$G820:$M820,1,MATCH(IF(W$7="Block","Anytime",W$7),'Stakeholder report data'!$G$799:$M$799,0)),INDEX($W820:$AD820,1,MATCH(W$5,$W$799:$AD$799,0)))))
*W1306*W$8,0)</f>
        <v>0</v>
      </c>
      <c r="X706" s="212">
        <f>_xlfn.IFNA(IF(X$7="Fixed",1,IF(AND($D706="yes",X$7="Block"),INDEX($O820:$Q820,1,MATCH(X$5,$I65:$K65,0)),IF(OR(X$7="Anytime",X$7="Peak",X$7="Off-peak",X$7="Shoulder",X$7="Block"),INDEX('Stakeholder report data'!$G820:$M820,1,MATCH(IF(X$7="Block","Anytime",X$7),'Stakeholder report data'!$G$799:$M$799,0)),INDEX($W820:$AD820,1,MATCH(X$5,$W$799:$AD$799,0)))))
*X1306*X$8,0)</f>
        <v>0</v>
      </c>
      <c r="Y706" s="212">
        <f>_xlfn.IFNA(IF(Y$7="Fixed",1,IF(AND($D706="yes",Y$7="Block"),INDEX($O820:$Q820,1,MATCH(Y$5,$I65:$K65,0)),IF(OR(Y$7="Anytime",Y$7="Peak",Y$7="Off-peak",Y$7="Shoulder",Y$7="Block"),INDEX('Stakeholder report data'!$G820:$M820,1,MATCH(IF(Y$7="Block","Anytime",Y$7),'Stakeholder report data'!$G$799:$M$799,0)),INDEX($W820:$AD820,1,MATCH(Y$5,$W$799:$AD$799,0)))))
*Y1306*Y$8,0)</f>
        <v>0</v>
      </c>
      <c r="Z706" s="212">
        <f>_xlfn.IFNA(IF(Z$7="Fixed",1,IF(AND($D706="yes",Z$7="Block"),INDEX($O820:$Q820,1,MATCH(Z$5,$I65:$K65,0)),IF(OR(Z$7="Anytime",Z$7="Peak",Z$7="Off-peak",Z$7="Shoulder",Z$7="Block"),INDEX('Stakeholder report data'!$G820:$M820,1,MATCH(IF(Z$7="Block","Anytime",Z$7),'Stakeholder report data'!$G$799:$M$799,0)),INDEX($W820:$AD820,1,MATCH(Z$5,$W$799:$AD$799,0)))))
*Z1306*Z$8,0)</f>
        <v>0</v>
      </c>
      <c r="AA706" s="212">
        <f>_xlfn.IFNA(IF(AA$7="Fixed",1,IF(AND($D706="yes",AA$7="Block"),INDEX($O820:$Q820,1,MATCH(AA$5,$I65:$K65,0)),IF(OR(AA$7="Anytime",AA$7="Peak",AA$7="Off-peak",AA$7="Shoulder",AA$7="Block"),INDEX('Stakeholder report data'!$G820:$M820,1,MATCH(IF(AA$7="Block","Anytime",AA$7),'Stakeholder report data'!$G$799:$M$799,0)),INDEX($W820:$AD820,1,MATCH(AA$5,$W$799:$AD$799,0)))))
*AA1306*AA$8,0)</f>
        <v>0</v>
      </c>
      <c r="AB706" s="212">
        <f>_xlfn.IFNA(IF(AB$7="Fixed",1,IF(AND($D706="yes",AB$7="Block"),INDEX($O820:$Q820,1,MATCH(AB$5,$I65:$K65,0)),IF(OR(AB$7="Anytime",AB$7="Peak",AB$7="Off-peak",AB$7="Shoulder",AB$7="Block"),INDEX('Stakeholder report data'!$G820:$M820,1,MATCH(IF(AB$7="Block","Anytime",AB$7),'Stakeholder report data'!$G$799:$M$799,0)),INDEX($W820:$AD820,1,MATCH(AB$5,$W$799:$AD$799,0)))))
*AB1306*AB$8,0)</f>
        <v>0</v>
      </c>
      <c r="AC706" s="212">
        <f>_xlfn.IFNA(IF(AC$7="Fixed",1,IF(AND($D706="yes",AC$7="Block"),INDEX($O820:$Q820,1,MATCH(AC$5,$I65:$K65,0)),IF(OR(AC$7="Anytime",AC$7="Peak",AC$7="Off-peak",AC$7="Shoulder",AC$7="Block"),INDEX('Stakeholder report data'!$G820:$M820,1,MATCH(IF(AC$7="Block","Anytime",AC$7),'Stakeholder report data'!$G$799:$M$799,0)),INDEX($W820:$AD820,1,MATCH(AC$5,$W$799:$AD$799,0)))))
*AC1306*AC$8,0)</f>
        <v>0</v>
      </c>
      <c r="AD706" s="212">
        <f>_xlfn.IFNA(IF(AD$7="Fixed",1,IF(AND($D706="yes",AD$7="Block"),INDEX($O820:$Q820,1,MATCH(AD$5,$I65:$K65,0)),IF(OR(AD$7="Anytime",AD$7="Peak",AD$7="Off-peak",AD$7="Shoulder",AD$7="Block"),INDEX('Stakeholder report data'!$G820:$M820,1,MATCH(IF(AD$7="Block","Anytime",AD$7),'Stakeholder report data'!$G$799:$M$799,0)),INDEX($W820:$AD820,1,MATCH(AD$5,$W$799:$AD$799,0)))))
*AD1306*AD$8,0)</f>
        <v>0</v>
      </c>
      <c r="AE706" s="55"/>
      <c r="AF706" s="34"/>
      <c r="AG706" s="34"/>
      <c r="AH706" s="34"/>
    </row>
    <row r="707" spans="1:34" ht="11.25" hidden="1" outlineLevel="3" x14ac:dyDescent="0.2">
      <c r="A707" s="34"/>
      <c r="B707" s="251">
        <v>20</v>
      </c>
      <c r="C707" s="48">
        <v>0</v>
      </c>
      <c r="D707" s="49">
        <f t="shared" si="74"/>
        <v>0</v>
      </c>
      <c r="E707" s="49">
        <f t="shared" si="74"/>
        <v>0</v>
      </c>
      <c r="F707" s="56"/>
      <c r="G707" s="262">
        <f t="shared" si="73"/>
        <v>0</v>
      </c>
      <c r="H707" s="56"/>
      <c r="I707" s="212">
        <f>_xlfn.IFNA(IF(I$7="Fixed",1,IF(AND($D707="yes",I$7="Block"),INDEX($O821:$Q821,1,MATCH(I$5,$I66:$K66,0)),IF(OR(I$7="Anytime",I$7="Peak",I$7="Off-peak",I$7="Shoulder",I$7="Block"),INDEX('Stakeholder report data'!$G821:$M821,1,MATCH(IF(I$7="Block","Anytime",I$7),'Stakeholder report data'!$G$799:$M$799,0)),INDEX($W821:$AD821,1,MATCH(I$5,$W$799:$AD$799,0)))))
*I1307*I$8,0)</f>
        <v>0</v>
      </c>
      <c r="J707" s="212">
        <f>_xlfn.IFNA(IF(J$7="Fixed",1,IF(AND($D707="yes",J$7="Block"),INDEX($O821:$Q821,1,MATCH(J$5,$I66:$K66,0)),IF(OR(J$7="Anytime",J$7="Peak",J$7="Off-peak",J$7="Shoulder",J$7="Block"),INDEX('Stakeholder report data'!$G821:$M821,1,MATCH(IF(J$7="Block","Anytime",J$7),'Stakeholder report data'!$G$799:$M$799,0)),INDEX($W821:$AD821,1,MATCH(J$5,$W$799:$AD$799,0)))))
*J1307*J$8,0)</f>
        <v>0</v>
      </c>
      <c r="K707" s="212">
        <f>_xlfn.IFNA(IF(K$7="Fixed",1,IF(AND($D707="yes",K$7="Block"),INDEX($O821:$Q821,1,MATCH(K$5,$I66:$K66,0)),IF(OR(K$7="Anytime",K$7="Peak",K$7="Off-peak",K$7="Shoulder",K$7="Block"),INDEX('Stakeholder report data'!$G821:$M821,1,MATCH(IF(K$7="Block","Anytime",K$7),'Stakeholder report data'!$G$799:$M$799,0)),INDEX($W821:$AD821,1,MATCH(K$5,$W$799:$AD$799,0)))))
*K1307*K$8,0)</f>
        <v>0</v>
      </c>
      <c r="L707" s="212">
        <f>_xlfn.IFNA(IF(L$7="Fixed",1,IF(AND($D707="yes",L$7="Block"),INDEX($O821:$Q821,1,MATCH(L$5,$I66:$K66,0)),IF(OR(L$7="Anytime",L$7="Peak",L$7="Off-peak",L$7="Shoulder",L$7="Block"),INDEX('Stakeholder report data'!$G821:$M821,1,MATCH(IF(L$7="Block","Anytime",L$7),'Stakeholder report data'!$G$799:$M$799,0)),INDEX($W821:$AD821,1,MATCH(L$5,$W$799:$AD$799,0)))))
*L1307*L$8,0)</f>
        <v>0</v>
      </c>
      <c r="M707" s="212">
        <f>_xlfn.IFNA(IF(M$7="Fixed",1,IF(AND($D707="yes",M$7="Block"),INDEX($O821:$Q821,1,MATCH(M$5,$I66:$K66,0)),IF(OR(M$7="Anytime",M$7="Peak",M$7="Off-peak",M$7="Shoulder",M$7="Block"),INDEX('Stakeholder report data'!$G821:$M821,1,MATCH(IF(M$7="Block","Anytime",M$7),'Stakeholder report data'!$G$799:$M$799,0)),INDEX($W821:$AD821,1,MATCH(M$5,$W$799:$AD$799,0)))))
*M1307*M$8,0)</f>
        <v>0</v>
      </c>
      <c r="N707" s="212">
        <f>_xlfn.IFNA(IF(N$7="Fixed",1,IF(AND($D707="yes",N$7="Block"),INDEX($O821:$Q821,1,MATCH(N$5,$I66:$K66,0)),IF(OR(N$7="Anytime",N$7="Peak",N$7="Off-peak",N$7="Shoulder",N$7="Block"),INDEX('Stakeholder report data'!$G821:$M821,1,MATCH(IF(N$7="Block","Anytime",N$7),'Stakeholder report data'!$G$799:$M$799,0)),INDEX($W821:$AD821,1,MATCH(N$5,$W$799:$AD$799,0)))))
*N1307*N$8,0)</f>
        <v>0</v>
      </c>
      <c r="O707" s="212">
        <f>_xlfn.IFNA(IF(O$7="Fixed",1,IF(AND($D707="yes",O$7="Block"),INDEX($O821:$Q821,1,MATCH(O$5,$I66:$K66,0)),IF(OR(O$7="Anytime",O$7="Peak",O$7="Off-peak",O$7="Shoulder",O$7="Block"),INDEX('Stakeholder report data'!$G821:$M821,1,MATCH(IF(O$7="Block","Anytime",O$7),'Stakeholder report data'!$G$799:$M$799,0)),INDEX($W821:$AD821,1,MATCH(O$5,$W$799:$AD$799,0)))))
*O1307*O$8,0)</f>
        <v>0</v>
      </c>
      <c r="P707" s="212">
        <f>_xlfn.IFNA(IF(P$7="Fixed",1,IF(AND($D707="yes",P$7="Block"),INDEX($O821:$Q821,1,MATCH(P$5,$I66:$K66,0)),IF(OR(P$7="Anytime",P$7="Peak",P$7="Off-peak",P$7="Shoulder",P$7="Block"),INDEX('Stakeholder report data'!$G821:$M821,1,MATCH(IF(P$7="Block","Anytime",P$7),'Stakeholder report data'!$G$799:$M$799,0)),INDEX($W821:$AD821,1,MATCH(P$5,$W$799:$AD$799,0)))))
*P1307*P$8,0)</f>
        <v>0</v>
      </c>
      <c r="Q707" s="212">
        <f>_xlfn.IFNA(IF(Q$7="Fixed",1,IF(AND($D707="yes",Q$7="Block"),INDEX($O821:$Q821,1,MATCH(Q$5,$I66:$K66,0)),IF(OR(Q$7="Anytime",Q$7="Peak",Q$7="Off-peak",Q$7="Shoulder",Q$7="Block"),INDEX('Stakeholder report data'!$G821:$M821,1,MATCH(IF(Q$7="Block","Anytime",Q$7),'Stakeholder report data'!$G$799:$M$799,0)),INDEX($W821:$AD821,1,MATCH(Q$5,$W$799:$AD$799,0)))))
*Q1307*Q$8,0)</f>
        <v>0</v>
      </c>
      <c r="R707" s="212">
        <f>_xlfn.IFNA(IF(R$7="Fixed",1,IF(AND($D707="yes",R$7="Block"),INDEX($O821:$Q821,1,MATCH(R$5,$I66:$K66,0)),IF(OR(R$7="Anytime",R$7="Peak",R$7="Off-peak",R$7="Shoulder",R$7="Block"),INDEX('Stakeholder report data'!$G821:$M821,1,MATCH(IF(R$7="Block","Anytime",R$7),'Stakeholder report data'!$G$799:$M$799,0)),INDEX($W821:$AD821,1,MATCH(R$5,$W$799:$AD$799,0)))))
*R1307*R$8,0)</f>
        <v>0</v>
      </c>
      <c r="S707" s="212">
        <f>_xlfn.IFNA(IF(S$7="Fixed",1,IF(AND($D707="yes",S$7="Block"),INDEX($O821:$Q821,1,MATCH(S$5,$I66:$K66,0)),IF(OR(S$7="Anytime",S$7="Peak",S$7="Off-peak",S$7="Shoulder",S$7="Block"),INDEX('Stakeholder report data'!$G821:$M821,1,MATCH(IF(S$7="Block","Anytime",S$7),'Stakeholder report data'!$G$799:$M$799,0)),INDEX($W821:$AD821,1,MATCH(S$5,$W$799:$AD$799,0)))))
*S1307*S$8,0)</f>
        <v>0</v>
      </c>
      <c r="T707" s="212">
        <f>_xlfn.IFNA(IF(T$7="Fixed",1,IF(AND($D707="yes",T$7="Block"),INDEX($O821:$Q821,1,MATCH(T$5,$I66:$K66,0)),IF(OR(T$7="Anytime",T$7="Peak",T$7="Off-peak",T$7="Shoulder",T$7="Block"),INDEX('Stakeholder report data'!$G821:$M821,1,MATCH(IF(T$7="Block","Anytime",T$7),'Stakeholder report data'!$G$799:$M$799,0)),INDEX($W821:$AD821,1,MATCH(T$5,$W$799:$AD$799,0)))))
*T1307*T$8,0)</f>
        <v>0</v>
      </c>
      <c r="U707" s="212">
        <f>_xlfn.IFNA(IF(U$7="Fixed",1,IF(AND($D707="yes",U$7="Block"),INDEX($O821:$Q821,1,MATCH(U$5,$I66:$K66,0)),IF(OR(U$7="Anytime",U$7="Peak",U$7="Off-peak",U$7="Shoulder",U$7="Block"),INDEX('Stakeholder report data'!$G821:$M821,1,MATCH(IF(U$7="Block","Anytime",U$7),'Stakeholder report data'!$G$799:$M$799,0)),INDEX($W821:$AD821,1,MATCH(U$5,$W$799:$AD$799,0)))))
*U1307*U$8,0)</f>
        <v>0</v>
      </c>
      <c r="V707" s="212">
        <f>_xlfn.IFNA(IF(V$7="Fixed",1,IF(AND($D707="yes",V$7="Block"),INDEX($O821:$Q821,1,MATCH(V$5,$I66:$K66,0)),IF(OR(V$7="Anytime",V$7="Peak",V$7="Off-peak",V$7="Shoulder",V$7="Block"),INDEX('Stakeholder report data'!$G821:$M821,1,MATCH(IF(V$7="Block","Anytime",V$7),'Stakeholder report data'!$G$799:$M$799,0)),INDEX($W821:$AD821,1,MATCH(V$5,$W$799:$AD$799,0)))))
*V1307*V$8,0)</f>
        <v>0</v>
      </c>
      <c r="W707" s="212">
        <f>_xlfn.IFNA(IF(W$7="Fixed",1,IF(AND($D707="yes",W$7="Block"),INDEX($O821:$Q821,1,MATCH(W$5,$I66:$K66,0)),IF(OR(W$7="Anytime",W$7="Peak",W$7="Off-peak",W$7="Shoulder",W$7="Block"),INDEX('Stakeholder report data'!$G821:$M821,1,MATCH(IF(W$7="Block","Anytime",W$7),'Stakeholder report data'!$G$799:$M$799,0)),INDEX($W821:$AD821,1,MATCH(W$5,$W$799:$AD$799,0)))))
*W1307*W$8,0)</f>
        <v>0</v>
      </c>
      <c r="X707" s="212">
        <f>_xlfn.IFNA(IF(X$7="Fixed",1,IF(AND($D707="yes",X$7="Block"),INDEX($O821:$Q821,1,MATCH(X$5,$I66:$K66,0)),IF(OR(X$7="Anytime",X$7="Peak",X$7="Off-peak",X$7="Shoulder",X$7="Block"),INDEX('Stakeholder report data'!$G821:$M821,1,MATCH(IF(X$7="Block","Anytime",X$7),'Stakeholder report data'!$G$799:$M$799,0)),INDEX($W821:$AD821,1,MATCH(X$5,$W$799:$AD$799,0)))))
*X1307*X$8,0)</f>
        <v>0</v>
      </c>
      <c r="Y707" s="212">
        <f>_xlfn.IFNA(IF(Y$7="Fixed",1,IF(AND($D707="yes",Y$7="Block"),INDEX($O821:$Q821,1,MATCH(Y$5,$I66:$K66,0)),IF(OR(Y$7="Anytime",Y$7="Peak",Y$7="Off-peak",Y$7="Shoulder",Y$7="Block"),INDEX('Stakeholder report data'!$G821:$M821,1,MATCH(IF(Y$7="Block","Anytime",Y$7),'Stakeholder report data'!$G$799:$M$799,0)),INDEX($W821:$AD821,1,MATCH(Y$5,$W$799:$AD$799,0)))))
*Y1307*Y$8,0)</f>
        <v>0</v>
      </c>
      <c r="Z707" s="212">
        <f>_xlfn.IFNA(IF(Z$7="Fixed",1,IF(AND($D707="yes",Z$7="Block"),INDEX($O821:$Q821,1,MATCH(Z$5,$I66:$K66,0)),IF(OR(Z$7="Anytime",Z$7="Peak",Z$7="Off-peak",Z$7="Shoulder",Z$7="Block"),INDEX('Stakeholder report data'!$G821:$M821,1,MATCH(IF(Z$7="Block","Anytime",Z$7),'Stakeholder report data'!$G$799:$M$799,0)),INDEX($W821:$AD821,1,MATCH(Z$5,$W$799:$AD$799,0)))))
*Z1307*Z$8,0)</f>
        <v>0</v>
      </c>
      <c r="AA707" s="212">
        <f>_xlfn.IFNA(IF(AA$7="Fixed",1,IF(AND($D707="yes",AA$7="Block"),INDEX($O821:$Q821,1,MATCH(AA$5,$I66:$K66,0)),IF(OR(AA$7="Anytime",AA$7="Peak",AA$7="Off-peak",AA$7="Shoulder",AA$7="Block"),INDEX('Stakeholder report data'!$G821:$M821,1,MATCH(IF(AA$7="Block","Anytime",AA$7),'Stakeholder report data'!$G$799:$M$799,0)),INDEX($W821:$AD821,1,MATCH(AA$5,$W$799:$AD$799,0)))))
*AA1307*AA$8,0)</f>
        <v>0</v>
      </c>
      <c r="AB707" s="212">
        <f>_xlfn.IFNA(IF(AB$7="Fixed",1,IF(AND($D707="yes",AB$7="Block"),INDEX($O821:$Q821,1,MATCH(AB$5,$I66:$K66,0)),IF(OR(AB$7="Anytime",AB$7="Peak",AB$7="Off-peak",AB$7="Shoulder",AB$7="Block"),INDEX('Stakeholder report data'!$G821:$M821,1,MATCH(IF(AB$7="Block","Anytime",AB$7),'Stakeholder report data'!$G$799:$M$799,0)),INDEX($W821:$AD821,1,MATCH(AB$5,$W$799:$AD$799,0)))))
*AB1307*AB$8,0)</f>
        <v>0</v>
      </c>
      <c r="AC707" s="212">
        <f>_xlfn.IFNA(IF(AC$7="Fixed",1,IF(AND($D707="yes",AC$7="Block"),INDEX($O821:$Q821,1,MATCH(AC$5,$I66:$K66,0)),IF(OR(AC$7="Anytime",AC$7="Peak",AC$7="Off-peak",AC$7="Shoulder",AC$7="Block"),INDEX('Stakeholder report data'!$G821:$M821,1,MATCH(IF(AC$7="Block","Anytime",AC$7),'Stakeholder report data'!$G$799:$M$799,0)),INDEX($W821:$AD821,1,MATCH(AC$5,$W$799:$AD$799,0)))))
*AC1307*AC$8,0)</f>
        <v>0</v>
      </c>
      <c r="AD707" s="212">
        <f>_xlfn.IFNA(IF(AD$7="Fixed",1,IF(AND($D707="yes",AD$7="Block"),INDEX($O821:$Q821,1,MATCH(AD$5,$I66:$K66,0)),IF(OR(AD$7="Anytime",AD$7="Peak",AD$7="Off-peak",AD$7="Shoulder",AD$7="Block"),INDEX('Stakeholder report data'!$G821:$M821,1,MATCH(IF(AD$7="Block","Anytime",AD$7),'Stakeholder report data'!$G$799:$M$799,0)),INDEX($W821:$AD821,1,MATCH(AD$5,$W$799:$AD$799,0)))))
*AD1307*AD$8,0)</f>
        <v>0</v>
      </c>
      <c r="AE707" s="55"/>
      <c r="AF707" s="34"/>
      <c r="AG707" s="34"/>
      <c r="AH707" s="34"/>
    </row>
    <row r="708" spans="1:34" ht="11.25" hidden="1" outlineLevel="3" x14ac:dyDescent="0.2">
      <c r="A708" s="34"/>
      <c r="B708" s="251">
        <v>21</v>
      </c>
      <c r="C708" s="48">
        <v>0</v>
      </c>
      <c r="D708" s="49">
        <f t="shared" si="74"/>
        <v>0</v>
      </c>
      <c r="E708" s="49">
        <f t="shared" si="74"/>
        <v>0</v>
      </c>
      <c r="F708" s="56"/>
      <c r="G708" s="262">
        <f t="shared" si="73"/>
        <v>0</v>
      </c>
      <c r="H708" s="56"/>
      <c r="I708" s="212">
        <f>_xlfn.IFNA(IF(I$7="Fixed",1,IF(AND($D708="yes",I$7="Block"),INDEX($O822:$Q822,1,MATCH(I$5,$I67:$K67,0)),IF(OR(I$7="Anytime",I$7="Peak",I$7="Off-peak",I$7="Shoulder",I$7="Block"),INDEX('Stakeholder report data'!$G822:$M822,1,MATCH(IF(I$7="Block","Anytime",I$7),'Stakeholder report data'!$G$799:$M$799,0)),INDEX($W822:$AD822,1,MATCH(I$5,$W$799:$AD$799,0)))))
*I1308*I$8,0)</f>
        <v>0</v>
      </c>
      <c r="J708" s="212">
        <f>_xlfn.IFNA(IF(J$7="Fixed",1,IF(AND($D708="yes",J$7="Block"),INDEX($O822:$Q822,1,MATCH(J$5,$I67:$K67,0)),IF(OR(J$7="Anytime",J$7="Peak",J$7="Off-peak",J$7="Shoulder",J$7="Block"),INDEX('Stakeholder report data'!$G822:$M822,1,MATCH(IF(J$7="Block","Anytime",J$7),'Stakeholder report data'!$G$799:$M$799,0)),INDEX($W822:$AD822,1,MATCH(J$5,$W$799:$AD$799,0)))))
*J1308*J$8,0)</f>
        <v>0</v>
      </c>
      <c r="K708" s="212">
        <f>_xlfn.IFNA(IF(K$7="Fixed",1,IF(AND($D708="yes",K$7="Block"),INDEX($O822:$Q822,1,MATCH(K$5,$I67:$K67,0)),IF(OR(K$7="Anytime",K$7="Peak",K$7="Off-peak",K$7="Shoulder",K$7="Block"),INDEX('Stakeholder report data'!$G822:$M822,1,MATCH(IF(K$7="Block","Anytime",K$7),'Stakeholder report data'!$G$799:$M$799,0)),INDEX($W822:$AD822,1,MATCH(K$5,$W$799:$AD$799,0)))))
*K1308*K$8,0)</f>
        <v>0</v>
      </c>
      <c r="L708" s="212">
        <f>_xlfn.IFNA(IF(L$7="Fixed",1,IF(AND($D708="yes",L$7="Block"),INDEX($O822:$Q822,1,MATCH(L$5,$I67:$K67,0)),IF(OR(L$7="Anytime",L$7="Peak",L$7="Off-peak",L$7="Shoulder",L$7="Block"),INDEX('Stakeholder report data'!$G822:$M822,1,MATCH(IF(L$7="Block","Anytime",L$7),'Stakeholder report data'!$G$799:$M$799,0)),INDEX($W822:$AD822,1,MATCH(L$5,$W$799:$AD$799,0)))))
*L1308*L$8,0)</f>
        <v>0</v>
      </c>
      <c r="M708" s="212">
        <f>_xlfn.IFNA(IF(M$7="Fixed",1,IF(AND($D708="yes",M$7="Block"),INDEX($O822:$Q822,1,MATCH(M$5,$I67:$K67,0)),IF(OR(M$7="Anytime",M$7="Peak",M$7="Off-peak",M$7="Shoulder",M$7="Block"),INDEX('Stakeholder report data'!$G822:$M822,1,MATCH(IF(M$7="Block","Anytime",M$7),'Stakeholder report data'!$G$799:$M$799,0)),INDEX($W822:$AD822,1,MATCH(M$5,$W$799:$AD$799,0)))))
*M1308*M$8,0)</f>
        <v>0</v>
      </c>
      <c r="N708" s="212">
        <f>_xlfn.IFNA(IF(N$7="Fixed",1,IF(AND($D708="yes",N$7="Block"),INDEX($O822:$Q822,1,MATCH(N$5,$I67:$K67,0)),IF(OR(N$7="Anytime",N$7="Peak",N$7="Off-peak",N$7="Shoulder",N$7="Block"),INDEX('Stakeholder report data'!$G822:$M822,1,MATCH(IF(N$7="Block","Anytime",N$7),'Stakeholder report data'!$G$799:$M$799,0)),INDEX($W822:$AD822,1,MATCH(N$5,$W$799:$AD$799,0)))))
*N1308*N$8,0)</f>
        <v>0</v>
      </c>
      <c r="O708" s="212">
        <f>_xlfn.IFNA(IF(O$7="Fixed",1,IF(AND($D708="yes",O$7="Block"),INDEX($O822:$Q822,1,MATCH(O$5,$I67:$K67,0)),IF(OR(O$7="Anytime",O$7="Peak",O$7="Off-peak",O$7="Shoulder",O$7="Block"),INDEX('Stakeholder report data'!$G822:$M822,1,MATCH(IF(O$7="Block","Anytime",O$7),'Stakeholder report data'!$G$799:$M$799,0)),INDEX($W822:$AD822,1,MATCH(O$5,$W$799:$AD$799,0)))))
*O1308*O$8,0)</f>
        <v>0</v>
      </c>
      <c r="P708" s="212">
        <f>_xlfn.IFNA(IF(P$7="Fixed",1,IF(AND($D708="yes",P$7="Block"),INDEX($O822:$Q822,1,MATCH(P$5,$I67:$K67,0)),IF(OR(P$7="Anytime",P$7="Peak",P$7="Off-peak",P$7="Shoulder",P$7="Block"),INDEX('Stakeholder report data'!$G822:$M822,1,MATCH(IF(P$7="Block","Anytime",P$7),'Stakeholder report data'!$G$799:$M$799,0)),INDEX($W822:$AD822,1,MATCH(P$5,$W$799:$AD$799,0)))))
*P1308*P$8,0)</f>
        <v>0</v>
      </c>
      <c r="Q708" s="212">
        <f>_xlfn.IFNA(IF(Q$7="Fixed",1,IF(AND($D708="yes",Q$7="Block"),INDEX($O822:$Q822,1,MATCH(Q$5,$I67:$K67,0)),IF(OR(Q$7="Anytime",Q$7="Peak",Q$7="Off-peak",Q$7="Shoulder",Q$7="Block"),INDEX('Stakeholder report data'!$G822:$M822,1,MATCH(IF(Q$7="Block","Anytime",Q$7),'Stakeholder report data'!$G$799:$M$799,0)),INDEX($W822:$AD822,1,MATCH(Q$5,$W$799:$AD$799,0)))))
*Q1308*Q$8,0)</f>
        <v>0</v>
      </c>
      <c r="R708" s="212">
        <f>_xlfn.IFNA(IF(R$7="Fixed",1,IF(AND($D708="yes",R$7="Block"),INDEX($O822:$Q822,1,MATCH(R$5,$I67:$K67,0)),IF(OR(R$7="Anytime",R$7="Peak",R$7="Off-peak",R$7="Shoulder",R$7="Block"),INDEX('Stakeholder report data'!$G822:$M822,1,MATCH(IF(R$7="Block","Anytime",R$7),'Stakeholder report data'!$G$799:$M$799,0)),INDEX($W822:$AD822,1,MATCH(R$5,$W$799:$AD$799,0)))))
*R1308*R$8,0)</f>
        <v>0</v>
      </c>
      <c r="S708" s="212">
        <f>_xlfn.IFNA(IF(S$7="Fixed",1,IF(AND($D708="yes",S$7="Block"),INDEX($O822:$Q822,1,MATCH(S$5,$I67:$K67,0)),IF(OR(S$7="Anytime",S$7="Peak",S$7="Off-peak",S$7="Shoulder",S$7="Block"),INDEX('Stakeholder report data'!$G822:$M822,1,MATCH(IF(S$7="Block","Anytime",S$7),'Stakeholder report data'!$G$799:$M$799,0)),INDEX($W822:$AD822,1,MATCH(S$5,$W$799:$AD$799,0)))))
*S1308*S$8,0)</f>
        <v>0</v>
      </c>
      <c r="T708" s="212">
        <f>_xlfn.IFNA(IF(T$7="Fixed",1,IF(AND($D708="yes",T$7="Block"),INDEX($O822:$Q822,1,MATCH(T$5,$I67:$K67,0)),IF(OR(T$7="Anytime",T$7="Peak",T$7="Off-peak",T$7="Shoulder",T$7="Block"),INDEX('Stakeholder report data'!$G822:$M822,1,MATCH(IF(T$7="Block","Anytime",T$7),'Stakeholder report data'!$G$799:$M$799,0)),INDEX($W822:$AD822,1,MATCH(T$5,$W$799:$AD$799,0)))))
*T1308*T$8,0)</f>
        <v>0</v>
      </c>
      <c r="U708" s="212">
        <f>_xlfn.IFNA(IF(U$7="Fixed",1,IF(AND($D708="yes",U$7="Block"),INDEX($O822:$Q822,1,MATCH(U$5,$I67:$K67,0)),IF(OR(U$7="Anytime",U$7="Peak",U$7="Off-peak",U$7="Shoulder",U$7="Block"),INDEX('Stakeholder report data'!$G822:$M822,1,MATCH(IF(U$7="Block","Anytime",U$7),'Stakeholder report data'!$G$799:$M$799,0)),INDEX($W822:$AD822,1,MATCH(U$5,$W$799:$AD$799,0)))))
*U1308*U$8,0)</f>
        <v>0</v>
      </c>
      <c r="V708" s="212">
        <f>_xlfn.IFNA(IF(V$7="Fixed",1,IF(AND($D708="yes",V$7="Block"),INDEX($O822:$Q822,1,MATCH(V$5,$I67:$K67,0)),IF(OR(V$7="Anytime",V$7="Peak",V$7="Off-peak",V$7="Shoulder",V$7="Block"),INDEX('Stakeholder report data'!$G822:$M822,1,MATCH(IF(V$7="Block","Anytime",V$7),'Stakeholder report data'!$G$799:$M$799,0)),INDEX($W822:$AD822,1,MATCH(V$5,$W$799:$AD$799,0)))))
*V1308*V$8,0)</f>
        <v>0</v>
      </c>
      <c r="W708" s="212">
        <f>_xlfn.IFNA(IF(W$7="Fixed",1,IF(AND($D708="yes",W$7="Block"),INDEX($O822:$Q822,1,MATCH(W$5,$I67:$K67,0)),IF(OR(W$7="Anytime",W$7="Peak",W$7="Off-peak",W$7="Shoulder",W$7="Block"),INDEX('Stakeholder report data'!$G822:$M822,1,MATCH(IF(W$7="Block","Anytime",W$7),'Stakeholder report data'!$G$799:$M$799,0)),INDEX($W822:$AD822,1,MATCH(W$5,$W$799:$AD$799,0)))))
*W1308*W$8,0)</f>
        <v>0</v>
      </c>
      <c r="X708" s="212">
        <f>_xlfn.IFNA(IF(X$7="Fixed",1,IF(AND($D708="yes",X$7="Block"),INDEX($O822:$Q822,1,MATCH(X$5,$I67:$K67,0)),IF(OR(X$7="Anytime",X$7="Peak",X$7="Off-peak",X$7="Shoulder",X$7="Block"),INDEX('Stakeholder report data'!$G822:$M822,1,MATCH(IF(X$7="Block","Anytime",X$7),'Stakeholder report data'!$G$799:$M$799,0)),INDEX($W822:$AD822,1,MATCH(X$5,$W$799:$AD$799,0)))))
*X1308*X$8,0)</f>
        <v>0</v>
      </c>
      <c r="Y708" s="212">
        <f>_xlfn.IFNA(IF(Y$7="Fixed",1,IF(AND($D708="yes",Y$7="Block"),INDEX($O822:$Q822,1,MATCH(Y$5,$I67:$K67,0)),IF(OR(Y$7="Anytime",Y$7="Peak",Y$7="Off-peak",Y$7="Shoulder",Y$7="Block"),INDEX('Stakeholder report data'!$G822:$M822,1,MATCH(IF(Y$7="Block","Anytime",Y$7),'Stakeholder report data'!$G$799:$M$799,0)),INDEX($W822:$AD822,1,MATCH(Y$5,$W$799:$AD$799,0)))))
*Y1308*Y$8,0)</f>
        <v>0</v>
      </c>
      <c r="Z708" s="212">
        <f>_xlfn.IFNA(IF(Z$7="Fixed",1,IF(AND($D708="yes",Z$7="Block"),INDEX($O822:$Q822,1,MATCH(Z$5,$I67:$K67,0)),IF(OR(Z$7="Anytime",Z$7="Peak",Z$7="Off-peak",Z$7="Shoulder",Z$7="Block"),INDEX('Stakeholder report data'!$G822:$M822,1,MATCH(IF(Z$7="Block","Anytime",Z$7),'Stakeholder report data'!$G$799:$M$799,0)),INDEX($W822:$AD822,1,MATCH(Z$5,$W$799:$AD$799,0)))))
*Z1308*Z$8,0)</f>
        <v>0</v>
      </c>
      <c r="AA708" s="212">
        <f>_xlfn.IFNA(IF(AA$7="Fixed",1,IF(AND($D708="yes",AA$7="Block"),INDEX($O822:$Q822,1,MATCH(AA$5,$I67:$K67,0)),IF(OR(AA$7="Anytime",AA$7="Peak",AA$7="Off-peak",AA$7="Shoulder",AA$7="Block"),INDEX('Stakeholder report data'!$G822:$M822,1,MATCH(IF(AA$7="Block","Anytime",AA$7),'Stakeholder report data'!$G$799:$M$799,0)),INDEX($W822:$AD822,1,MATCH(AA$5,$W$799:$AD$799,0)))))
*AA1308*AA$8,0)</f>
        <v>0</v>
      </c>
      <c r="AB708" s="212">
        <f>_xlfn.IFNA(IF(AB$7="Fixed",1,IF(AND($D708="yes",AB$7="Block"),INDEX($O822:$Q822,1,MATCH(AB$5,$I67:$K67,0)),IF(OR(AB$7="Anytime",AB$7="Peak",AB$7="Off-peak",AB$7="Shoulder",AB$7="Block"),INDEX('Stakeholder report data'!$G822:$M822,1,MATCH(IF(AB$7="Block","Anytime",AB$7),'Stakeholder report data'!$G$799:$M$799,0)),INDEX($W822:$AD822,1,MATCH(AB$5,$W$799:$AD$799,0)))))
*AB1308*AB$8,0)</f>
        <v>0</v>
      </c>
      <c r="AC708" s="212">
        <f>_xlfn.IFNA(IF(AC$7="Fixed",1,IF(AND($D708="yes",AC$7="Block"),INDEX($O822:$Q822,1,MATCH(AC$5,$I67:$K67,0)),IF(OR(AC$7="Anytime",AC$7="Peak",AC$7="Off-peak",AC$7="Shoulder",AC$7="Block"),INDEX('Stakeholder report data'!$G822:$M822,1,MATCH(IF(AC$7="Block","Anytime",AC$7),'Stakeholder report data'!$G$799:$M$799,0)),INDEX($W822:$AD822,1,MATCH(AC$5,$W$799:$AD$799,0)))))
*AC1308*AC$8,0)</f>
        <v>0</v>
      </c>
      <c r="AD708" s="212">
        <f>_xlfn.IFNA(IF(AD$7="Fixed",1,IF(AND($D708="yes",AD$7="Block"),INDEX($O822:$Q822,1,MATCH(AD$5,$I67:$K67,0)),IF(OR(AD$7="Anytime",AD$7="Peak",AD$7="Off-peak",AD$7="Shoulder",AD$7="Block"),INDEX('Stakeholder report data'!$G822:$M822,1,MATCH(IF(AD$7="Block","Anytime",AD$7),'Stakeholder report data'!$G$799:$M$799,0)),INDEX($W822:$AD822,1,MATCH(AD$5,$W$799:$AD$799,0)))))
*AD1308*AD$8,0)</f>
        <v>0</v>
      </c>
      <c r="AE708" s="55"/>
      <c r="AF708" s="34"/>
      <c r="AG708" s="34"/>
      <c r="AH708" s="34"/>
    </row>
    <row r="709" spans="1:34" ht="11.25" hidden="1" outlineLevel="3" x14ac:dyDescent="0.2">
      <c r="A709" s="34"/>
      <c r="B709" s="251">
        <v>22</v>
      </c>
      <c r="C709" s="48">
        <v>0</v>
      </c>
      <c r="D709" s="49">
        <f t="shared" si="74"/>
        <v>0</v>
      </c>
      <c r="E709" s="49">
        <f t="shared" si="74"/>
        <v>0</v>
      </c>
      <c r="F709" s="56"/>
      <c r="G709" s="262">
        <f t="shared" si="73"/>
        <v>0</v>
      </c>
      <c r="H709" s="56"/>
      <c r="I709" s="212">
        <f>_xlfn.IFNA(IF(I$7="Fixed",1,IF(AND($D709="yes",I$7="Block"),INDEX($O823:$Q823,1,MATCH(I$5,$I68:$K68,0)),IF(OR(I$7="Anytime",I$7="Peak",I$7="Off-peak",I$7="Shoulder",I$7="Block"),INDEX('Stakeholder report data'!$G823:$M823,1,MATCH(IF(I$7="Block","Anytime",I$7),'Stakeholder report data'!$G$799:$M$799,0)),INDEX($W823:$AD823,1,MATCH(I$5,$W$799:$AD$799,0)))))
*I1309*I$8,0)</f>
        <v>0</v>
      </c>
      <c r="J709" s="212">
        <f>_xlfn.IFNA(IF(J$7="Fixed",1,IF(AND($D709="yes",J$7="Block"),INDEX($O823:$Q823,1,MATCH(J$5,$I68:$K68,0)),IF(OR(J$7="Anytime",J$7="Peak",J$7="Off-peak",J$7="Shoulder",J$7="Block"),INDEX('Stakeholder report data'!$G823:$M823,1,MATCH(IF(J$7="Block","Anytime",J$7),'Stakeholder report data'!$G$799:$M$799,0)),INDEX($W823:$AD823,1,MATCH(J$5,$W$799:$AD$799,0)))))
*J1309*J$8,0)</f>
        <v>0</v>
      </c>
      <c r="K709" s="212">
        <f>_xlfn.IFNA(IF(K$7="Fixed",1,IF(AND($D709="yes",K$7="Block"),INDEX($O823:$Q823,1,MATCH(K$5,$I68:$K68,0)),IF(OR(K$7="Anytime",K$7="Peak",K$7="Off-peak",K$7="Shoulder",K$7="Block"),INDEX('Stakeholder report data'!$G823:$M823,1,MATCH(IF(K$7="Block","Anytime",K$7),'Stakeholder report data'!$G$799:$M$799,0)),INDEX($W823:$AD823,1,MATCH(K$5,$W$799:$AD$799,0)))))
*K1309*K$8,0)</f>
        <v>0</v>
      </c>
      <c r="L709" s="212">
        <f>_xlfn.IFNA(IF(L$7="Fixed",1,IF(AND($D709="yes",L$7="Block"),INDEX($O823:$Q823,1,MATCH(L$5,$I68:$K68,0)),IF(OR(L$7="Anytime",L$7="Peak",L$7="Off-peak",L$7="Shoulder",L$7="Block"),INDEX('Stakeholder report data'!$G823:$M823,1,MATCH(IF(L$7="Block","Anytime",L$7),'Stakeholder report data'!$G$799:$M$799,0)),INDEX($W823:$AD823,1,MATCH(L$5,$W$799:$AD$799,0)))))
*L1309*L$8,0)</f>
        <v>0</v>
      </c>
      <c r="M709" s="212">
        <f>_xlfn.IFNA(IF(M$7="Fixed",1,IF(AND($D709="yes",M$7="Block"),INDEX($O823:$Q823,1,MATCH(M$5,$I68:$K68,0)),IF(OR(M$7="Anytime",M$7="Peak",M$7="Off-peak",M$7="Shoulder",M$7="Block"),INDEX('Stakeholder report data'!$G823:$M823,1,MATCH(IF(M$7="Block","Anytime",M$7),'Stakeholder report data'!$G$799:$M$799,0)),INDEX($W823:$AD823,1,MATCH(M$5,$W$799:$AD$799,0)))))
*M1309*M$8,0)</f>
        <v>0</v>
      </c>
      <c r="N709" s="212">
        <f>_xlfn.IFNA(IF(N$7="Fixed",1,IF(AND($D709="yes",N$7="Block"),INDEX($O823:$Q823,1,MATCH(N$5,$I68:$K68,0)),IF(OR(N$7="Anytime",N$7="Peak",N$7="Off-peak",N$7="Shoulder",N$7="Block"),INDEX('Stakeholder report data'!$G823:$M823,1,MATCH(IF(N$7="Block","Anytime",N$7),'Stakeholder report data'!$G$799:$M$799,0)),INDEX($W823:$AD823,1,MATCH(N$5,$W$799:$AD$799,0)))))
*N1309*N$8,0)</f>
        <v>0</v>
      </c>
      <c r="O709" s="212">
        <f>_xlfn.IFNA(IF(O$7="Fixed",1,IF(AND($D709="yes",O$7="Block"),INDEX($O823:$Q823,1,MATCH(O$5,$I68:$K68,0)),IF(OR(O$7="Anytime",O$7="Peak",O$7="Off-peak",O$7="Shoulder",O$7="Block"),INDEX('Stakeholder report data'!$G823:$M823,1,MATCH(IF(O$7="Block","Anytime",O$7),'Stakeholder report data'!$G$799:$M$799,0)),INDEX($W823:$AD823,1,MATCH(O$5,$W$799:$AD$799,0)))))
*O1309*O$8,0)</f>
        <v>0</v>
      </c>
      <c r="P709" s="212">
        <f>_xlfn.IFNA(IF(P$7="Fixed",1,IF(AND($D709="yes",P$7="Block"),INDEX($O823:$Q823,1,MATCH(P$5,$I68:$K68,0)),IF(OR(P$7="Anytime",P$7="Peak",P$7="Off-peak",P$7="Shoulder",P$7="Block"),INDEX('Stakeholder report data'!$G823:$M823,1,MATCH(IF(P$7="Block","Anytime",P$7),'Stakeholder report data'!$G$799:$M$799,0)),INDEX($W823:$AD823,1,MATCH(P$5,$W$799:$AD$799,0)))))
*P1309*P$8,0)</f>
        <v>0</v>
      </c>
      <c r="Q709" s="212">
        <f>_xlfn.IFNA(IF(Q$7="Fixed",1,IF(AND($D709="yes",Q$7="Block"),INDEX($O823:$Q823,1,MATCH(Q$5,$I68:$K68,0)),IF(OR(Q$7="Anytime",Q$7="Peak",Q$7="Off-peak",Q$7="Shoulder",Q$7="Block"),INDEX('Stakeholder report data'!$G823:$M823,1,MATCH(IF(Q$7="Block","Anytime",Q$7),'Stakeholder report data'!$G$799:$M$799,0)),INDEX($W823:$AD823,1,MATCH(Q$5,$W$799:$AD$799,0)))))
*Q1309*Q$8,0)</f>
        <v>0</v>
      </c>
      <c r="R709" s="212">
        <f>_xlfn.IFNA(IF(R$7="Fixed",1,IF(AND($D709="yes",R$7="Block"),INDEX($O823:$Q823,1,MATCH(R$5,$I68:$K68,0)),IF(OR(R$7="Anytime",R$7="Peak",R$7="Off-peak",R$7="Shoulder",R$7="Block"),INDEX('Stakeholder report data'!$G823:$M823,1,MATCH(IF(R$7="Block","Anytime",R$7),'Stakeholder report data'!$G$799:$M$799,0)),INDEX($W823:$AD823,1,MATCH(R$5,$W$799:$AD$799,0)))))
*R1309*R$8,0)</f>
        <v>0</v>
      </c>
      <c r="S709" s="212">
        <f>_xlfn.IFNA(IF(S$7="Fixed",1,IF(AND($D709="yes",S$7="Block"),INDEX($O823:$Q823,1,MATCH(S$5,$I68:$K68,0)),IF(OR(S$7="Anytime",S$7="Peak",S$7="Off-peak",S$7="Shoulder",S$7="Block"),INDEX('Stakeholder report data'!$G823:$M823,1,MATCH(IF(S$7="Block","Anytime",S$7),'Stakeholder report data'!$G$799:$M$799,0)),INDEX($W823:$AD823,1,MATCH(S$5,$W$799:$AD$799,0)))))
*S1309*S$8,0)</f>
        <v>0</v>
      </c>
      <c r="T709" s="212">
        <f>_xlfn.IFNA(IF(T$7="Fixed",1,IF(AND($D709="yes",T$7="Block"),INDEX($O823:$Q823,1,MATCH(T$5,$I68:$K68,0)),IF(OR(T$7="Anytime",T$7="Peak",T$7="Off-peak",T$7="Shoulder",T$7="Block"),INDEX('Stakeholder report data'!$G823:$M823,1,MATCH(IF(T$7="Block","Anytime",T$7),'Stakeholder report data'!$G$799:$M$799,0)),INDEX($W823:$AD823,1,MATCH(T$5,$W$799:$AD$799,0)))))
*T1309*T$8,0)</f>
        <v>0</v>
      </c>
      <c r="U709" s="212">
        <f>_xlfn.IFNA(IF(U$7="Fixed",1,IF(AND($D709="yes",U$7="Block"),INDEX($O823:$Q823,1,MATCH(U$5,$I68:$K68,0)),IF(OR(U$7="Anytime",U$7="Peak",U$7="Off-peak",U$7="Shoulder",U$7="Block"),INDEX('Stakeholder report data'!$G823:$M823,1,MATCH(IF(U$7="Block","Anytime",U$7),'Stakeholder report data'!$G$799:$M$799,0)),INDEX($W823:$AD823,1,MATCH(U$5,$W$799:$AD$799,0)))))
*U1309*U$8,0)</f>
        <v>0</v>
      </c>
      <c r="V709" s="212">
        <f>_xlfn.IFNA(IF(V$7="Fixed",1,IF(AND($D709="yes",V$7="Block"),INDEX($O823:$Q823,1,MATCH(V$5,$I68:$K68,0)),IF(OR(V$7="Anytime",V$7="Peak",V$7="Off-peak",V$7="Shoulder",V$7="Block"),INDEX('Stakeholder report data'!$G823:$M823,1,MATCH(IF(V$7="Block","Anytime",V$7),'Stakeholder report data'!$G$799:$M$799,0)),INDEX($W823:$AD823,1,MATCH(V$5,$W$799:$AD$799,0)))))
*V1309*V$8,0)</f>
        <v>0</v>
      </c>
      <c r="W709" s="212">
        <f>_xlfn.IFNA(IF(W$7="Fixed",1,IF(AND($D709="yes",W$7="Block"),INDEX($O823:$Q823,1,MATCH(W$5,$I68:$K68,0)),IF(OR(W$7="Anytime",W$7="Peak",W$7="Off-peak",W$7="Shoulder",W$7="Block"),INDEX('Stakeholder report data'!$G823:$M823,1,MATCH(IF(W$7="Block","Anytime",W$7),'Stakeholder report data'!$G$799:$M$799,0)),INDEX($W823:$AD823,1,MATCH(W$5,$W$799:$AD$799,0)))))
*W1309*W$8,0)</f>
        <v>0</v>
      </c>
      <c r="X709" s="212">
        <f>_xlfn.IFNA(IF(X$7="Fixed",1,IF(AND($D709="yes",X$7="Block"),INDEX($O823:$Q823,1,MATCH(X$5,$I68:$K68,0)),IF(OR(X$7="Anytime",X$7="Peak",X$7="Off-peak",X$7="Shoulder",X$7="Block"),INDEX('Stakeholder report data'!$G823:$M823,1,MATCH(IF(X$7="Block","Anytime",X$7),'Stakeholder report data'!$G$799:$M$799,0)),INDEX($W823:$AD823,1,MATCH(X$5,$W$799:$AD$799,0)))))
*X1309*X$8,0)</f>
        <v>0</v>
      </c>
      <c r="Y709" s="212">
        <f>_xlfn.IFNA(IF(Y$7="Fixed",1,IF(AND($D709="yes",Y$7="Block"),INDEX($O823:$Q823,1,MATCH(Y$5,$I68:$K68,0)),IF(OR(Y$7="Anytime",Y$7="Peak",Y$7="Off-peak",Y$7="Shoulder",Y$7="Block"),INDEX('Stakeholder report data'!$G823:$M823,1,MATCH(IF(Y$7="Block","Anytime",Y$7),'Stakeholder report data'!$G$799:$M$799,0)),INDEX($W823:$AD823,1,MATCH(Y$5,$W$799:$AD$799,0)))))
*Y1309*Y$8,0)</f>
        <v>0</v>
      </c>
      <c r="Z709" s="212">
        <f>_xlfn.IFNA(IF(Z$7="Fixed",1,IF(AND($D709="yes",Z$7="Block"),INDEX($O823:$Q823,1,MATCH(Z$5,$I68:$K68,0)),IF(OR(Z$7="Anytime",Z$7="Peak",Z$7="Off-peak",Z$7="Shoulder",Z$7="Block"),INDEX('Stakeholder report data'!$G823:$M823,1,MATCH(IF(Z$7="Block","Anytime",Z$7),'Stakeholder report data'!$G$799:$M$799,0)),INDEX($W823:$AD823,1,MATCH(Z$5,$W$799:$AD$799,0)))))
*Z1309*Z$8,0)</f>
        <v>0</v>
      </c>
      <c r="AA709" s="212">
        <f>_xlfn.IFNA(IF(AA$7="Fixed",1,IF(AND($D709="yes",AA$7="Block"),INDEX($O823:$Q823,1,MATCH(AA$5,$I68:$K68,0)),IF(OR(AA$7="Anytime",AA$7="Peak",AA$7="Off-peak",AA$7="Shoulder",AA$7="Block"),INDEX('Stakeholder report data'!$G823:$M823,1,MATCH(IF(AA$7="Block","Anytime",AA$7),'Stakeholder report data'!$G$799:$M$799,0)),INDEX($W823:$AD823,1,MATCH(AA$5,$W$799:$AD$799,0)))))
*AA1309*AA$8,0)</f>
        <v>0</v>
      </c>
      <c r="AB709" s="212">
        <f>_xlfn.IFNA(IF(AB$7="Fixed",1,IF(AND($D709="yes",AB$7="Block"),INDEX($O823:$Q823,1,MATCH(AB$5,$I68:$K68,0)),IF(OR(AB$7="Anytime",AB$7="Peak",AB$7="Off-peak",AB$7="Shoulder",AB$7="Block"),INDEX('Stakeholder report data'!$G823:$M823,1,MATCH(IF(AB$7="Block","Anytime",AB$7),'Stakeholder report data'!$G$799:$M$799,0)),INDEX($W823:$AD823,1,MATCH(AB$5,$W$799:$AD$799,0)))))
*AB1309*AB$8,0)</f>
        <v>0</v>
      </c>
      <c r="AC709" s="212">
        <f>_xlfn.IFNA(IF(AC$7="Fixed",1,IF(AND($D709="yes",AC$7="Block"),INDEX($O823:$Q823,1,MATCH(AC$5,$I68:$K68,0)),IF(OR(AC$7="Anytime",AC$7="Peak",AC$7="Off-peak",AC$7="Shoulder",AC$7="Block"),INDEX('Stakeholder report data'!$G823:$M823,1,MATCH(IF(AC$7="Block","Anytime",AC$7),'Stakeholder report data'!$G$799:$M$799,0)),INDEX($W823:$AD823,1,MATCH(AC$5,$W$799:$AD$799,0)))))
*AC1309*AC$8,0)</f>
        <v>0</v>
      </c>
      <c r="AD709" s="212">
        <f>_xlfn.IFNA(IF(AD$7="Fixed",1,IF(AND($D709="yes",AD$7="Block"),INDEX($O823:$Q823,1,MATCH(AD$5,$I68:$K68,0)),IF(OR(AD$7="Anytime",AD$7="Peak",AD$7="Off-peak",AD$7="Shoulder",AD$7="Block"),INDEX('Stakeholder report data'!$G823:$M823,1,MATCH(IF(AD$7="Block","Anytime",AD$7),'Stakeholder report data'!$G$799:$M$799,0)),INDEX($W823:$AD823,1,MATCH(AD$5,$W$799:$AD$799,0)))))
*AD1309*AD$8,0)</f>
        <v>0</v>
      </c>
      <c r="AE709" s="55"/>
      <c r="AF709" s="34"/>
      <c r="AG709" s="34"/>
      <c r="AH709" s="34"/>
    </row>
    <row r="710" spans="1:34" ht="11.25" hidden="1" outlineLevel="3" x14ac:dyDescent="0.2">
      <c r="A710" s="34"/>
      <c r="B710" s="258">
        <v>23</v>
      </c>
      <c r="C710" s="48">
        <v>0</v>
      </c>
      <c r="D710" s="49">
        <f t="shared" si="74"/>
        <v>0</v>
      </c>
      <c r="E710" s="49">
        <f t="shared" si="74"/>
        <v>0</v>
      </c>
      <c r="F710" s="56"/>
      <c r="G710" s="262">
        <f t="shared" si="73"/>
        <v>0</v>
      </c>
      <c r="H710" s="56"/>
      <c r="I710" s="212">
        <f>_xlfn.IFNA(IF(I$7="Fixed",1,IF(AND($D710="yes",I$7="Block"),INDEX($O824:$Q824,1,MATCH(I$5,$I69:$K69,0)),IF(OR(I$7="Anytime",I$7="Peak",I$7="Off-peak",I$7="Shoulder",I$7="Block"),INDEX('Stakeholder report data'!$G824:$M824,1,MATCH(IF(I$7="Block","Anytime",I$7),'Stakeholder report data'!$G$799:$M$799,0)),INDEX($W824:$AD824,1,MATCH(I$5,$W$799:$AD$799,0)))))
*I1310*I$8,0)</f>
        <v>0</v>
      </c>
      <c r="J710" s="212">
        <f>_xlfn.IFNA(IF(J$7="Fixed",1,IF(AND($D710="yes",J$7="Block"),INDEX($O824:$Q824,1,MATCH(J$5,$I69:$K69,0)),IF(OR(J$7="Anytime",J$7="Peak",J$7="Off-peak",J$7="Shoulder",J$7="Block"),INDEX('Stakeholder report data'!$G824:$M824,1,MATCH(IF(J$7="Block","Anytime",J$7),'Stakeholder report data'!$G$799:$M$799,0)),INDEX($W824:$AD824,1,MATCH(J$5,$W$799:$AD$799,0)))))
*J1310*J$8,0)</f>
        <v>0</v>
      </c>
      <c r="K710" s="212">
        <f>_xlfn.IFNA(IF(K$7="Fixed",1,IF(AND($D710="yes",K$7="Block"),INDEX($O824:$Q824,1,MATCH(K$5,$I69:$K69,0)),IF(OR(K$7="Anytime",K$7="Peak",K$7="Off-peak",K$7="Shoulder",K$7="Block"),INDEX('Stakeholder report data'!$G824:$M824,1,MATCH(IF(K$7="Block","Anytime",K$7),'Stakeholder report data'!$G$799:$M$799,0)),INDEX($W824:$AD824,1,MATCH(K$5,$W$799:$AD$799,0)))))
*K1310*K$8,0)</f>
        <v>0</v>
      </c>
      <c r="L710" s="212">
        <f>_xlfn.IFNA(IF(L$7="Fixed",1,IF(AND($D710="yes",L$7="Block"),INDEX($O824:$Q824,1,MATCH(L$5,$I69:$K69,0)),IF(OR(L$7="Anytime",L$7="Peak",L$7="Off-peak",L$7="Shoulder",L$7="Block"),INDEX('Stakeholder report data'!$G824:$M824,1,MATCH(IF(L$7="Block","Anytime",L$7),'Stakeholder report data'!$G$799:$M$799,0)),INDEX($W824:$AD824,1,MATCH(L$5,$W$799:$AD$799,0)))))
*L1310*L$8,0)</f>
        <v>0</v>
      </c>
      <c r="M710" s="212">
        <f>_xlfn.IFNA(IF(M$7="Fixed",1,IF(AND($D710="yes",M$7="Block"),INDEX($O824:$Q824,1,MATCH(M$5,$I69:$K69,0)),IF(OR(M$7="Anytime",M$7="Peak",M$7="Off-peak",M$7="Shoulder",M$7="Block"),INDEX('Stakeholder report data'!$G824:$M824,1,MATCH(IF(M$7="Block","Anytime",M$7),'Stakeholder report data'!$G$799:$M$799,0)),INDEX($W824:$AD824,1,MATCH(M$5,$W$799:$AD$799,0)))))
*M1310*M$8,0)</f>
        <v>0</v>
      </c>
      <c r="N710" s="212">
        <f>_xlfn.IFNA(IF(N$7="Fixed",1,IF(AND($D710="yes",N$7="Block"),INDEX($O824:$Q824,1,MATCH(N$5,$I69:$K69,0)),IF(OR(N$7="Anytime",N$7="Peak",N$7="Off-peak",N$7="Shoulder",N$7="Block"),INDEX('Stakeholder report data'!$G824:$M824,1,MATCH(IF(N$7="Block","Anytime",N$7),'Stakeholder report data'!$G$799:$M$799,0)),INDEX($W824:$AD824,1,MATCH(N$5,$W$799:$AD$799,0)))))
*N1310*N$8,0)</f>
        <v>0</v>
      </c>
      <c r="O710" s="212">
        <f>_xlfn.IFNA(IF(O$7="Fixed",1,IF(AND($D710="yes",O$7="Block"),INDEX($O824:$Q824,1,MATCH(O$5,$I69:$K69,0)),IF(OR(O$7="Anytime",O$7="Peak",O$7="Off-peak",O$7="Shoulder",O$7="Block"),INDEX('Stakeholder report data'!$G824:$M824,1,MATCH(IF(O$7="Block","Anytime",O$7),'Stakeholder report data'!$G$799:$M$799,0)),INDEX($W824:$AD824,1,MATCH(O$5,$W$799:$AD$799,0)))))
*O1310*O$8,0)</f>
        <v>0</v>
      </c>
      <c r="P710" s="212">
        <f>_xlfn.IFNA(IF(P$7="Fixed",1,IF(AND($D710="yes",P$7="Block"),INDEX($O824:$Q824,1,MATCH(P$5,$I69:$K69,0)),IF(OR(P$7="Anytime",P$7="Peak",P$7="Off-peak",P$7="Shoulder",P$7="Block"),INDEX('Stakeholder report data'!$G824:$M824,1,MATCH(IF(P$7="Block","Anytime",P$7),'Stakeholder report data'!$G$799:$M$799,0)),INDEX($W824:$AD824,1,MATCH(P$5,$W$799:$AD$799,0)))))
*P1310*P$8,0)</f>
        <v>0</v>
      </c>
      <c r="Q710" s="212">
        <f>_xlfn.IFNA(IF(Q$7="Fixed",1,IF(AND($D710="yes",Q$7="Block"),INDEX($O824:$Q824,1,MATCH(Q$5,$I69:$K69,0)),IF(OR(Q$7="Anytime",Q$7="Peak",Q$7="Off-peak",Q$7="Shoulder",Q$7="Block"),INDEX('Stakeholder report data'!$G824:$M824,1,MATCH(IF(Q$7="Block","Anytime",Q$7),'Stakeholder report data'!$G$799:$M$799,0)),INDEX($W824:$AD824,1,MATCH(Q$5,$W$799:$AD$799,0)))))
*Q1310*Q$8,0)</f>
        <v>0</v>
      </c>
      <c r="R710" s="212">
        <f>_xlfn.IFNA(IF(R$7="Fixed",1,IF(AND($D710="yes",R$7="Block"),INDEX($O824:$Q824,1,MATCH(R$5,$I69:$K69,0)),IF(OR(R$7="Anytime",R$7="Peak",R$7="Off-peak",R$7="Shoulder",R$7="Block"),INDEX('Stakeholder report data'!$G824:$M824,1,MATCH(IF(R$7="Block","Anytime",R$7),'Stakeholder report data'!$G$799:$M$799,0)),INDEX($W824:$AD824,1,MATCH(R$5,$W$799:$AD$799,0)))))
*R1310*R$8,0)</f>
        <v>0</v>
      </c>
      <c r="S710" s="212">
        <f>_xlfn.IFNA(IF(S$7="Fixed",1,IF(AND($D710="yes",S$7="Block"),INDEX($O824:$Q824,1,MATCH(S$5,$I69:$K69,0)),IF(OR(S$7="Anytime",S$7="Peak",S$7="Off-peak",S$7="Shoulder",S$7="Block"),INDEX('Stakeholder report data'!$G824:$M824,1,MATCH(IF(S$7="Block","Anytime",S$7),'Stakeholder report data'!$G$799:$M$799,0)),INDEX($W824:$AD824,1,MATCH(S$5,$W$799:$AD$799,0)))))
*S1310*S$8,0)</f>
        <v>0</v>
      </c>
      <c r="T710" s="212">
        <f>_xlfn.IFNA(IF(T$7="Fixed",1,IF(AND($D710="yes",T$7="Block"),INDEX($O824:$Q824,1,MATCH(T$5,$I69:$K69,0)),IF(OR(T$7="Anytime",T$7="Peak",T$7="Off-peak",T$7="Shoulder",T$7="Block"),INDEX('Stakeholder report data'!$G824:$M824,1,MATCH(IF(T$7="Block","Anytime",T$7),'Stakeholder report data'!$G$799:$M$799,0)),INDEX($W824:$AD824,1,MATCH(T$5,$W$799:$AD$799,0)))))
*T1310*T$8,0)</f>
        <v>0</v>
      </c>
      <c r="U710" s="212">
        <f>_xlfn.IFNA(IF(U$7="Fixed",1,IF(AND($D710="yes",U$7="Block"),INDEX($O824:$Q824,1,MATCH(U$5,$I69:$K69,0)),IF(OR(U$7="Anytime",U$7="Peak",U$7="Off-peak",U$7="Shoulder",U$7="Block"),INDEX('Stakeholder report data'!$G824:$M824,1,MATCH(IF(U$7="Block","Anytime",U$7),'Stakeholder report data'!$G$799:$M$799,0)),INDEX($W824:$AD824,1,MATCH(U$5,$W$799:$AD$799,0)))))
*U1310*U$8,0)</f>
        <v>0</v>
      </c>
      <c r="V710" s="212">
        <f>_xlfn.IFNA(IF(V$7="Fixed",1,IF(AND($D710="yes",V$7="Block"),INDEX($O824:$Q824,1,MATCH(V$5,$I69:$K69,0)),IF(OR(V$7="Anytime",V$7="Peak",V$7="Off-peak",V$7="Shoulder",V$7="Block"),INDEX('Stakeholder report data'!$G824:$M824,1,MATCH(IF(V$7="Block","Anytime",V$7),'Stakeholder report data'!$G$799:$M$799,0)),INDEX($W824:$AD824,1,MATCH(V$5,$W$799:$AD$799,0)))))
*V1310*V$8,0)</f>
        <v>0</v>
      </c>
      <c r="W710" s="212">
        <f>_xlfn.IFNA(IF(W$7="Fixed",1,IF(AND($D710="yes",W$7="Block"),INDEX($O824:$Q824,1,MATCH(W$5,$I69:$K69,0)),IF(OR(W$7="Anytime",W$7="Peak",W$7="Off-peak",W$7="Shoulder",W$7="Block"),INDEX('Stakeholder report data'!$G824:$M824,1,MATCH(IF(W$7="Block","Anytime",W$7),'Stakeholder report data'!$G$799:$M$799,0)),INDEX($W824:$AD824,1,MATCH(W$5,$W$799:$AD$799,0)))))
*W1310*W$8,0)</f>
        <v>0</v>
      </c>
      <c r="X710" s="212">
        <f>_xlfn.IFNA(IF(X$7="Fixed",1,IF(AND($D710="yes",X$7="Block"),INDEX($O824:$Q824,1,MATCH(X$5,$I69:$K69,0)),IF(OR(X$7="Anytime",X$7="Peak",X$7="Off-peak",X$7="Shoulder",X$7="Block"),INDEX('Stakeholder report data'!$G824:$M824,1,MATCH(IF(X$7="Block","Anytime",X$7),'Stakeholder report data'!$G$799:$M$799,0)),INDEX($W824:$AD824,1,MATCH(X$5,$W$799:$AD$799,0)))))
*X1310*X$8,0)</f>
        <v>0</v>
      </c>
      <c r="Y710" s="212">
        <f>_xlfn.IFNA(IF(Y$7="Fixed",1,IF(AND($D710="yes",Y$7="Block"),INDEX($O824:$Q824,1,MATCH(Y$5,$I69:$K69,0)),IF(OR(Y$7="Anytime",Y$7="Peak",Y$7="Off-peak",Y$7="Shoulder",Y$7="Block"),INDEX('Stakeholder report data'!$G824:$M824,1,MATCH(IF(Y$7="Block","Anytime",Y$7),'Stakeholder report data'!$G$799:$M$799,0)),INDEX($W824:$AD824,1,MATCH(Y$5,$W$799:$AD$799,0)))))
*Y1310*Y$8,0)</f>
        <v>0</v>
      </c>
      <c r="Z710" s="212">
        <f>_xlfn.IFNA(IF(Z$7="Fixed",1,IF(AND($D710="yes",Z$7="Block"),INDEX($O824:$Q824,1,MATCH(Z$5,$I69:$K69,0)),IF(OR(Z$7="Anytime",Z$7="Peak",Z$7="Off-peak",Z$7="Shoulder",Z$7="Block"),INDEX('Stakeholder report data'!$G824:$M824,1,MATCH(IF(Z$7="Block","Anytime",Z$7),'Stakeholder report data'!$G$799:$M$799,0)),INDEX($W824:$AD824,1,MATCH(Z$5,$W$799:$AD$799,0)))))
*Z1310*Z$8,0)</f>
        <v>0</v>
      </c>
      <c r="AA710" s="212">
        <f>_xlfn.IFNA(IF(AA$7="Fixed",1,IF(AND($D710="yes",AA$7="Block"),INDEX($O824:$Q824,1,MATCH(AA$5,$I69:$K69,0)),IF(OR(AA$7="Anytime",AA$7="Peak",AA$7="Off-peak",AA$7="Shoulder",AA$7="Block"),INDEX('Stakeholder report data'!$G824:$M824,1,MATCH(IF(AA$7="Block","Anytime",AA$7),'Stakeholder report data'!$G$799:$M$799,0)),INDEX($W824:$AD824,1,MATCH(AA$5,$W$799:$AD$799,0)))))
*AA1310*AA$8,0)</f>
        <v>0</v>
      </c>
      <c r="AB710" s="212">
        <f>_xlfn.IFNA(IF(AB$7="Fixed",1,IF(AND($D710="yes",AB$7="Block"),INDEX($O824:$Q824,1,MATCH(AB$5,$I69:$K69,0)),IF(OR(AB$7="Anytime",AB$7="Peak",AB$7="Off-peak",AB$7="Shoulder",AB$7="Block"),INDEX('Stakeholder report data'!$G824:$M824,1,MATCH(IF(AB$7="Block","Anytime",AB$7),'Stakeholder report data'!$G$799:$M$799,0)),INDEX($W824:$AD824,1,MATCH(AB$5,$W$799:$AD$799,0)))))
*AB1310*AB$8,0)</f>
        <v>0</v>
      </c>
      <c r="AC710" s="212">
        <f>_xlfn.IFNA(IF(AC$7="Fixed",1,IF(AND($D710="yes",AC$7="Block"),INDEX($O824:$Q824,1,MATCH(AC$5,$I69:$K69,0)),IF(OR(AC$7="Anytime",AC$7="Peak",AC$7="Off-peak",AC$7="Shoulder",AC$7="Block"),INDEX('Stakeholder report data'!$G824:$M824,1,MATCH(IF(AC$7="Block","Anytime",AC$7),'Stakeholder report data'!$G$799:$M$799,0)),INDEX($W824:$AD824,1,MATCH(AC$5,$W$799:$AD$799,0)))))
*AC1310*AC$8,0)</f>
        <v>0</v>
      </c>
      <c r="AD710" s="212">
        <f>_xlfn.IFNA(IF(AD$7="Fixed",1,IF(AND($D710="yes",AD$7="Block"),INDEX($O824:$Q824,1,MATCH(AD$5,$I69:$K69,0)),IF(OR(AD$7="Anytime",AD$7="Peak",AD$7="Off-peak",AD$7="Shoulder",AD$7="Block"),INDEX('Stakeholder report data'!$G824:$M824,1,MATCH(IF(AD$7="Block","Anytime",AD$7),'Stakeholder report data'!$G$799:$M$799,0)),INDEX($W824:$AD824,1,MATCH(AD$5,$W$799:$AD$799,0)))))
*AD1310*AD$8,0)</f>
        <v>0</v>
      </c>
      <c r="AE710" s="55"/>
      <c r="AF710" s="34"/>
      <c r="AG710" s="34"/>
      <c r="AH710" s="34"/>
    </row>
    <row r="711" spans="1:34" ht="11.25" hidden="1" outlineLevel="3" x14ac:dyDescent="0.2">
      <c r="A711" s="34"/>
      <c r="B711" s="251">
        <v>24</v>
      </c>
      <c r="C711" s="48">
        <v>0</v>
      </c>
      <c r="D711" s="49">
        <f t="shared" si="74"/>
        <v>0</v>
      </c>
      <c r="E711" s="49">
        <f t="shared" si="74"/>
        <v>0</v>
      </c>
      <c r="F711" s="56"/>
      <c r="G711" s="262">
        <f t="shared" si="73"/>
        <v>0</v>
      </c>
      <c r="H711" s="56"/>
      <c r="I711" s="212">
        <f>_xlfn.IFNA(IF(I$7="Fixed",1,IF(AND($D711="yes",I$7="Block"),INDEX($O825:$Q825,1,MATCH(I$5,$I70:$K70,0)),IF(OR(I$7="Anytime",I$7="Peak",I$7="Off-peak",I$7="Shoulder",I$7="Block"),INDEX('Stakeholder report data'!$G825:$M825,1,MATCH(IF(I$7="Block","Anytime",I$7),'Stakeholder report data'!$G$799:$M$799,0)),INDEX($W825:$AD825,1,MATCH(I$5,$W$799:$AD$799,0)))))
*I1311*I$8,0)</f>
        <v>0</v>
      </c>
      <c r="J711" s="212">
        <f>_xlfn.IFNA(IF(J$7="Fixed",1,IF(AND($D711="yes",J$7="Block"),INDEX($O825:$Q825,1,MATCH(J$5,$I70:$K70,0)),IF(OR(J$7="Anytime",J$7="Peak",J$7="Off-peak",J$7="Shoulder",J$7="Block"),INDEX('Stakeholder report data'!$G825:$M825,1,MATCH(IF(J$7="Block","Anytime",J$7),'Stakeholder report data'!$G$799:$M$799,0)),INDEX($W825:$AD825,1,MATCH(J$5,$W$799:$AD$799,0)))))
*J1311*J$8,0)</f>
        <v>0</v>
      </c>
      <c r="K711" s="212">
        <f>_xlfn.IFNA(IF(K$7="Fixed",1,IF(AND($D711="yes",K$7="Block"),INDEX($O825:$Q825,1,MATCH(K$5,$I70:$K70,0)),IF(OR(K$7="Anytime",K$7="Peak",K$7="Off-peak",K$7="Shoulder",K$7="Block"),INDEX('Stakeholder report data'!$G825:$M825,1,MATCH(IF(K$7="Block","Anytime",K$7),'Stakeholder report data'!$G$799:$M$799,0)),INDEX($W825:$AD825,1,MATCH(K$5,$W$799:$AD$799,0)))))
*K1311*K$8,0)</f>
        <v>0</v>
      </c>
      <c r="L711" s="212">
        <f>_xlfn.IFNA(IF(L$7="Fixed",1,IF(AND($D711="yes",L$7="Block"),INDEX($O825:$Q825,1,MATCH(L$5,$I70:$K70,0)),IF(OR(L$7="Anytime",L$7="Peak",L$7="Off-peak",L$7="Shoulder",L$7="Block"),INDEX('Stakeholder report data'!$G825:$M825,1,MATCH(IF(L$7="Block","Anytime",L$7),'Stakeholder report data'!$G$799:$M$799,0)),INDEX($W825:$AD825,1,MATCH(L$5,$W$799:$AD$799,0)))))
*L1311*L$8,0)</f>
        <v>0</v>
      </c>
      <c r="M711" s="212">
        <f>_xlfn.IFNA(IF(M$7="Fixed",1,IF(AND($D711="yes",M$7="Block"),INDEX($O825:$Q825,1,MATCH(M$5,$I70:$K70,0)),IF(OR(M$7="Anytime",M$7="Peak",M$7="Off-peak",M$7="Shoulder",M$7="Block"),INDEX('Stakeholder report data'!$G825:$M825,1,MATCH(IF(M$7="Block","Anytime",M$7),'Stakeholder report data'!$G$799:$M$799,0)),INDEX($W825:$AD825,1,MATCH(M$5,$W$799:$AD$799,0)))))
*M1311*M$8,0)</f>
        <v>0</v>
      </c>
      <c r="N711" s="212">
        <f>_xlfn.IFNA(IF(N$7="Fixed",1,IF(AND($D711="yes",N$7="Block"),INDEX($O825:$Q825,1,MATCH(N$5,$I70:$K70,0)),IF(OR(N$7="Anytime",N$7="Peak",N$7="Off-peak",N$7="Shoulder",N$7="Block"),INDEX('Stakeholder report data'!$G825:$M825,1,MATCH(IF(N$7="Block","Anytime",N$7),'Stakeholder report data'!$G$799:$M$799,0)),INDEX($W825:$AD825,1,MATCH(N$5,$W$799:$AD$799,0)))))
*N1311*N$8,0)</f>
        <v>0</v>
      </c>
      <c r="O711" s="212">
        <f>_xlfn.IFNA(IF(O$7="Fixed",1,IF(AND($D711="yes",O$7="Block"),INDEX($O825:$Q825,1,MATCH(O$5,$I70:$K70,0)),IF(OR(O$7="Anytime",O$7="Peak",O$7="Off-peak",O$7="Shoulder",O$7="Block"),INDEX('Stakeholder report data'!$G825:$M825,1,MATCH(IF(O$7="Block","Anytime",O$7),'Stakeholder report data'!$G$799:$M$799,0)),INDEX($W825:$AD825,1,MATCH(O$5,$W$799:$AD$799,0)))))
*O1311*O$8,0)</f>
        <v>0</v>
      </c>
      <c r="P711" s="212">
        <f>_xlfn.IFNA(IF(P$7="Fixed",1,IF(AND($D711="yes",P$7="Block"),INDEX($O825:$Q825,1,MATCH(P$5,$I70:$K70,0)),IF(OR(P$7="Anytime",P$7="Peak",P$7="Off-peak",P$7="Shoulder",P$7="Block"),INDEX('Stakeholder report data'!$G825:$M825,1,MATCH(IF(P$7="Block","Anytime",P$7),'Stakeholder report data'!$G$799:$M$799,0)),INDEX($W825:$AD825,1,MATCH(P$5,$W$799:$AD$799,0)))))
*P1311*P$8,0)</f>
        <v>0</v>
      </c>
      <c r="Q711" s="212">
        <f>_xlfn.IFNA(IF(Q$7="Fixed",1,IF(AND($D711="yes",Q$7="Block"),INDEX($O825:$Q825,1,MATCH(Q$5,$I70:$K70,0)),IF(OR(Q$7="Anytime",Q$7="Peak",Q$7="Off-peak",Q$7="Shoulder",Q$7="Block"),INDEX('Stakeholder report data'!$G825:$M825,1,MATCH(IF(Q$7="Block","Anytime",Q$7),'Stakeholder report data'!$G$799:$M$799,0)),INDEX($W825:$AD825,1,MATCH(Q$5,$W$799:$AD$799,0)))))
*Q1311*Q$8,0)</f>
        <v>0</v>
      </c>
      <c r="R711" s="212">
        <f>_xlfn.IFNA(IF(R$7="Fixed",1,IF(AND($D711="yes",R$7="Block"),INDEX($O825:$Q825,1,MATCH(R$5,$I70:$K70,0)),IF(OR(R$7="Anytime",R$7="Peak",R$7="Off-peak",R$7="Shoulder",R$7="Block"),INDEX('Stakeholder report data'!$G825:$M825,1,MATCH(IF(R$7="Block","Anytime",R$7),'Stakeholder report data'!$G$799:$M$799,0)),INDEX($W825:$AD825,1,MATCH(R$5,$W$799:$AD$799,0)))))
*R1311*R$8,0)</f>
        <v>0</v>
      </c>
      <c r="S711" s="212">
        <f>_xlfn.IFNA(IF(S$7="Fixed",1,IF(AND($D711="yes",S$7="Block"),INDEX($O825:$Q825,1,MATCH(S$5,$I70:$K70,0)),IF(OR(S$7="Anytime",S$7="Peak",S$7="Off-peak",S$7="Shoulder",S$7="Block"),INDEX('Stakeholder report data'!$G825:$M825,1,MATCH(IF(S$7="Block","Anytime",S$7),'Stakeholder report data'!$G$799:$M$799,0)),INDEX($W825:$AD825,1,MATCH(S$5,$W$799:$AD$799,0)))))
*S1311*S$8,0)</f>
        <v>0</v>
      </c>
      <c r="T711" s="212">
        <f>_xlfn.IFNA(IF(T$7="Fixed",1,IF(AND($D711="yes",T$7="Block"),INDEX($O825:$Q825,1,MATCH(T$5,$I70:$K70,0)),IF(OR(T$7="Anytime",T$7="Peak",T$7="Off-peak",T$7="Shoulder",T$7="Block"),INDEX('Stakeholder report data'!$G825:$M825,1,MATCH(IF(T$7="Block","Anytime",T$7),'Stakeholder report data'!$G$799:$M$799,0)),INDEX($W825:$AD825,1,MATCH(T$5,$W$799:$AD$799,0)))))
*T1311*T$8,0)</f>
        <v>0</v>
      </c>
      <c r="U711" s="212">
        <f>_xlfn.IFNA(IF(U$7="Fixed",1,IF(AND($D711="yes",U$7="Block"),INDEX($O825:$Q825,1,MATCH(U$5,$I70:$K70,0)),IF(OR(U$7="Anytime",U$7="Peak",U$7="Off-peak",U$7="Shoulder",U$7="Block"),INDEX('Stakeholder report data'!$G825:$M825,1,MATCH(IF(U$7="Block","Anytime",U$7),'Stakeholder report data'!$G$799:$M$799,0)),INDEX($W825:$AD825,1,MATCH(U$5,$W$799:$AD$799,0)))))
*U1311*U$8,0)</f>
        <v>0</v>
      </c>
      <c r="V711" s="212">
        <f>_xlfn.IFNA(IF(V$7="Fixed",1,IF(AND($D711="yes",V$7="Block"),INDEX($O825:$Q825,1,MATCH(V$5,$I70:$K70,0)),IF(OR(V$7="Anytime",V$7="Peak",V$7="Off-peak",V$7="Shoulder",V$7="Block"),INDEX('Stakeholder report data'!$G825:$M825,1,MATCH(IF(V$7="Block","Anytime",V$7),'Stakeholder report data'!$G$799:$M$799,0)),INDEX($W825:$AD825,1,MATCH(V$5,$W$799:$AD$799,0)))))
*V1311*V$8,0)</f>
        <v>0</v>
      </c>
      <c r="W711" s="212">
        <f>_xlfn.IFNA(IF(W$7="Fixed",1,IF(AND($D711="yes",W$7="Block"),INDEX($O825:$Q825,1,MATCH(W$5,$I70:$K70,0)),IF(OR(W$7="Anytime",W$7="Peak",W$7="Off-peak",W$7="Shoulder",W$7="Block"),INDEX('Stakeholder report data'!$G825:$M825,1,MATCH(IF(W$7="Block","Anytime",W$7),'Stakeholder report data'!$G$799:$M$799,0)),INDEX($W825:$AD825,1,MATCH(W$5,$W$799:$AD$799,0)))))
*W1311*W$8,0)</f>
        <v>0</v>
      </c>
      <c r="X711" s="212">
        <f>_xlfn.IFNA(IF(X$7="Fixed",1,IF(AND($D711="yes",X$7="Block"),INDEX($O825:$Q825,1,MATCH(X$5,$I70:$K70,0)),IF(OR(X$7="Anytime",X$7="Peak",X$7="Off-peak",X$7="Shoulder",X$7="Block"),INDEX('Stakeholder report data'!$G825:$M825,1,MATCH(IF(X$7="Block","Anytime",X$7),'Stakeholder report data'!$G$799:$M$799,0)),INDEX($W825:$AD825,1,MATCH(X$5,$W$799:$AD$799,0)))))
*X1311*X$8,0)</f>
        <v>0</v>
      </c>
      <c r="Y711" s="212">
        <f>_xlfn.IFNA(IF(Y$7="Fixed",1,IF(AND($D711="yes",Y$7="Block"),INDEX($O825:$Q825,1,MATCH(Y$5,$I70:$K70,0)),IF(OR(Y$7="Anytime",Y$7="Peak",Y$7="Off-peak",Y$7="Shoulder",Y$7="Block"),INDEX('Stakeholder report data'!$G825:$M825,1,MATCH(IF(Y$7="Block","Anytime",Y$7),'Stakeholder report data'!$G$799:$M$799,0)),INDEX($W825:$AD825,1,MATCH(Y$5,$W$799:$AD$799,0)))))
*Y1311*Y$8,0)</f>
        <v>0</v>
      </c>
      <c r="Z711" s="212">
        <f>_xlfn.IFNA(IF(Z$7="Fixed",1,IF(AND($D711="yes",Z$7="Block"),INDEX($O825:$Q825,1,MATCH(Z$5,$I70:$K70,0)),IF(OR(Z$7="Anytime",Z$7="Peak",Z$7="Off-peak",Z$7="Shoulder",Z$7="Block"),INDEX('Stakeholder report data'!$G825:$M825,1,MATCH(IF(Z$7="Block","Anytime",Z$7),'Stakeholder report data'!$G$799:$M$799,0)),INDEX($W825:$AD825,1,MATCH(Z$5,$W$799:$AD$799,0)))))
*Z1311*Z$8,0)</f>
        <v>0</v>
      </c>
      <c r="AA711" s="212">
        <f>_xlfn.IFNA(IF(AA$7="Fixed",1,IF(AND($D711="yes",AA$7="Block"),INDEX($O825:$Q825,1,MATCH(AA$5,$I70:$K70,0)),IF(OR(AA$7="Anytime",AA$7="Peak",AA$7="Off-peak",AA$7="Shoulder",AA$7="Block"),INDEX('Stakeholder report data'!$G825:$M825,1,MATCH(IF(AA$7="Block","Anytime",AA$7),'Stakeholder report data'!$G$799:$M$799,0)),INDEX($W825:$AD825,1,MATCH(AA$5,$W$799:$AD$799,0)))))
*AA1311*AA$8,0)</f>
        <v>0</v>
      </c>
      <c r="AB711" s="212">
        <f>_xlfn.IFNA(IF(AB$7="Fixed",1,IF(AND($D711="yes",AB$7="Block"),INDEX($O825:$Q825,1,MATCH(AB$5,$I70:$K70,0)),IF(OR(AB$7="Anytime",AB$7="Peak",AB$7="Off-peak",AB$7="Shoulder",AB$7="Block"),INDEX('Stakeholder report data'!$G825:$M825,1,MATCH(IF(AB$7="Block","Anytime",AB$7),'Stakeholder report data'!$G$799:$M$799,0)),INDEX($W825:$AD825,1,MATCH(AB$5,$W$799:$AD$799,0)))))
*AB1311*AB$8,0)</f>
        <v>0</v>
      </c>
      <c r="AC711" s="212">
        <f>_xlfn.IFNA(IF(AC$7="Fixed",1,IF(AND($D711="yes",AC$7="Block"),INDEX($O825:$Q825,1,MATCH(AC$5,$I70:$K70,0)),IF(OR(AC$7="Anytime",AC$7="Peak",AC$7="Off-peak",AC$7="Shoulder",AC$7="Block"),INDEX('Stakeholder report data'!$G825:$M825,1,MATCH(IF(AC$7="Block","Anytime",AC$7),'Stakeholder report data'!$G$799:$M$799,0)),INDEX($W825:$AD825,1,MATCH(AC$5,$W$799:$AD$799,0)))))
*AC1311*AC$8,0)</f>
        <v>0</v>
      </c>
      <c r="AD711" s="212">
        <f>_xlfn.IFNA(IF(AD$7="Fixed",1,IF(AND($D711="yes",AD$7="Block"),INDEX($O825:$Q825,1,MATCH(AD$5,$I70:$K70,0)),IF(OR(AD$7="Anytime",AD$7="Peak",AD$7="Off-peak",AD$7="Shoulder",AD$7="Block"),INDEX('Stakeholder report data'!$G825:$M825,1,MATCH(IF(AD$7="Block","Anytime",AD$7),'Stakeholder report data'!$G$799:$M$799,0)),INDEX($W825:$AD825,1,MATCH(AD$5,$W$799:$AD$799,0)))))
*AD1311*AD$8,0)</f>
        <v>0</v>
      </c>
      <c r="AE711" s="55"/>
      <c r="AF711" s="34"/>
      <c r="AG711" s="34"/>
      <c r="AH711" s="34"/>
    </row>
    <row r="712" spans="1:34" ht="11.25" hidden="1" outlineLevel="3" x14ac:dyDescent="0.2">
      <c r="A712" s="34"/>
      <c r="B712" s="251">
        <v>25</v>
      </c>
      <c r="C712" s="48">
        <v>0</v>
      </c>
      <c r="D712" s="49">
        <f t="shared" si="74"/>
        <v>0</v>
      </c>
      <c r="E712" s="49">
        <f t="shared" si="74"/>
        <v>0</v>
      </c>
      <c r="F712" s="56"/>
      <c r="G712" s="262">
        <f t="shared" si="73"/>
        <v>0</v>
      </c>
      <c r="H712" s="56"/>
      <c r="I712" s="212">
        <f>_xlfn.IFNA(IF(I$7="Fixed",1,IF(AND($D712="yes",I$7="Block"),INDEX($O826:$Q826,1,MATCH(I$5,$I71:$K71,0)),IF(OR(I$7="Anytime",I$7="Peak",I$7="Off-peak",I$7="Shoulder",I$7="Block"),INDEX('Stakeholder report data'!$G826:$M826,1,MATCH(IF(I$7="Block","Anytime",I$7),'Stakeholder report data'!$G$799:$M$799,0)),INDEX($W826:$AD826,1,MATCH(I$5,$W$799:$AD$799,0)))))
*I1312*I$8,0)</f>
        <v>0</v>
      </c>
      <c r="J712" s="212">
        <f>_xlfn.IFNA(IF(J$7="Fixed",1,IF(AND($D712="yes",J$7="Block"),INDEX($O826:$Q826,1,MATCH(J$5,$I71:$K71,0)),IF(OR(J$7="Anytime",J$7="Peak",J$7="Off-peak",J$7="Shoulder",J$7="Block"),INDEX('Stakeholder report data'!$G826:$M826,1,MATCH(IF(J$7="Block","Anytime",J$7),'Stakeholder report data'!$G$799:$M$799,0)),INDEX($W826:$AD826,1,MATCH(J$5,$W$799:$AD$799,0)))))
*J1312*J$8,0)</f>
        <v>0</v>
      </c>
      <c r="K712" s="212">
        <f>_xlfn.IFNA(IF(K$7="Fixed",1,IF(AND($D712="yes",K$7="Block"),INDEX($O826:$Q826,1,MATCH(K$5,$I71:$K71,0)),IF(OR(K$7="Anytime",K$7="Peak",K$7="Off-peak",K$7="Shoulder",K$7="Block"),INDEX('Stakeholder report data'!$G826:$M826,1,MATCH(IF(K$7="Block","Anytime",K$7),'Stakeholder report data'!$G$799:$M$799,0)),INDEX($W826:$AD826,1,MATCH(K$5,$W$799:$AD$799,0)))))
*K1312*K$8,0)</f>
        <v>0</v>
      </c>
      <c r="L712" s="212">
        <f>_xlfn.IFNA(IF(L$7="Fixed",1,IF(AND($D712="yes",L$7="Block"),INDEX($O826:$Q826,1,MATCH(L$5,$I71:$K71,0)),IF(OR(L$7="Anytime",L$7="Peak",L$7="Off-peak",L$7="Shoulder",L$7="Block"),INDEX('Stakeholder report data'!$G826:$M826,1,MATCH(IF(L$7="Block","Anytime",L$7),'Stakeholder report data'!$G$799:$M$799,0)),INDEX($W826:$AD826,1,MATCH(L$5,$W$799:$AD$799,0)))))
*L1312*L$8,0)</f>
        <v>0</v>
      </c>
      <c r="M712" s="212">
        <f>_xlfn.IFNA(IF(M$7="Fixed",1,IF(AND($D712="yes",M$7="Block"),INDEX($O826:$Q826,1,MATCH(M$5,$I71:$K71,0)),IF(OR(M$7="Anytime",M$7="Peak",M$7="Off-peak",M$7="Shoulder",M$7="Block"),INDEX('Stakeholder report data'!$G826:$M826,1,MATCH(IF(M$7="Block","Anytime",M$7),'Stakeholder report data'!$G$799:$M$799,0)),INDEX($W826:$AD826,1,MATCH(M$5,$W$799:$AD$799,0)))))
*M1312*M$8,0)</f>
        <v>0</v>
      </c>
      <c r="N712" s="212">
        <f>_xlfn.IFNA(IF(N$7="Fixed",1,IF(AND($D712="yes",N$7="Block"),INDEX($O826:$Q826,1,MATCH(N$5,$I71:$K71,0)),IF(OR(N$7="Anytime",N$7="Peak",N$7="Off-peak",N$7="Shoulder",N$7="Block"),INDEX('Stakeholder report data'!$G826:$M826,1,MATCH(IF(N$7="Block","Anytime",N$7),'Stakeholder report data'!$G$799:$M$799,0)),INDEX($W826:$AD826,1,MATCH(N$5,$W$799:$AD$799,0)))))
*N1312*N$8,0)</f>
        <v>0</v>
      </c>
      <c r="O712" s="212">
        <f>_xlfn.IFNA(IF(O$7="Fixed",1,IF(AND($D712="yes",O$7="Block"),INDEX($O826:$Q826,1,MATCH(O$5,$I71:$K71,0)),IF(OR(O$7="Anytime",O$7="Peak",O$7="Off-peak",O$7="Shoulder",O$7="Block"),INDEX('Stakeholder report data'!$G826:$M826,1,MATCH(IF(O$7="Block","Anytime",O$7),'Stakeholder report data'!$G$799:$M$799,0)),INDEX($W826:$AD826,1,MATCH(O$5,$W$799:$AD$799,0)))))
*O1312*O$8,0)</f>
        <v>0</v>
      </c>
      <c r="P712" s="212">
        <f>_xlfn.IFNA(IF(P$7="Fixed",1,IF(AND($D712="yes",P$7="Block"),INDEX($O826:$Q826,1,MATCH(P$5,$I71:$K71,0)),IF(OR(P$7="Anytime",P$7="Peak",P$7="Off-peak",P$7="Shoulder",P$7="Block"),INDEX('Stakeholder report data'!$G826:$M826,1,MATCH(IF(P$7="Block","Anytime",P$7),'Stakeholder report data'!$G$799:$M$799,0)),INDEX($W826:$AD826,1,MATCH(P$5,$W$799:$AD$799,0)))))
*P1312*P$8,0)</f>
        <v>0</v>
      </c>
      <c r="Q712" s="212">
        <f>_xlfn.IFNA(IF(Q$7="Fixed",1,IF(AND($D712="yes",Q$7="Block"),INDEX($O826:$Q826,1,MATCH(Q$5,$I71:$K71,0)),IF(OR(Q$7="Anytime",Q$7="Peak",Q$7="Off-peak",Q$7="Shoulder",Q$7="Block"),INDEX('Stakeholder report data'!$G826:$M826,1,MATCH(IF(Q$7="Block","Anytime",Q$7),'Stakeholder report data'!$G$799:$M$799,0)),INDEX($W826:$AD826,1,MATCH(Q$5,$W$799:$AD$799,0)))))
*Q1312*Q$8,0)</f>
        <v>0</v>
      </c>
      <c r="R712" s="212">
        <f>_xlfn.IFNA(IF(R$7="Fixed",1,IF(AND($D712="yes",R$7="Block"),INDEX($O826:$Q826,1,MATCH(R$5,$I71:$K71,0)),IF(OR(R$7="Anytime",R$7="Peak",R$7="Off-peak",R$7="Shoulder",R$7="Block"),INDEX('Stakeholder report data'!$G826:$M826,1,MATCH(IF(R$7="Block","Anytime",R$7),'Stakeholder report data'!$G$799:$M$799,0)),INDEX($W826:$AD826,1,MATCH(R$5,$W$799:$AD$799,0)))))
*R1312*R$8,0)</f>
        <v>0</v>
      </c>
      <c r="S712" s="212">
        <f>_xlfn.IFNA(IF(S$7="Fixed",1,IF(AND($D712="yes",S$7="Block"),INDEX($O826:$Q826,1,MATCH(S$5,$I71:$K71,0)),IF(OR(S$7="Anytime",S$7="Peak",S$7="Off-peak",S$7="Shoulder",S$7="Block"),INDEX('Stakeholder report data'!$G826:$M826,1,MATCH(IF(S$7="Block","Anytime",S$7),'Stakeholder report data'!$G$799:$M$799,0)),INDEX($W826:$AD826,1,MATCH(S$5,$W$799:$AD$799,0)))))
*S1312*S$8,0)</f>
        <v>0</v>
      </c>
      <c r="T712" s="212">
        <f>_xlfn.IFNA(IF(T$7="Fixed",1,IF(AND($D712="yes",T$7="Block"),INDEX($O826:$Q826,1,MATCH(T$5,$I71:$K71,0)),IF(OR(T$7="Anytime",T$7="Peak",T$7="Off-peak",T$7="Shoulder",T$7="Block"),INDEX('Stakeholder report data'!$G826:$M826,1,MATCH(IF(T$7="Block","Anytime",T$7),'Stakeholder report data'!$G$799:$M$799,0)),INDEX($W826:$AD826,1,MATCH(T$5,$W$799:$AD$799,0)))))
*T1312*T$8,0)</f>
        <v>0</v>
      </c>
      <c r="U712" s="212">
        <f>_xlfn.IFNA(IF(U$7="Fixed",1,IF(AND($D712="yes",U$7="Block"),INDEX($O826:$Q826,1,MATCH(U$5,$I71:$K71,0)),IF(OR(U$7="Anytime",U$7="Peak",U$7="Off-peak",U$7="Shoulder",U$7="Block"),INDEX('Stakeholder report data'!$G826:$M826,1,MATCH(IF(U$7="Block","Anytime",U$7),'Stakeholder report data'!$G$799:$M$799,0)),INDEX($W826:$AD826,1,MATCH(U$5,$W$799:$AD$799,0)))))
*U1312*U$8,0)</f>
        <v>0</v>
      </c>
      <c r="V712" s="212">
        <f>_xlfn.IFNA(IF(V$7="Fixed",1,IF(AND($D712="yes",V$7="Block"),INDEX($O826:$Q826,1,MATCH(V$5,$I71:$K71,0)),IF(OR(V$7="Anytime",V$7="Peak",V$7="Off-peak",V$7="Shoulder",V$7="Block"),INDEX('Stakeholder report data'!$G826:$M826,1,MATCH(IF(V$7="Block","Anytime",V$7),'Stakeholder report data'!$G$799:$M$799,0)),INDEX($W826:$AD826,1,MATCH(V$5,$W$799:$AD$799,0)))))
*V1312*V$8,0)</f>
        <v>0</v>
      </c>
      <c r="W712" s="212">
        <f>_xlfn.IFNA(IF(W$7="Fixed",1,IF(AND($D712="yes",W$7="Block"),INDEX($O826:$Q826,1,MATCH(W$5,$I71:$K71,0)),IF(OR(W$7="Anytime",W$7="Peak",W$7="Off-peak",W$7="Shoulder",W$7="Block"),INDEX('Stakeholder report data'!$G826:$M826,1,MATCH(IF(W$7="Block","Anytime",W$7),'Stakeholder report data'!$G$799:$M$799,0)),INDEX($W826:$AD826,1,MATCH(W$5,$W$799:$AD$799,0)))))
*W1312*W$8,0)</f>
        <v>0</v>
      </c>
      <c r="X712" s="212">
        <f>_xlfn.IFNA(IF(X$7="Fixed",1,IF(AND($D712="yes",X$7="Block"),INDEX($O826:$Q826,1,MATCH(X$5,$I71:$K71,0)),IF(OR(X$7="Anytime",X$7="Peak",X$7="Off-peak",X$7="Shoulder",X$7="Block"),INDEX('Stakeholder report data'!$G826:$M826,1,MATCH(IF(X$7="Block","Anytime",X$7),'Stakeholder report data'!$G$799:$M$799,0)),INDEX($W826:$AD826,1,MATCH(X$5,$W$799:$AD$799,0)))))
*X1312*X$8,0)</f>
        <v>0</v>
      </c>
      <c r="Y712" s="212">
        <f>_xlfn.IFNA(IF(Y$7="Fixed",1,IF(AND($D712="yes",Y$7="Block"),INDEX($O826:$Q826,1,MATCH(Y$5,$I71:$K71,0)),IF(OR(Y$7="Anytime",Y$7="Peak",Y$7="Off-peak",Y$7="Shoulder",Y$7="Block"),INDEX('Stakeholder report data'!$G826:$M826,1,MATCH(IF(Y$7="Block","Anytime",Y$7),'Stakeholder report data'!$G$799:$M$799,0)),INDEX($W826:$AD826,1,MATCH(Y$5,$W$799:$AD$799,0)))))
*Y1312*Y$8,0)</f>
        <v>0</v>
      </c>
      <c r="Z712" s="212">
        <f>_xlfn.IFNA(IF(Z$7="Fixed",1,IF(AND($D712="yes",Z$7="Block"),INDEX($O826:$Q826,1,MATCH(Z$5,$I71:$K71,0)),IF(OR(Z$7="Anytime",Z$7="Peak",Z$7="Off-peak",Z$7="Shoulder",Z$7="Block"),INDEX('Stakeholder report data'!$G826:$M826,1,MATCH(IF(Z$7="Block","Anytime",Z$7),'Stakeholder report data'!$G$799:$M$799,0)),INDEX($W826:$AD826,1,MATCH(Z$5,$W$799:$AD$799,0)))))
*Z1312*Z$8,0)</f>
        <v>0</v>
      </c>
      <c r="AA712" s="212">
        <f>_xlfn.IFNA(IF(AA$7="Fixed",1,IF(AND($D712="yes",AA$7="Block"),INDEX($O826:$Q826,1,MATCH(AA$5,$I71:$K71,0)),IF(OR(AA$7="Anytime",AA$7="Peak",AA$7="Off-peak",AA$7="Shoulder",AA$7="Block"),INDEX('Stakeholder report data'!$G826:$M826,1,MATCH(IF(AA$7="Block","Anytime",AA$7),'Stakeholder report data'!$G$799:$M$799,0)),INDEX($W826:$AD826,1,MATCH(AA$5,$W$799:$AD$799,0)))))
*AA1312*AA$8,0)</f>
        <v>0</v>
      </c>
      <c r="AB712" s="212">
        <f>_xlfn.IFNA(IF(AB$7="Fixed",1,IF(AND($D712="yes",AB$7="Block"),INDEX($O826:$Q826,1,MATCH(AB$5,$I71:$K71,0)),IF(OR(AB$7="Anytime",AB$7="Peak",AB$7="Off-peak",AB$7="Shoulder",AB$7="Block"),INDEX('Stakeholder report data'!$G826:$M826,1,MATCH(IF(AB$7="Block","Anytime",AB$7),'Stakeholder report data'!$G$799:$M$799,0)),INDEX($W826:$AD826,1,MATCH(AB$5,$W$799:$AD$799,0)))))
*AB1312*AB$8,0)</f>
        <v>0</v>
      </c>
      <c r="AC712" s="212">
        <f>_xlfn.IFNA(IF(AC$7="Fixed",1,IF(AND($D712="yes",AC$7="Block"),INDEX($O826:$Q826,1,MATCH(AC$5,$I71:$K71,0)),IF(OR(AC$7="Anytime",AC$7="Peak",AC$7="Off-peak",AC$7="Shoulder",AC$7="Block"),INDEX('Stakeholder report data'!$G826:$M826,1,MATCH(IF(AC$7="Block","Anytime",AC$7),'Stakeholder report data'!$G$799:$M$799,0)),INDEX($W826:$AD826,1,MATCH(AC$5,$W$799:$AD$799,0)))))
*AC1312*AC$8,0)</f>
        <v>0</v>
      </c>
      <c r="AD712" s="212">
        <f>_xlfn.IFNA(IF(AD$7="Fixed",1,IF(AND($D712="yes",AD$7="Block"),INDEX($O826:$Q826,1,MATCH(AD$5,$I71:$K71,0)),IF(OR(AD$7="Anytime",AD$7="Peak",AD$7="Off-peak",AD$7="Shoulder",AD$7="Block"),INDEX('Stakeholder report data'!$G826:$M826,1,MATCH(IF(AD$7="Block","Anytime",AD$7),'Stakeholder report data'!$G$799:$M$799,0)),INDEX($W826:$AD826,1,MATCH(AD$5,$W$799:$AD$799,0)))))
*AD1312*AD$8,0)</f>
        <v>0</v>
      </c>
      <c r="AE712" s="55"/>
      <c r="AF712" s="34"/>
      <c r="AG712" s="34"/>
      <c r="AH712" s="34"/>
    </row>
    <row r="713" spans="1:34" ht="11.25" hidden="1" outlineLevel="3" x14ac:dyDescent="0.2">
      <c r="A713" s="34"/>
      <c r="B713" s="251">
        <v>26</v>
      </c>
      <c r="C713" s="48">
        <v>0</v>
      </c>
      <c r="D713" s="49">
        <f t="shared" si="74"/>
        <v>0</v>
      </c>
      <c r="E713" s="49">
        <f t="shared" si="74"/>
        <v>0</v>
      </c>
      <c r="F713" s="56"/>
      <c r="G713" s="262">
        <f t="shared" si="73"/>
        <v>0</v>
      </c>
      <c r="H713" s="56"/>
      <c r="I713" s="212">
        <f>_xlfn.IFNA(IF(I$7="Fixed",1,IF(AND($D713="yes",I$7="Block"),INDEX($O827:$Q827,1,MATCH(I$5,$I72:$K72,0)),IF(OR(I$7="Anytime",I$7="Peak",I$7="Off-peak",I$7="Shoulder",I$7="Block"),INDEX('Stakeholder report data'!$G827:$M827,1,MATCH(IF(I$7="Block","Anytime",I$7),'Stakeholder report data'!$G$799:$M$799,0)),INDEX($W827:$AD827,1,MATCH(I$5,$W$799:$AD$799,0)))))
*I1313*I$8,0)</f>
        <v>0</v>
      </c>
      <c r="J713" s="212">
        <f>_xlfn.IFNA(IF(J$7="Fixed",1,IF(AND($D713="yes",J$7="Block"),INDEX($O827:$Q827,1,MATCH(J$5,$I72:$K72,0)),IF(OR(J$7="Anytime",J$7="Peak",J$7="Off-peak",J$7="Shoulder",J$7="Block"),INDEX('Stakeholder report data'!$G827:$M827,1,MATCH(IF(J$7="Block","Anytime",J$7),'Stakeholder report data'!$G$799:$M$799,0)),INDEX($W827:$AD827,1,MATCH(J$5,$W$799:$AD$799,0)))))
*J1313*J$8,0)</f>
        <v>0</v>
      </c>
      <c r="K713" s="212">
        <f>_xlfn.IFNA(IF(K$7="Fixed",1,IF(AND($D713="yes",K$7="Block"),INDEX($O827:$Q827,1,MATCH(K$5,$I72:$K72,0)),IF(OR(K$7="Anytime",K$7="Peak",K$7="Off-peak",K$7="Shoulder",K$7="Block"),INDEX('Stakeholder report data'!$G827:$M827,1,MATCH(IF(K$7="Block","Anytime",K$7),'Stakeholder report data'!$G$799:$M$799,0)),INDEX($W827:$AD827,1,MATCH(K$5,$W$799:$AD$799,0)))))
*K1313*K$8,0)</f>
        <v>0</v>
      </c>
      <c r="L713" s="212">
        <f>_xlfn.IFNA(IF(L$7="Fixed",1,IF(AND($D713="yes",L$7="Block"),INDEX($O827:$Q827,1,MATCH(L$5,$I72:$K72,0)),IF(OR(L$7="Anytime",L$7="Peak",L$7="Off-peak",L$7="Shoulder",L$7="Block"),INDEX('Stakeholder report data'!$G827:$M827,1,MATCH(IF(L$7="Block","Anytime",L$7),'Stakeholder report data'!$G$799:$M$799,0)),INDEX($W827:$AD827,1,MATCH(L$5,$W$799:$AD$799,0)))))
*L1313*L$8,0)</f>
        <v>0</v>
      </c>
      <c r="M713" s="212">
        <f>_xlfn.IFNA(IF(M$7="Fixed",1,IF(AND($D713="yes",M$7="Block"),INDEX($O827:$Q827,1,MATCH(M$5,$I72:$K72,0)),IF(OR(M$7="Anytime",M$7="Peak",M$7="Off-peak",M$7="Shoulder",M$7="Block"),INDEX('Stakeholder report data'!$G827:$M827,1,MATCH(IF(M$7="Block","Anytime",M$7),'Stakeholder report data'!$G$799:$M$799,0)),INDEX($W827:$AD827,1,MATCH(M$5,$W$799:$AD$799,0)))))
*M1313*M$8,0)</f>
        <v>0</v>
      </c>
      <c r="N713" s="212">
        <f>_xlfn.IFNA(IF(N$7="Fixed",1,IF(AND($D713="yes",N$7="Block"),INDEX($O827:$Q827,1,MATCH(N$5,$I72:$K72,0)),IF(OR(N$7="Anytime",N$7="Peak",N$7="Off-peak",N$7="Shoulder",N$7="Block"),INDEX('Stakeholder report data'!$G827:$M827,1,MATCH(IF(N$7="Block","Anytime",N$7),'Stakeholder report data'!$G$799:$M$799,0)),INDEX($W827:$AD827,1,MATCH(N$5,$W$799:$AD$799,0)))))
*N1313*N$8,0)</f>
        <v>0</v>
      </c>
      <c r="O713" s="212">
        <f>_xlfn.IFNA(IF(O$7="Fixed",1,IF(AND($D713="yes",O$7="Block"),INDEX($O827:$Q827,1,MATCH(O$5,$I72:$K72,0)),IF(OR(O$7="Anytime",O$7="Peak",O$7="Off-peak",O$7="Shoulder",O$7="Block"),INDEX('Stakeholder report data'!$G827:$M827,1,MATCH(IF(O$7="Block","Anytime",O$7),'Stakeholder report data'!$G$799:$M$799,0)),INDEX($W827:$AD827,1,MATCH(O$5,$W$799:$AD$799,0)))))
*O1313*O$8,0)</f>
        <v>0</v>
      </c>
      <c r="P713" s="212">
        <f>_xlfn.IFNA(IF(P$7="Fixed",1,IF(AND($D713="yes",P$7="Block"),INDEX($O827:$Q827,1,MATCH(P$5,$I72:$K72,0)),IF(OR(P$7="Anytime",P$7="Peak",P$7="Off-peak",P$7="Shoulder",P$7="Block"),INDEX('Stakeholder report data'!$G827:$M827,1,MATCH(IF(P$7="Block","Anytime",P$7),'Stakeholder report data'!$G$799:$M$799,0)),INDEX($W827:$AD827,1,MATCH(P$5,$W$799:$AD$799,0)))))
*P1313*P$8,0)</f>
        <v>0</v>
      </c>
      <c r="Q713" s="212">
        <f>_xlfn.IFNA(IF(Q$7="Fixed",1,IF(AND($D713="yes",Q$7="Block"),INDEX($O827:$Q827,1,MATCH(Q$5,$I72:$K72,0)),IF(OR(Q$7="Anytime",Q$7="Peak",Q$7="Off-peak",Q$7="Shoulder",Q$7="Block"),INDEX('Stakeholder report data'!$G827:$M827,1,MATCH(IF(Q$7="Block","Anytime",Q$7),'Stakeholder report data'!$G$799:$M$799,0)),INDEX($W827:$AD827,1,MATCH(Q$5,$W$799:$AD$799,0)))))
*Q1313*Q$8,0)</f>
        <v>0</v>
      </c>
      <c r="R713" s="212">
        <f>_xlfn.IFNA(IF(R$7="Fixed",1,IF(AND($D713="yes",R$7="Block"),INDEX($O827:$Q827,1,MATCH(R$5,$I72:$K72,0)),IF(OR(R$7="Anytime",R$7="Peak",R$7="Off-peak",R$7="Shoulder",R$7="Block"),INDEX('Stakeholder report data'!$G827:$M827,1,MATCH(IF(R$7="Block","Anytime",R$7),'Stakeholder report data'!$G$799:$M$799,0)),INDEX($W827:$AD827,1,MATCH(R$5,$W$799:$AD$799,0)))))
*R1313*R$8,0)</f>
        <v>0</v>
      </c>
      <c r="S713" s="212">
        <f>_xlfn.IFNA(IF(S$7="Fixed",1,IF(AND($D713="yes",S$7="Block"),INDEX($O827:$Q827,1,MATCH(S$5,$I72:$K72,0)),IF(OR(S$7="Anytime",S$7="Peak",S$7="Off-peak",S$7="Shoulder",S$7="Block"),INDEX('Stakeholder report data'!$G827:$M827,1,MATCH(IF(S$7="Block","Anytime",S$7),'Stakeholder report data'!$G$799:$M$799,0)),INDEX($W827:$AD827,1,MATCH(S$5,$W$799:$AD$799,0)))))
*S1313*S$8,0)</f>
        <v>0</v>
      </c>
      <c r="T713" s="212">
        <f>_xlfn.IFNA(IF(T$7="Fixed",1,IF(AND($D713="yes",T$7="Block"),INDEX($O827:$Q827,1,MATCH(T$5,$I72:$K72,0)),IF(OR(T$7="Anytime",T$7="Peak",T$7="Off-peak",T$7="Shoulder",T$7="Block"),INDEX('Stakeholder report data'!$G827:$M827,1,MATCH(IF(T$7="Block","Anytime",T$7),'Stakeholder report data'!$G$799:$M$799,0)),INDEX($W827:$AD827,1,MATCH(T$5,$W$799:$AD$799,0)))))
*T1313*T$8,0)</f>
        <v>0</v>
      </c>
      <c r="U713" s="212">
        <f>_xlfn.IFNA(IF(U$7="Fixed",1,IF(AND($D713="yes",U$7="Block"),INDEX($O827:$Q827,1,MATCH(U$5,$I72:$K72,0)),IF(OR(U$7="Anytime",U$7="Peak",U$7="Off-peak",U$7="Shoulder",U$7="Block"),INDEX('Stakeholder report data'!$G827:$M827,1,MATCH(IF(U$7="Block","Anytime",U$7),'Stakeholder report data'!$G$799:$M$799,0)),INDEX($W827:$AD827,1,MATCH(U$5,$W$799:$AD$799,0)))))
*U1313*U$8,0)</f>
        <v>0</v>
      </c>
      <c r="V713" s="212">
        <f>_xlfn.IFNA(IF(V$7="Fixed",1,IF(AND($D713="yes",V$7="Block"),INDEX($O827:$Q827,1,MATCH(V$5,$I72:$K72,0)),IF(OR(V$7="Anytime",V$7="Peak",V$7="Off-peak",V$7="Shoulder",V$7="Block"),INDEX('Stakeholder report data'!$G827:$M827,1,MATCH(IF(V$7="Block","Anytime",V$7),'Stakeholder report data'!$G$799:$M$799,0)),INDEX($W827:$AD827,1,MATCH(V$5,$W$799:$AD$799,0)))))
*V1313*V$8,0)</f>
        <v>0</v>
      </c>
      <c r="W713" s="212">
        <f>_xlfn.IFNA(IF(W$7="Fixed",1,IF(AND($D713="yes",W$7="Block"),INDEX($O827:$Q827,1,MATCH(W$5,$I72:$K72,0)),IF(OR(W$7="Anytime",W$7="Peak",W$7="Off-peak",W$7="Shoulder",W$7="Block"),INDEX('Stakeholder report data'!$G827:$M827,1,MATCH(IF(W$7="Block","Anytime",W$7),'Stakeholder report data'!$G$799:$M$799,0)),INDEX($W827:$AD827,1,MATCH(W$5,$W$799:$AD$799,0)))))
*W1313*W$8,0)</f>
        <v>0</v>
      </c>
      <c r="X713" s="212">
        <f>_xlfn.IFNA(IF(X$7="Fixed",1,IF(AND($D713="yes",X$7="Block"),INDEX($O827:$Q827,1,MATCH(X$5,$I72:$K72,0)),IF(OR(X$7="Anytime",X$7="Peak",X$7="Off-peak",X$7="Shoulder",X$7="Block"),INDEX('Stakeholder report data'!$G827:$M827,1,MATCH(IF(X$7="Block","Anytime",X$7),'Stakeholder report data'!$G$799:$M$799,0)),INDEX($W827:$AD827,1,MATCH(X$5,$W$799:$AD$799,0)))))
*X1313*X$8,0)</f>
        <v>0</v>
      </c>
      <c r="Y713" s="212">
        <f>_xlfn.IFNA(IF(Y$7="Fixed",1,IF(AND($D713="yes",Y$7="Block"),INDEX($O827:$Q827,1,MATCH(Y$5,$I72:$K72,0)),IF(OR(Y$7="Anytime",Y$7="Peak",Y$7="Off-peak",Y$7="Shoulder",Y$7="Block"),INDEX('Stakeholder report data'!$G827:$M827,1,MATCH(IF(Y$7="Block","Anytime",Y$7),'Stakeholder report data'!$G$799:$M$799,0)),INDEX($W827:$AD827,1,MATCH(Y$5,$W$799:$AD$799,0)))))
*Y1313*Y$8,0)</f>
        <v>0</v>
      </c>
      <c r="Z713" s="212">
        <f>_xlfn.IFNA(IF(Z$7="Fixed",1,IF(AND($D713="yes",Z$7="Block"),INDEX($O827:$Q827,1,MATCH(Z$5,$I72:$K72,0)),IF(OR(Z$7="Anytime",Z$7="Peak",Z$7="Off-peak",Z$7="Shoulder",Z$7="Block"),INDEX('Stakeholder report data'!$G827:$M827,1,MATCH(IF(Z$7="Block","Anytime",Z$7),'Stakeholder report data'!$G$799:$M$799,0)),INDEX($W827:$AD827,1,MATCH(Z$5,$W$799:$AD$799,0)))))
*Z1313*Z$8,0)</f>
        <v>0</v>
      </c>
      <c r="AA713" s="212">
        <f>_xlfn.IFNA(IF(AA$7="Fixed",1,IF(AND($D713="yes",AA$7="Block"),INDEX($O827:$Q827,1,MATCH(AA$5,$I72:$K72,0)),IF(OR(AA$7="Anytime",AA$7="Peak",AA$7="Off-peak",AA$7="Shoulder",AA$7="Block"),INDEX('Stakeholder report data'!$G827:$M827,1,MATCH(IF(AA$7="Block","Anytime",AA$7),'Stakeholder report data'!$G$799:$M$799,0)),INDEX($W827:$AD827,1,MATCH(AA$5,$W$799:$AD$799,0)))))
*AA1313*AA$8,0)</f>
        <v>0</v>
      </c>
      <c r="AB713" s="212">
        <f>_xlfn.IFNA(IF(AB$7="Fixed",1,IF(AND($D713="yes",AB$7="Block"),INDEX($O827:$Q827,1,MATCH(AB$5,$I72:$K72,0)),IF(OR(AB$7="Anytime",AB$7="Peak",AB$7="Off-peak",AB$7="Shoulder",AB$7="Block"),INDEX('Stakeholder report data'!$G827:$M827,1,MATCH(IF(AB$7="Block","Anytime",AB$7),'Stakeholder report data'!$G$799:$M$799,0)),INDEX($W827:$AD827,1,MATCH(AB$5,$W$799:$AD$799,0)))))
*AB1313*AB$8,0)</f>
        <v>0</v>
      </c>
      <c r="AC713" s="212">
        <f>_xlfn.IFNA(IF(AC$7="Fixed",1,IF(AND($D713="yes",AC$7="Block"),INDEX($O827:$Q827,1,MATCH(AC$5,$I72:$K72,0)),IF(OR(AC$7="Anytime",AC$7="Peak",AC$7="Off-peak",AC$7="Shoulder",AC$7="Block"),INDEX('Stakeholder report data'!$G827:$M827,1,MATCH(IF(AC$7="Block","Anytime",AC$7),'Stakeholder report data'!$G$799:$M$799,0)),INDEX($W827:$AD827,1,MATCH(AC$5,$W$799:$AD$799,0)))))
*AC1313*AC$8,0)</f>
        <v>0</v>
      </c>
      <c r="AD713" s="212">
        <f>_xlfn.IFNA(IF(AD$7="Fixed",1,IF(AND($D713="yes",AD$7="Block"),INDEX($O827:$Q827,1,MATCH(AD$5,$I72:$K72,0)),IF(OR(AD$7="Anytime",AD$7="Peak",AD$7="Off-peak",AD$7="Shoulder",AD$7="Block"),INDEX('Stakeholder report data'!$G827:$M827,1,MATCH(IF(AD$7="Block","Anytime",AD$7),'Stakeholder report data'!$G$799:$M$799,0)),INDEX($W827:$AD827,1,MATCH(AD$5,$W$799:$AD$799,0)))))
*AD1313*AD$8,0)</f>
        <v>0</v>
      </c>
      <c r="AE713" s="55"/>
      <c r="AF713" s="34"/>
      <c r="AG713" s="34"/>
      <c r="AH713" s="34"/>
    </row>
    <row r="714" spans="1:34" ht="11.25" hidden="1" outlineLevel="3" x14ac:dyDescent="0.2">
      <c r="A714" s="34"/>
      <c r="B714" s="251">
        <v>27</v>
      </c>
      <c r="C714" s="48">
        <v>0</v>
      </c>
      <c r="D714" s="49">
        <f t="shared" si="74"/>
        <v>0</v>
      </c>
      <c r="E714" s="49">
        <f t="shared" si="74"/>
        <v>0</v>
      </c>
      <c r="F714" s="56"/>
      <c r="G714" s="262">
        <f t="shared" si="73"/>
        <v>0</v>
      </c>
      <c r="H714" s="56"/>
      <c r="I714" s="212">
        <f>_xlfn.IFNA(IF(I$7="Fixed",1,IF(AND($D714="yes",I$7="Block"),INDEX($O828:$Q828,1,MATCH(I$5,$I73:$K73,0)),IF(OR(I$7="Anytime",I$7="Peak",I$7="Off-peak",I$7="Shoulder",I$7="Block"),INDEX('Stakeholder report data'!$G828:$M828,1,MATCH(IF(I$7="Block","Anytime",I$7),'Stakeholder report data'!$G$799:$M$799,0)),INDEX($W828:$AD828,1,MATCH(I$5,$W$799:$AD$799,0)))))
*I1314*I$8,0)</f>
        <v>0</v>
      </c>
      <c r="J714" s="212">
        <f>_xlfn.IFNA(IF(J$7="Fixed",1,IF(AND($D714="yes",J$7="Block"),INDEX($O828:$Q828,1,MATCH(J$5,$I73:$K73,0)),IF(OR(J$7="Anytime",J$7="Peak",J$7="Off-peak",J$7="Shoulder",J$7="Block"),INDEX('Stakeholder report data'!$G828:$M828,1,MATCH(IF(J$7="Block","Anytime",J$7),'Stakeholder report data'!$G$799:$M$799,0)),INDEX($W828:$AD828,1,MATCH(J$5,$W$799:$AD$799,0)))))
*J1314*J$8,0)</f>
        <v>0</v>
      </c>
      <c r="K714" s="212">
        <f>_xlfn.IFNA(IF(K$7="Fixed",1,IF(AND($D714="yes",K$7="Block"),INDEX($O828:$Q828,1,MATCH(K$5,$I73:$K73,0)),IF(OR(K$7="Anytime",K$7="Peak",K$7="Off-peak",K$7="Shoulder",K$7="Block"),INDEX('Stakeholder report data'!$G828:$M828,1,MATCH(IF(K$7="Block","Anytime",K$7),'Stakeholder report data'!$G$799:$M$799,0)),INDEX($W828:$AD828,1,MATCH(K$5,$W$799:$AD$799,0)))))
*K1314*K$8,0)</f>
        <v>0</v>
      </c>
      <c r="L714" s="212">
        <f>_xlfn.IFNA(IF(L$7="Fixed",1,IF(AND($D714="yes",L$7="Block"),INDEX($O828:$Q828,1,MATCH(L$5,$I73:$K73,0)),IF(OR(L$7="Anytime",L$7="Peak",L$7="Off-peak",L$7="Shoulder",L$7="Block"),INDEX('Stakeholder report data'!$G828:$M828,1,MATCH(IF(L$7="Block","Anytime",L$7),'Stakeholder report data'!$G$799:$M$799,0)),INDEX($W828:$AD828,1,MATCH(L$5,$W$799:$AD$799,0)))))
*L1314*L$8,0)</f>
        <v>0</v>
      </c>
      <c r="M714" s="212">
        <f>_xlfn.IFNA(IF(M$7="Fixed",1,IF(AND($D714="yes",M$7="Block"),INDEX($O828:$Q828,1,MATCH(M$5,$I73:$K73,0)),IF(OR(M$7="Anytime",M$7="Peak",M$7="Off-peak",M$7="Shoulder",M$7="Block"),INDEX('Stakeholder report data'!$G828:$M828,1,MATCH(IF(M$7="Block","Anytime",M$7),'Stakeholder report data'!$G$799:$M$799,0)),INDEX($W828:$AD828,1,MATCH(M$5,$W$799:$AD$799,0)))))
*M1314*M$8,0)</f>
        <v>0</v>
      </c>
      <c r="N714" s="212">
        <f>_xlfn.IFNA(IF(N$7="Fixed",1,IF(AND($D714="yes",N$7="Block"),INDEX($O828:$Q828,1,MATCH(N$5,$I73:$K73,0)),IF(OR(N$7="Anytime",N$7="Peak",N$7="Off-peak",N$7="Shoulder",N$7="Block"),INDEX('Stakeholder report data'!$G828:$M828,1,MATCH(IF(N$7="Block","Anytime",N$7),'Stakeholder report data'!$G$799:$M$799,0)),INDEX($W828:$AD828,1,MATCH(N$5,$W$799:$AD$799,0)))))
*N1314*N$8,0)</f>
        <v>0</v>
      </c>
      <c r="O714" s="212">
        <f>_xlfn.IFNA(IF(O$7="Fixed",1,IF(AND($D714="yes",O$7="Block"),INDEX($O828:$Q828,1,MATCH(O$5,$I73:$K73,0)),IF(OR(O$7="Anytime",O$7="Peak",O$7="Off-peak",O$7="Shoulder",O$7="Block"),INDEX('Stakeholder report data'!$G828:$M828,1,MATCH(IF(O$7="Block","Anytime",O$7),'Stakeholder report data'!$G$799:$M$799,0)),INDEX($W828:$AD828,1,MATCH(O$5,$W$799:$AD$799,0)))))
*O1314*O$8,0)</f>
        <v>0</v>
      </c>
      <c r="P714" s="212">
        <f>_xlfn.IFNA(IF(P$7="Fixed",1,IF(AND($D714="yes",P$7="Block"),INDEX($O828:$Q828,1,MATCH(P$5,$I73:$K73,0)),IF(OR(P$7="Anytime",P$7="Peak",P$7="Off-peak",P$7="Shoulder",P$7="Block"),INDEX('Stakeholder report data'!$G828:$M828,1,MATCH(IF(P$7="Block","Anytime",P$7),'Stakeholder report data'!$G$799:$M$799,0)),INDEX($W828:$AD828,1,MATCH(P$5,$W$799:$AD$799,0)))))
*P1314*P$8,0)</f>
        <v>0</v>
      </c>
      <c r="Q714" s="212">
        <f>_xlfn.IFNA(IF(Q$7="Fixed",1,IF(AND($D714="yes",Q$7="Block"),INDEX($O828:$Q828,1,MATCH(Q$5,$I73:$K73,0)),IF(OR(Q$7="Anytime",Q$7="Peak",Q$7="Off-peak",Q$7="Shoulder",Q$7="Block"),INDEX('Stakeholder report data'!$G828:$M828,1,MATCH(IF(Q$7="Block","Anytime",Q$7),'Stakeholder report data'!$G$799:$M$799,0)),INDEX($W828:$AD828,1,MATCH(Q$5,$W$799:$AD$799,0)))))
*Q1314*Q$8,0)</f>
        <v>0</v>
      </c>
      <c r="R714" s="212">
        <f>_xlfn.IFNA(IF(R$7="Fixed",1,IF(AND($D714="yes",R$7="Block"),INDEX($O828:$Q828,1,MATCH(R$5,$I73:$K73,0)),IF(OR(R$7="Anytime",R$7="Peak",R$7="Off-peak",R$7="Shoulder",R$7="Block"),INDEX('Stakeholder report data'!$G828:$M828,1,MATCH(IF(R$7="Block","Anytime",R$7),'Stakeholder report data'!$G$799:$M$799,0)),INDEX($W828:$AD828,1,MATCH(R$5,$W$799:$AD$799,0)))))
*R1314*R$8,0)</f>
        <v>0</v>
      </c>
      <c r="S714" s="212">
        <f>_xlfn.IFNA(IF(S$7="Fixed",1,IF(AND($D714="yes",S$7="Block"),INDEX($O828:$Q828,1,MATCH(S$5,$I73:$K73,0)),IF(OR(S$7="Anytime",S$7="Peak",S$7="Off-peak",S$7="Shoulder",S$7="Block"),INDEX('Stakeholder report data'!$G828:$M828,1,MATCH(IF(S$7="Block","Anytime",S$7),'Stakeholder report data'!$G$799:$M$799,0)),INDEX($W828:$AD828,1,MATCH(S$5,$W$799:$AD$799,0)))))
*S1314*S$8,0)</f>
        <v>0</v>
      </c>
      <c r="T714" s="212">
        <f>_xlfn.IFNA(IF(T$7="Fixed",1,IF(AND($D714="yes",T$7="Block"),INDEX($O828:$Q828,1,MATCH(T$5,$I73:$K73,0)),IF(OR(T$7="Anytime",T$7="Peak",T$7="Off-peak",T$7="Shoulder",T$7="Block"),INDEX('Stakeholder report data'!$G828:$M828,1,MATCH(IF(T$7="Block","Anytime",T$7),'Stakeholder report data'!$G$799:$M$799,0)),INDEX($W828:$AD828,1,MATCH(T$5,$W$799:$AD$799,0)))))
*T1314*T$8,0)</f>
        <v>0</v>
      </c>
      <c r="U714" s="212">
        <f>_xlfn.IFNA(IF(U$7="Fixed",1,IF(AND($D714="yes",U$7="Block"),INDEX($O828:$Q828,1,MATCH(U$5,$I73:$K73,0)),IF(OR(U$7="Anytime",U$7="Peak",U$7="Off-peak",U$7="Shoulder",U$7="Block"),INDEX('Stakeholder report data'!$G828:$M828,1,MATCH(IF(U$7="Block","Anytime",U$7),'Stakeholder report data'!$G$799:$M$799,0)),INDEX($W828:$AD828,1,MATCH(U$5,$W$799:$AD$799,0)))))
*U1314*U$8,0)</f>
        <v>0</v>
      </c>
      <c r="V714" s="212">
        <f>_xlfn.IFNA(IF(V$7="Fixed",1,IF(AND($D714="yes",V$7="Block"),INDEX($O828:$Q828,1,MATCH(V$5,$I73:$K73,0)),IF(OR(V$7="Anytime",V$7="Peak",V$7="Off-peak",V$7="Shoulder",V$7="Block"),INDEX('Stakeholder report data'!$G828:$M828,1,MATCH(IF(V$7="Block","Anytime",V$7),'Stakeholder report data'!$G$799:$M$799,0)),INDEX($W828:$AD828,1,MATCH(V$5,$W$799:$AD$799,0)))))
*V1314*V$8,0)</f>
        <v>0</v>
      </c>
      <c r="W714" s="212">
        <f>_xlfn.IFNA(IF(W$7="Fixed",1,IF(AND($D714="yes",W$7="Block"),INDEX($O828:$Q828,1,MATCH(W$5,$I73:$K73,0)),IF(OR(W$7="Anytime",W$7="Peak",W$7="Off-peak",W$7="Shoulder",W$7="Block"),INDEX('Stakeholder report data'!$G828:$M828,1,MATCH(IF(W$7="Block","Anytime",W$7),'Stakeholder report data'!$G$799:$M$799,0)),INDEX($W828:$AD828,1,MATCH(W$5,$W$799:$AD$799,0)))))
*W1314*W$8,0)</f>
        <v>0</v>
      </c>
      <c r="X714" s="212">
        <f>_xlfn.IFNA(IF(X$7="Fixed",1,IF(AND($D714="yes",X$7="Block"),INDEX($O828:$Q828,1,MATCH(X$5,$I73:$K73,0)),IF(OR(X$7="Anytime",X$7="Peak",X$7="Off-peak",X$7="Shoulder",X$7="Block"),INDEX('Stakeholder report data'!$G828:$M828,1,MATCH(IF(X$7="Block","Anytime",X$7),'Stakeholder report data'!$G$799:$M$799,0)),INDEX($W828:$AD828,1,MATCH(X$5,$W$799:$AD$799,0)))))
*X1314*X$8,0)</f>
        <v>0</v>
      </c>
      <c r="Y714" s="212">
        <f>_xlfn.IFNA(IF(Y$7="Fixed",1,IF(AND($D714="yes",Y$7="Block"),INDEX($O828:$Q828,1,MATCH(Y$5,$I73:$K73,0)),IF(OR(Y$7="Anytime",Y$7="Peak",Y$7="Off-peak",Y$7="Shoulder",Y$7="Block"),INDEX('Stakeholder report data'!$G828:$M828,1,MATCH(IF(Y$7="Block","Anytime",Y$7),'Stakeholder report data'!$G$799:$M$799,0)),INDEX($W828:$AD828,1,MATCH(Y$5,$W$799:$AD$799,0)))))
*Y1314*Y$8,0)</f>
        <v>0</v>
      </c>
      <c r="Z714" s="212">
        <f>_xlfn.IFNA(IF(Z$7="Fixed",1,IF(AND($D714="yes",Z$7="Block"),INDEX($O828:$Q828,1,MATCH(Z$5,$I73:$K73,0)),IF(OR(Z$7="Anytime",Z$7="Peak",Z$7="Off-peak",Z$7="Shoulder",Z$7="Block"),INDEX('Stakeholder report data'!$G828:$M828,1,MATCH(IF(Z$7="Block","Anytime",Z$7),'Stakeholder report data'!$G$799:$M$799,0)),INDEX($W828:$AD828,1,MATCH(Z$5,$W$799:$AD$799,0)))))
*Z1314*Z$8,0)</f>
        <v>0</v>
      </c>
      <c r="AA714" s="212">
        <f>_xlfn.IFNA(IF(AA$7="Fixed",1,IF(AND($D714="yes",AA$7="Block"),INDEX($O828:$Q828,1,MATCH(AA$5,$I73:$K73,0)),IF(OR(AA$7="Anytime",AA$7="Peak",AA$7="Off-peak",AA$7="Shoulder",AA$7="Block"),INDEX('Stakeholder report data'!$G828:$M828,1,MATCH(IF(AA$7="Block","Anytime",AA$7),'Stakeholder report data'!$G$799:$M$799,0)),INDEX($W828:$AD828,1,MATCH(AA$5,$W$799:$AD$799,0)))))
*AA1314*AA$8,0)</f>
        <v>0</v>
      </c>
      <c r="AB714" s="212">
        <f>_xlfn.IFNA(IF(AB$7="Fixed",1,IF(AND($D714="yes",AB$7="Block"),INDEX($O828:$Q828,1,MATCH(AB$5,$I73:$K73,0)),IF(OR(AB$7="Anytime",AB$7="Peak",AB$7="Off-peak",AB$7="Shoulder",AB$7="Block"),INDEX('Stakeholder report data'!$G828:$M828,1,MATCH(IF(AB$7="Block","Anytime",AB$7),'Stakeholder report data'!$G$799:$M$799,0)),INDEX($W828:$AD828,1,MATCH(AB$5,$W$799:$AD$799,0)))))
*AB1314*AB$8,0)</f>
        <v>0</v>
      </c>
      <c r="AC714" s="212">
        <f>_xlfn.IFNA(IF(AC$7="Fixed",1,IF(AND($D714="yes",AC$7="Block"),INDEX($O828:$Q828,1,MATCH(AC$5,$I73:$K73,0)),IF(OR(AC$7="Anytime",AC$7="Peak",AC$7="Off-peak",AC$7="Shoulder",AC$7="Block"),INDEX('Stakeholder report data'!$G828:$M828,1,MATCH(IF(AC$7="Block","Anytime",AC$7),'Stakeholder report data'!$G$799:$M$799,0)),INDEX($W828:$AD828,1,MATCH(AC$5,$W$799:$AD$799,0)))))
*AC1314*AC$8,0)</f>
        <v>0</v>
      </c>
      <c r="AD714" s="212">
        <f>_xlfn.IFNA(IF(AD$7="Fixed",1,IF(AND($D714="yes",AD$7="Block"),INDEX($O828:$Q828,1,MATCH(AD$5,$I73:$K73,0)),IF(OR(AD$7="Anytime",AD$7="Peak",AD$7="Off-peak",AD$7="Shoulder",AD$7="Block"),INDEX('Stakeholder report data'!$G828:$M828,1,MATCH(IF(AD$7="Block","Anytime",AD$7),'Stakeholder report data'!$G$799:$M$799,0)),INDEX($W828:$AD828,1,MATCH(AD$5,$W$799:$AD$799,0)))))
*AD1314*AD$8,0)</f>
        <v>0</v>
      </c>
      <c r="AE714" s="55"/>
      <c r="AF714" s="34"/>
      <c r="AG714" s="34"/>
      <c r="AH714" s="34"/>
    </row>
    <row r="715" spans="1:34" ht="11.25" hidden="1" outlineLevel="3" x14ac:dyDescent="0.2">
      <c r="A715" s="34"/>
      <c r="B715" s="251">
        <v>28</v>
      </c>
      <c r="C715" s="48">
        <v>0</v>
      </c>
      <c r="D715" s="49">
        <f t="shared" si="74"/>
        <v>0</v>
      </c>
      <c r="E715" s="49">
        <f t="shared" si="74"/>
        <v>0</v>
      </c>
      <c r="F715" s="56"/>
      <c r="G715" s="262">
        <f t="shared" si="73"/>
        <v>0</v>
      </c>
      <c r="H715" s="56"/>
      <c r="I715" s="212">
        <f>_xlfn.IFNA(IF(I$7="Fixed",1,IF(AND($D715="yes",I$7="Block"),INDEX($O829:$Q829,1,MATCH(I$5,$I74:$K74,0)),IF(OR(I$7="Anytime",I$7="Peak",I$7="Off-peak",I$7="Shoulder",I$7="Block"),INDEX('Stakeholder report data'!$G829:$M829,1,MATCH(IF(I$7="Block","Anytime",I$7),'Stakeholder report data'!$G$799:$M$799,0)),INDEX($W829:$AD829,1,MATCH(I$5,$W$799:$AD$799,0)))))
*I1315*I$8,0)</f>
        <v>0</v>
      </c>
      <c r="J715" s="212">
        <f>_xlfn.IFNA(IF(J$7="Fixed",1,IF(AND($D715="yes",J$7="Block"),INDEX($O829:$Q829,1,MATCH(J$5,$I74:$K74,0)),IF(OR(J$7="Anytime",J$7="Peak",J$7="Off-peak",J$7="Shoulder",J$7="Block"),INDEX('Stakeholder report data'!$G829:$M829,1,MATCH(IF(J$7="Block","Anytime",J$7),'Stakeholder report data'!$G$799:$M$799,0)),INDEX($W829:$AD829,1,MATCH(J$5,$W$799:$AD$799,0)))))
*J1315*J$8,0)</f>
        <v>0</v>
      </c>
      <c r="K715" s="212">
        <f>_xlfn.IFNA(IF(K$7="Fixed",1,IF(AND($D715="yes",K$7="Block"),INDEX($O829:$Q829,1,MATCH(K$5,$I74:$K74,0)),IF(OR(K$7="Anytime",K$7="Peak",K$7="Off-peak",K$7="Shoulder",K$7="Block"),INDEX('Stakeholder report data'!$G829:$M829,1,MATCH(IF(K$7="Block","Anytime",K$7),'Stakeholder report data'!$G$799:$M$799,0)),INDEX($W829:$AD829,1,MATCH(K$5,$W$799:$AD$799,0)))))
*K1315*K$8,0)</f>
        <v>0</v>
      </c>
      <c r="L715" s="212">
        <f>_xlfn.IFNA(IF(L$7="Fixed",1,IF(AND($D715="yes",L$7="Block"),INDEX($O829:$Q829,1,MATCH(L$5,$I74:$K74,0)),IF(OR(L$7="Anytime",L$7="Peak",L$7="Off-peak",L$7="Shoulder",L$7="Block"),INDEX('Stakeholder report data'!$G829:$M829,1,MATCH(IF(L$7="Block","Anytime",L$7),'Stakeholder report data'!$G$799:$M$799,0)),INDEX($W829:$AD829,1,MATCH(L$5,$W$799:$AD$799,0)))))
*L1315*L$8,0)</f>
        <v>0</v>
      </c>
      <c r="M715" s="212">
        <f>_xlfn.IFNA(IF(M$7="Fixed",1,IF(AND($D715="yes",M$7="Block"),INDEX($O829:$Q829,1,MATCH(M$5,$I74:$K74,0)),IF(OR(M$7="Anytime",M$7="Peak",M$7="Off-peak",M$7="Shoulder",M$7="Block"),INDEX('Stakeholder report data'!$G829:$M829,1,MATCH(IF(M$7="Block","Anytime",M$7),'Stakeholder report data'!$G$799:$M$799,0)),INDEX($W829:$AD829,1,MATCH(M$5,$W$799:$AD$799,0)))))
*M1315*M$8,0)</f>
        <v>0</v>
      </c>
      <c r="N715" s="212">
        <f>_xlfn.IFNA(IF(N$7="Fixed",1,IF(AND($D715="yes",N$7="Block"),INDEX($O829:$Q829,1,MATCH(N$5,$I74:$K74,0)),IF(OR(N$7="Anytime",N$7="Peak",N$7="Off-peak",N$7="Shoulder",N$7="Block"),INDEX('Stakeholder report data'!$G829:$M829,1,MATCH(IF(N$7="Block","Anytime",N$7),'Stakeholder report data'!$G$799:$M$799,0)),INDEX($W829:$AD829,1,MATCH(N$5,$W$799:$AD$799,0)))))
*N1315*N$8,0)</f>
        <v>0</v>
      </c>
      <c r="O715" s="212">
        <f>_xlfn.IFNA(IF(O$7="Fixed",1,IF(AND($D715="yes",O$7="Block"),INDEX($O829:$Q829,1,MATCH(O$5,$I74:$K74,0)),IF(OR(O$7="Anytime",O$7="Peak",O$7="Off-peak",O$7="Shoulder",O$7="Block"),INDEX('Stakeholder report data'!$G829:$M829,1,MATCH(IF(O$7="Block","Anytime",O$7),'Stakeholder report data'!$G$799:$M$799,0)),INDEX($W829:$AD829,1,MATCH(O$5,$W$799:$AD$799,0)))))
*O1315*O$8,0)</f>
        <v>0</v>
      </c>
      <c r="P715" s="212">
        <f>_xlfn.IFNA(IF(P$7="Fixed",1,IF(AND($D715="yes",P$7="Block"),INDEX($O829:$Q829,1,MATCH(P$5,$I74:$K74,0)),IF(OR(P$7="Anytime",P$7="Peak",P$7="Off-peak",P$7="Shoulder",P$7="Block"),INDEX('Stakeholder report data'!$G829:$M829,1,MATCH(IF(P$7="Block","Anytime",P$7),'Stakeholder report data'!$G$799:$M$799,0)),INDEX($W829:$AD829,1,MATCH(P$5,$W$799:$AD$799,0)))))
*P1315*P$8,0)</f>
        <v>0</v>
      </c>
      <c r="Q715" s="212">
        <f>_xlfn.IFNA(IF(Q$7="Fixed",1,IF(AND($D715="yes",Q$7="Block"),INDEX($O829:$Q829,1,MATCH(Q$5,$I74:$K74,0)),IF(OR(Q$7="Anytime",Q$7="Peak",Q$7="Off-peak",Q$7="Shoulder",Q$7="Block"),INDEX('Stakeholder report data'!$G829:$M829,1,MATCH(IF(Q$7="Block","Anytime",Q$7),'Stakeholder report data'!$G$799:$M$799,0)),INDEX($W829:$AD829,1,MATCH(Q$5,$W$799:$AD$799,0)))))
*Q1315*Q$8,0)</f>
        <v>0</v>
      </c>
      <c r="R715" s="212">
        <f>_xlfn.IFNA(IF(R$7="Fixed",1,IF(AND($D715="yes",R$7="Block"),INDEX($O829:$Q829,1,MATCH(R$5,$I74:$K74,0)),IF(OR(R$7="Anytime",R$7="Peak",R$7="Off-peak",R$7="Shoulder",R$7="Block"),INDEX('Stakeholder report data'!$G829:$M829,1,MATCH(IF(R$7="Block","Anytime",R$7),'Stakeholder report data'!$G$799:$M$799,0)),INDEX($W829:$AD829,1,MATCH(R$5,$W$799:$AD$799,0)))))
*R1315*R$8,0)</f>
        <v>0</v>
      </c>
      <c r="S715" s="212">
        <f>_xlfn.IFNA(IF(S$7="Fixed",1,IF(AND($D715="yes",S$7="Block"),INDEX($O829:$Q829,1,MATCH(S$5,$I74:$K74,0)),IF(OR(S$7="Anytime",S$7="Peak",S$7="Off-peak",S$7="Shoulder",S$7="Block"),INDEX('Stakeholder report data'!$G829:$M829,1,MATCH(IF(S$7="Block","Anytime",S$7),'Stakeholder report data'!$G$799:$M$799,0)),INDEX($W829:$AD829,1,MATCH(S$5,$W$799:$AD$799,0)))))
*S1315*S$8,0)</f>
        <v>0</v>
      </c>
      <c r="T715" s="212">
        <f>_xlfn.IFNA(IF(T$7="Fixed",1,IF(AND($D715="yes",T$7="Block"),INDEX($O829:$Q829,1,MATCH(T$5,$I74:$K74,0)),IF(OR(T$7="Anytime",T$7="Peak",T$7="Off-peak",T$7="Shoulder",T$7="Block"),INDEX('Stakeholder report data'!$G829:$M829,1,MATCH(IF(T$7="Block","Anytime",T$7),'Stakeholder report data'!$G$799:$M$799,0)),INDEX($W829:$AD829,1,MATCH(T$5,$W$799:$AD$799,0)))))
*T1315*T$8,0)</f>
        <v>0</v>
      </c>
      <c r="U715" s="212">
        <f>_xlfn.IFNA(IF(U$7="Fixed",1,IF(AND($D715="yes",U$7="Block"),INDEX($O829:$Q829,1,MATCH(U$5,$I74:$K74,0)),IF(OR(U$7="Anytime",U$7="Peak",U$7="Off-peak",U$7="Shoulder",U$7="Block"),INDEX('Stakeholder report data'!$G829:$M829,1,MATCH(IF(U$7="Block","Anytime",U$7),'Stakeholder report data'!$G$799:$M$799,0)),INDEX($W829:$AD829,1,MATCH(U$5,$W$799:$AD$799,0)))))
*U1315*U$8,0)</f>
        <v>0</v>
      </c>
      <c r="V715" s="212">
        <f>_xlfn.IFNA(IF(V$7="Fixed",1,IF(AND($D715="yes",V$7="Block"),INDEX($O829:$Q829,1,MATCH(V$5,$I74:$K74,0)),IF(OR(V$7="Anytime",V$7="Peak",V$7="Off-peak",V$7="Shoulder",V$7="Block"),INDEX('Stakeholder report data'!$G829:$M829,1,MATCH(IF(V$7="Block","Anytime",V$7),'Stakeholder report data'!$G$799:$M$799,0)),INDEX($W829:$AD829,1,MATCH(V$5,$W$799:$AD$799,0)))))
*V1315*V$8,0)</f>
        <v>0</v>
      </c>
      <c r="W715" s="212">
        <f>_xlfn.IFNA(IF(W$7="Fixed",1,IF(AND($D715="yes",W$7="Block"),INDEX($O829:$Q829,1,MATCH(W$5,$I74:$K74,0)),IF(OR(W$7="Anytime",W$7="Peak",W$7="Off-peak",W$7="Shoulder",W$7="Block"),INDEX('Stakeholder report data'!$G829:$M829,1,MATCH(IF(W$7="Block","Anytime",W$7),'Stakeholder report data'!$G$799:$M$799,0)),INDEX($W829:$AD829,1,MATCH(W$5,$W$799:$AD$799,0)))))
*W1315*W$8,0)</f>
        <v>0</v>
      </c>
      <c r="X715" s="212">
        <f>_xlfn.IFNA(IF(X$7="Fixed",1,IF(AND($D715="yes",X$7="Block"),INDEX($O829:$Q829,1,MATCH(X$5,$I74:$K74,0)),IF(OR(X$7="Anytime",X$7="Peak",X$7="Off-peak",X$7="Shoulder",X$7="Block"),INDEX('Stakeholder report data'!$G829:$M829,1,MATCH(IF(X$7="Block","Anytime",X$7),'Stakeholder report data'!$G$799:$M$799,0)),INDEX($W829:$AD829,1,MATCH(X$5,$W$799:$AD$799,0)))))
*X1315*X$8,0)</f>
        <v>0</v>
      </c>
      <c r="Y715" s="212">
        <f>_xlfn.IFNA(IF(Y$7="Fixed",1,IF(AND($D715="yes",Y$7="Block"),INDEX($O829:$Q829,1,MATCH(Y$5,$I74:$K74,0)),IF(OR(Y$7="Anytime",Y$7="Peak",Y$7="Off-peak",Y$7="Shoulder",Y$7="Block"),INDEX('Stakeholder report data'!$G829:$M829,1,MATCH(IF(Y$7="Block","Anytime",Y$7),'Stakeholder report data'!$G$799:$M$799,0)),INDEX($W829:$AD829,1,MATCH(Y$5,$W$799:$AD$799,0)))))
*Y1315*Y$8,0)</f>
        <v>0</v>
      </c>
      <c r="Z715" s="212">
        <f>_xlfn.IFNA(IF(Z$7="Fixed",1,IF(AND($D715="yes",Z$7="Block"),INDEX($O829:$Q829,1,MATCH(Z$5,$I74:$K74,0)),IF(OR(Z$7="Anytime",Z$7="Peak",Z$7="Off-peak",Z$7="Shoulder",Z$7="Block"),INDEX('Stakeholder report data'!$G829:$M829,1,MATCH(IF(Z$7="Block","Anytime",Z$7),'Stakeholder report data'!$G$799:$M$799,0)),INDEX($W829:$AD829,1,MATCH(Z$5,$W$799:$AD$799,0)))))
*Z1315*Z$8,0)</f>
        <v>0</v>
      </c>
      <c r="AA715" s="212">
        <f>_xlfn.IFNA(IF(AA$7="Fixed",1,IF(AND($D715="yes",AA$7="Block"),INDEX($O829:$Q829,1,MATCH(AA$5,$I74:$K74,0)),IF(OR(AA$7="Anytime",AA$7="Peak",AA$7="Off-peak",AA$7="Shoulder",AA$7="Block"),INDEX('Stakeholder report data'!$G829:$M829,1,MATCH(IF(AA$7="Block","Anytime",AA$7),'Stakeholder report data'!$G$799:$M$799,0)),INDEX($W829:$AD829,1,MATCH(AA$5,$W$799:$AD$799,0)))))
*AA1315*AA$8,0)</f>
        <v>0</v>
      </c>
      <c r="AB715" s="212">
        <f>_xlfn.IFNA(IF(AB$7="Fixed",1,IF(AND($D715="yes",AB$7="Block"),INDEX($O829:$Q829,1,MATCH(AB$5,$I74:$K74,0)),IF(OR(AB$7="Anytime",AB$7="Peak",AB$7="Off-peak",AB$7="Shoulder",AB$7="Block"),INDEX('Stakeholder report data'!$G829:$M829,1,MATCH(IF(AB$7="Block","Anytime",AB$7),'Stakeholder report data'!$G$799:$M$799,0)),INDEX($W829:$AD829,1,MATCH(AB$5,$W$799:$AD$799,0)))))
*AB1315*AB$8,0)</f>
        <v>0</v>
      </c>
      <c r="AC715" s="212">
        <f>_xlfn.IFNA(IF(AC$7="Fixed",1,IF(AND($D715="yes",AC$7="Block"),INDEX($O829:$Q829,1,MATCH(AC$5,$I74:$K74,0)),IF(OR(AC$7="Anytime",AC$7="Peak",AC$7="Off-peak",AC$7="Shoulder",AC$7="Block"),INDEX('Stakeholder report data'!$G829:$M829,1,MATCH(IF(AC$7="Block","Anytime",AC$7),'Stakeholder report data'!$G$799:$M$799,0)),INDEX($W829:$AD829,1,MATCH(AC$5,$W$799:$AD$799,0)))))
*AC1315*AC$8,0)</f>
        <v>0</v>
      </c>
      <c r="AD715" s="212">
        <f>_xlfn.IFNA(IF(AD$7="Fixed",1,IF(AND($D715="yes",AD$7="Block"),INDEX($O829:$Q829,1,MATCH(AD$5,$I74:$K74,0)),IF(OR(AD$7="Anytime",AD$7="Peak",AD$7="Off-peak",AD$7="Shoulder",AD$7="Block"),INDEX('Stakeholder report data'!$G829:$M829,1,MATCH(IF(AD$7="Block","Anytime",AD$7),'Stakeholder report data'!$G$799:$M$799,0)),INDEX($W829:$AD829,1,MATCH(AD$5,$W$799:$AD$799,0)))))
*AD1315*AD$8,0)</f>
        <v>0</v>
      </c>
      <c r="AE715" s="55"/>
      <c r="AF715" s="34"/>
      <c r="AG715" s="34"/>
      <c r="AH715" s="34"/>
    </row>
    <row r="716" spans="1:34" ht="11.25" hidden="1" outlineLevel="3" x14ac:dyDescent="0.2">
      <c r="A716" s="34"/>
      <c r="B716" s="251">
        <v>29</v>
      </c>
      <c r="C716" s="48">
        <v>0</v>
      </c>
      <c r="D716" s="49">
        <f t="shared" si="74"/>
        <v>0</v>
      </c>
      <c r="E716" s="49">
        <f t="shared" si="74"/>
        <v>0</v>
      </c>
      <c r="F716" s="56"/>
      <c r="G716" s="262">
        <f t="shared" si="73"/>
        <v>0</v>
      </c>
      <c r="H716" s="56"/>
      <c r="I716" s="212">
        <f>_xlfn.IFNA(IF(I$7="Fixed",1,IF(AND($D716="yes",I$7="Block"),INDEX($O830:$Q830,1,MATCH(I$5,$I75:$K75,0)),IF(OR(I$7="Anytime",I$7="Peak",I$7="Off-peak",I$7="Shoulder",I$7="Block"),INDEX('Stakeholder report data'!$G830:$M830,1,MATCH(IF(I$7="Block","Anytime",I$7),'Stakeholder report data'!$G$799:$M$799,0)),INDEX($W830:$AD830,1,MATCH(I$5,$W$799:$AD$799,0)))))
*I1316*I$8,0)</f>
        <v>0</v>
      </c>
      <c r="J716" s="212">
        <f>_xlfn.IFNA(IF(J$7="Fixed",1,IF(AND($D716="yes",J$7="Block"),INDEX($O830:$Q830,1,MATCH(J$5,$I75:$K75,0)),IF(OR(J$7="Anytime",J$7="Peak",J$7="Off-peak",J$7="Shoulder",J$7="Block"),INDEX('Stakeholder report data'!$G830:$M830,1,MATCH(IF(J$7="Block","Anytime",J$7),'Stakeholder report data'!$G$799:$M$799,0)),INDEX($W830:$AD830,1,MATCH(J$5,$W$799:$AD$799,0)))))
*J1316*J$8,0)</f>
        <v>0</v>
      </c>
      <c r="K716" s="212">
        <f>_xlfn.IFNA(IF(K$7="Fixed",1,IF(AND($D716="yes",K$7="Block"),INDEX($O830:$Q830,1,MATCH(K$5,$I75:$K75,0)),IF(OR(K$7="Anytime",K$7="Peak",K$7="Off-peak",K$7="Shoulder",K$7="Block"),INDEX('Stakeholder report data'!$G830:$M830,1,MATCH(IF(K$7="Block","Anytime",K$7),'Stakeholder report data'!$G$799:$M$799,0)),INDEX($W830:$AD830,1,MATCH(K$5,$W$799:$AD$799,0)))))
*K1316*K$8,0)</f>
        <v>0</v>
      </c>
      <c r="L716" s="212">
        <f>_xlfn.IFNA(IF(L$7="Fixed",1,IF(AND($D716="yes",L$7="Block"),INDEX($O830:$Q830,1,MATCH(L$5,$I75:$K75,0)),IF(OR(L$7="Anytime",L$7="Peak",L$7="Off-peak",L$7="Shoulder",L$7="Block"),INDEX('Stakeholder report data'!$G830:$M830,1,MATCH(IF(L$7="Block","Anytime",L$7),'Stakeholder report data'!$G$799:$M$799,0)),INDEX($W830:$AD830,1,MATCH(L$5,$W$799:$AD$799,0)))))
*L1316*L$8,0)</f>
        <v>0</v>
      </c>
      <c r="M716" s="212">
        <f>_xlfn.IFNA(IF(M$7="Fixed",1,IF(AND($D716="yes",M$7="Block"),INDEX($O830:$Q830,1,MATCH(M$5,$I75:$K75,0)),IF(OR(M$7="Anytime",M$7="Peak",M$7="Off-peak",M$7="Shoulder",M$7="Block"),INDEX('Stakeholder report data'!$G830:$M830,1,MATCH(IF(M$7="Block","Anytime",M$7),'Stakeholder report data'!$G$799:$M$799,0)),INDEX($W830:$AD830,1,MATCH(M$5,$W$799:$AD$799,0)))))
*M1316*M$8,0)</f>
        <v>0</v>
      </c>
      <c r="N716" s="212">
        <f>_xlfn.IFNA(IF(N$7="Fixed",1,IF(AND($D716="yes",N$7="Block"),INDEX($O830:$Q830,1,MATCH(N$5,$I75:$K75,0)),IF(OR(N$7="Anytime",N$7="Peak",N$7="Off-peak",N$7="Shoulder",N$7="Block"),INDEX('Stakeholder report data'!$G830:$M830,1,MATCH(IF(N$7="Block","Anytime",N$7),'Stakeholder report data'!$G$799:$M$799,0)),INDEX($W830:$AD830,1,MATCH(N$5,$W$799:$AD$799,0)))))
*N1316*N$8,0)</f>
        <v>0</v>
      </c>
      <c r="O716" s="212">
        <f>_xlfn.IFNA(IF(O$7="Fixed",1,IF(AND($D716="yes",O$7="Block"),INDEX($O830:$Q830,1,MATCH(O$5,$I75:$K75,0)),IF(OR(O$7="Anytime",O$7="Peak",O$7="Off-peak",O$7="Shoulder",O$7="Block"),INDEX('Stakeholder report data'!$G830:$M830,1,MATCH(IF(O$7="Block","Anytime",O$7),'Stakeholder report data'!$G$799:$M$799,0)),INDEX($W830:$AD830,1,MATCH(O$5,$W$799:$AD$799,0)))))
*O1316*O$8,0)</f>
        <v>0</v>
      </c>
      <c r="P716" s="212">
        <f>_xlfn.IFNA(IF(P$7="Fixed",1,IF(AND($D716="yes",P$7="Block"),INDEX($O830:$Q830,1,MATCH(P$5,$I75:$K75,0)),IF(OR(P$7="Anytime",P$7="Peak",P$7="Off-peak",P$7="Shoulder",P$7="Block"),INDEX('Stakeholder report data'!$G830:$M830,1,MATCH(IF(P$7="Block","Anytime",P$7),'Stakeholder report data'!$G$799:$M$799,0)),INDEX($W830:$AD830,1,MATCH(P$5,$W$799:$AD$799,0)))))
*P1316*P$8,0)</f>
        <v>0</v>
      </c>
      <c r="Q716" s="212">
        <f>_xlfn.IFNA(IF(Q$7="Fixed",1,IF(AND($D716="yes",Q$7="Block"),INDEX($O830:$Q830,1,MATCH(Q$5,$I75:$K75,0)),IF(OR(Q$7="Anytime",Q$7="Peak",Q$7="Off-peak",Q$7="Shoulder",Q$7="Block"),INDEX('Stakeholder report data'!$G830:$M830,1,MATCH(IF(Q$7="Block","Anytime",Q$7),'Stakeholder report data'!$G$799:$M$799,0)),INDEX($W830:$AD830,1,MATCH(Q$5,$W$799:$AD$799,0)))))
*Q1316*Q$8,0)</f>
        <v>0</v>
      </c>
      <c r="R716" s="212">
        <f>_xlfn.IFNA(IF(R$7="Fixed",1,IF(AND($D716="yes",R$7="Block"),INDEX($O830:$Q830,1,MATCH(R$5,$I75:$K75,0)),IF(OR(R$7="Anytime",R$7="Peak",R$7="Off-peak",R$7="Shoulder",R$7="Block"),INDEX('Stakeholder report data'!$G830:$M830,1,MATCH(IF(R$7="Block","Anytime",R$7),'Stakeholder report data'!$G$799:$M$799,0)),INDEX($W830:$AD830,1,MATCH(R$5,$W$799:$AD$799,0)))))
*R1316*R$8,0)</f>
        <v>0</v>
      </c>
      <c r="S716" s="212">
        <f>_xlfn.IFNA(IF(S$7="Fixed",1,IF(AND($D716="yes",S$7="Block"),INDEX($O830:$Q830,1,MATCH(S$5,$I75:$K75,0)),IF(OR(S$7="Anytime",S$7="Peak",S$7="Off-peak",S$7="Shoulder",S$7="Block"),INDEX('Stakeholder report data'!$G830:$M830,1,MATCH(IF(S$7="Block","Anytime",S$7),'Stakeholder report data'!$G$799:$M$799,0)),INDEX($W830:$AD830,1,MATCH(S$5,$W$799:$AD$799,0)))))
*S1316*S$8,0)</f>
        <v>0</v>
      </c>
      <c r="T716" s="212">
        <f>_xlfn.IFNA(IF(T$7="Fixed",1,IF(AND($D716="yes",T$7="Block"),INDEX($O830:$Q830,1,MATCH(T$5,$I75:$K75,0)),IF(OR(T$7="Anytime",T$7="Peak",T$7="Off-peak",T$7="Shoulder",T$7="Block"),INDEX('Stakeholder report data'!$G830:$M830,1,MATCH(IF(T$7="Block","Anytime",T$7),'Stakeholder report data'!$G$799:$M$799,0)),INDEX($W830:$AD830,1,MATCH(T$5,$W$799:$AD$799,0)))))
*T1316*T$8,0)</f>
        <v>0</v>
      </c>
      <c r="U716" s="212">
        <f>_xlfn.IFNA(IF(U$7="Fixed",1,IF(AND($D716="yes",U$7="Block"),INDEX($O830:$Q830,1,MATCH(U$5,$I75:$K75,0)),IF(OR(U$7="Anytime",U$7="Peak",U$7="Off-peak",U$7="Shoulder",U$7="Block"),INDEX('Stakeholder report data'!$G830:$M830,1,MATCH(IF(U$7="Block","Anytime",U$7),'Stakeholder report data'!$G$799:$M$799,0)),INDEX($W830:$AD830,1,MATCH(U$5,$W$799:$AD$799,0)))))
*U1316*U$8,0)</f>
        <v>0</v>
      </c>
      <c r="V716" s="212">
        <f>_xlfn.IFNA(IF(V$7="Fixed",1,IF(AND($D716="yes",V$7="Block"),INDEX($O830:$Q830,1,MATCH(V$5,$I75:$K75,0)),IF(OR(V$7="Anytime",V$7="Peak",V$7="Off-peak",V$7="Shoulder",V$7="Block"),INDEX('Stakeholder report data'!$G830:$M830,1,MATCH(IF(V$7="Block","Anytime",V$7),'Stakeholder report data'!$G$799:$M$799,0)),INDEX($W830:$AD830,1,MATCH(V$5,$W$799:$AD$799,0)))))
*V1316*V$8,0)</f>
        <v>0</v>
      </c>
      <c r="W716" s="212">
        <f>_xlfn.IFNA(IF(W$7="Fixed",1,IF(AND($D716="yes",W$7="Block"),INDEX($O830:$Q830,1,MATCH(W$5,$I75:$K75,0)),IF(OR(W$7="Anytime",W$7="Peak",W$7="Off-peak",W$7="Shoulder",W$7="Block"),INDEX('Stakeholder report data'!$G830:$M830,1,MATCH(IF(W$7="Block","Anytime",W$7),'Stakeholder report data'!$G$799:$M$799,0)),INDEX($W830:$AD830,1,MATCH(W$5,$W$799:$AD$799,0)))))
*W1316*W$8,0)</f>
        <v>0</v>
      </c>
      <c r="X716" s="212">
        <f>_xlfn.IFNA(IF(X$7="Fixed",1,IF(AND($D716="yes",X$7="Block"),INDEX($O830:$Q830,1,MATCH(X$5,$I75:$K75,0)),IF(OR(X$7="Anytime",X$7="Peak",X$7="Off-peak",X$7="Shoulder",X$7="Block"),INDEX('Stakeholder report data'!$G830:$M830,1,MATCH(IF(X$7="Block","Anytime",X$7),'Stakeholder report data'!$G$799:$M$799,0)),INDEX($W830:$AD830,1,MATCH(X$5,$W$799:$AD$799,0)))))
*X1316*X$8,0)</f>
        <v>0</v>
      </c>
      <c r="Y716" s="212">
        <f>_xlfn.IFNA(IF(Y$7="Fixed",1,IF(AND($D716="yes",Y$7="Block"),INDEX($O830:$Q830,1,MATCH(Y$5,$I75:$K75,0)),IF(OR(Y$7="Anytime",Y$7="Peak",Y$7="Off-peak",Y$7="Shoulder",Y$7="Block"),INDEX('Stakeholder report data'!$G830:$M830,1,MATCH(IF(Y$7="Block","Anytime",Y$7),'Stakeholder report data'!$G$799:$M$799,0)),INDEX($W830:$AD830,1,MATCH(Y$5,$W$799:$AD$799,0)))))
*Y1316*Y$8,0)</f>
        <v>0</v>
      </c>
      <c r="Z716" s="212">
        <f>_xlfn.IFNA(IF(Z$7="Fixed",1,IF(AND($D716="yes",Z$7="Block"),INDEX($O830:$Q830,1,MATCH(Z$5,$I75:$K75,0)),IF(OR(Z$7="Anytime",Z$7="Peak",Z$7="Off-peak",Z$7="Shoulder",Z$7="Block"),INDEX('Stakeholder report data'!$G830:$M830,1,MATCH(IF(Z$7="Block","Anytime",Z$7),'Stakeholder report data'!$G$799:$M$799,0)),INDEX($W830:$AD830,1,MATCH(Z$5,$W$799:$AD$799,0)))))
*Z1316*Z$8,0)</f>
        <v>0</v>
      </c>
      <c r="AA716" s="212">
        <f>_xlfn.IFNA(IF(AA$7="Fixed",1,IF(AND($D716="yes",AA$7="Block"),INDEX($O830:$Q830,1,MATCH(AA$5,$I75:$K75,0)),IF(OR(AA$7="Anytime",AA$7="Peak",AA$7="Off-peak",AA$7="Shoulder",AA$7="Block"),INDEX('Stakeholder report data'!$G830:$M830,1,MATCH(IF(AA$7="Block","Anytime",AA$7),'Stakeholder report data'!$G$799:$M$799,0)),INDEX($W830:$AD830,1,MATCH(AA$5,$W$799:$AD$799,0)))))
*AA1316*AA$8,0)</f>
        <v>0</v>
      </c>
      <c r="AB716" s="212">
        <f>_xlfn.IFNA(IF(AB$7="Fixed",1,IF(AND($D716="yes",AB$7="Block"),INDEX($O830:$Q830,1,MATCH(AB$5,$I75:$K75,0)),IF(OR(AB$7="Anytime",AB$7="Peak",AB$7="Off-peak",AB$7="Shoulder",AB$7="Block"),INDEX('Stakeholder report data'!$G830:$M830,1,MATCH(IF(AB$7="Block","Anytime",AB$7),'Stakeholder report data'!$G$799:$M$799,0)),INDEX($W830:$AD830,1,MATCH(AB$5,$W$799:$AD$799,0)))))
*AB1316*AB$8,0)</f>
        <v>0</v>
      </c>
      <c r="AC716" s="212">
        <f>_xlfn.IFNA(IF(AC$7="Fixed",1,IF(AND($D716="yes",AC$7="Block"),INDEX($O830:$Q830,1,MATCH(AC$5,$I75:$K75,0)),IF(OR(AC$7="Anytime",AC$7="Peak",AC$7="Off-peak",AC$7="Shoulder",AC$7="Block"),INDEX('Stakeholder report data'!$G830:$M830,1,MATCH(IF(AC$7="Block","Anytime",AC$7),'Stakeholder report data'!$G$799:$M$799,0)),INDEX($W830:$AD830,1,MATCH(AC$5,$W$799:$AD$799,0)))))
*AC1316*AC$8,0)</f>
        <v>0</v>
      </c>
      <c r="AD716" s="212">
        <f>_xlfn.IFNA(IF(AD$7="Fixed",1,IF(AND($D716="yes",AD$7="Block"),INDEX($O830:$Q830,1,MATCH(AD$5,$I75:$K75,0)),IF(OR(AD$7="Anytime",AD$7="Peak",AD$7="Off-peak",AD$7="Shoulder",AD$7="Block"),INDEX('Stakeholder report data'!$G830:$M830,1,MATCH(IF(AD$7="Block","Anytime",AD$7),'Stakeholder report data'!$G$799:$M$799,0)),INDEX($W830:$AD830,1,MATCH(AD$5,$W$799:$AD$799,0)))))
*AD1316*AD$8,0)</f>
        <v>0</v>
      </c>
      <c r="AE716" s="55"/>
      <c r="AF716" s="34"/>
      <c r="AG716" s="34"/>
      <c r="AH716" s="34"/>
    </row>
    <row r="717" spans="1:34" ht="11.25" hidden="1" outlineLevel="3" x14ac:dyDescent="0.2">
      <c r="A717" s="34"/>
      <c r="B717" s="258">
        <v>30</v>
      </c>
      <c r="C717" s="48">
        <v>0</v>
      </c>
      <c r="D717" s="49">
        <f t="shared" si="74"/>
        <v>0</v>
      </c>
      <c r="E717" s="49">
        <f t="shared" si="74"/>
        <v>0</v>
      </c>
      <c r="F717" s="56"/>
      <c r="G717" s="262">
        <f t="shared" si="73"/>
        <v>0</v>
      </c>
      <c r="H717" s="56"/>
      <c r="I717" s="212">
        <f>_xlfn.IFNA(IF(I$7="Fixed",1,IF(AND($D717="yes",I$7="Block"),INDEX($O831:$Q831,1,MATCH(I$5,$I76:$K76,0)),IF(OR(I$7="Anytime",I$7="Peak",I$7="Off-peak",I$7="Shoulder",I$7="Block"),INDEX('Stakeholder report data'!$G831:$M831,1,MATCH(IF(I$7="Block","Anytime",I$7),'Stakeholder report data'!$G$799:$M$799,0)),INDEX($W831:$AD831,1,MATCH(I$5,$W$799:$AD$799,0)))))
*I1317*I$8,0)</f>
        <v>0</v>
      </c>
      <c r="J717" s="212">
        <f>_xlfn.IFNA(IF(J$7="Fixed",1,IF(AND($D717="yes",J$7="Block"),INDEX($O831:$Q831,1,MATCH(J$5,$I76:$K76,0)),IF(OR(J$7="Anytime",J$7="Peak",J$7="Off-peak",J$7="Shoulder",J$7="Block"),INDEX('Stakeholder report data'!$G831:$M831,1,MATCH(IF(J$7="Block","Anytime",J$7),'Stakeholder report data'!$G$799:$M$799,0)),INDEX($W831:$AD831,1,MATCH(J$5,$W$799:$AD$799,0)))))
*J1317*J$8,0)</f>
        <v>0</v>
      </c>
      <c r="K717" s="212">
        <f>_xlfn.IFNA(IF(K$7="Fixed",1,IF(AND($D717="yes",K$7="Block"),INDEX($O831:$Q831,1,MATCH(K$5,$I76:$K76,0)),IF(OR(K$7="Anytime",K$7="Peak",K$7="Off-peak",K$7="Shoulder",K$7="Block"),INDEX('Stakeholder report data'!$G831:$M831,1,MATCH(IF(K$7="Block","Anytime",K$7),'Stakeholder report data'!$G$799:$M$799,0)),INDEX($W831:$AD831,1,MATCH(K$5,$W$799:$AD$799,0)))))
*K1317*K$8,0)</f>
        <v>0</v>
      </c>
      <c r="L717" s="212">
        <f>_xlfn.IFNA(IF(L$7="Fixed",1,IF(AND($D717="yes",L$7="Block"),INDEX($O831:$Q831,1,MATCH(L$5,$I76:$K76,0)),IF(OR(L$7="Anytime",L$7="Peak",L$7="Off-peak",L$7="Shoulder",L$7="Block"),INDEX('Stakeholder report data'!$G831:$M831,1,MATCH(IF(L$7="Block","Anytime",L$7),'Stakeholder report data'!$G$799:$M$799,0)),INDEX($W831:$AD831,1,MATCH(L$5,$W$799:$AD$799,0)))))
*L1317*L$8,0)</f>
        <v>0</v>
      </c>
      <c r="M717" s="212">
        <f>_xlfn.IFNA(IF(M$7="Fixed",1,IF(AND($D717="yes",M$7="Block"),INDEX($O831:$Q831,1,MATCH(M$5,$I76:$K76,0)),IF(OR(M$7="Anytime",M$7="Peak",M$7="Off-peak",M$7="Shoulder",M$7="Block"),INDEX('Stakeholder report data'!$G831:$M831,1,MATCH(IF(M$7="Block","Anytime",M$7),'Stakeholder report data'!$G$799:$M$799,0)),INDEX($W831:$AD831,1,MATCH(M$5,$W$799:$AD$799,0)))))
*M1317*M$8,0)</f>
        <v>0</v>
      </c>
      <c r="N717" s="212">
        <f>_xlfn.IFNA(IF(N$7="Fixed",1,IF(AND($D717="yes",N$7="Block"),INDEX($O831:$Q831,1,MATCH(N$5,$I76:$K76,0)),IF(OR(N$7="Anytime",N$7="Peak",N$7="Off-peak",N$7="Shoulder",N$7="Block"),INDEX('Stakeholder report data'!$G831:$M831,1,MATCH(IF(N$7="Block","Anytime",N$7),'Stakeholder report data'!$G$799:$M$799,0)),INDEX($W831:$AD831,1,MATCH(N$5,$W$799:$AD$799,0)))))
*N1317*N$8,0)</f>
        <v>0</v>
      </c>
      <c r="O717" s="212">
        <f>_xlfn.IFNA(IF(O$7="Fixed",1,IF(AND($D717="yes",O$7="Block"),INDEX($O831:$Q831,1,MATCH(O$5,$I76:$K76,0)),IF(OR(O$7="Anytime",O$7="Peak",O$7="Off-peak",O$7="Shoulder",O$7="Block"),INDEX('Stakeholder report data'!$G831:$M831,1,MATCH(IF(O$7="Block","Anytime",O$7),'Stakeholder report data'!$G$799:$M$799,0)),INDEX($W831:$AD831,1,MATCH(O$5,$W$799:$AD$799,0)))))
*O1317*O$8,0)</f>
        <v>0</v>
      </c>
      <c r="P717" s="212">
        <f>_xlfn.IFNA(IF(P$7="Fixed",1,IF(AND($D717="yes",P$7="Block"),INDEX($O831:$Q831,1,MATCH(P$5,$I76:$K76,0)),IF(OR(P$7="Anytime",P$7="Peak",P$7="Off-peak",P$7="Shoulder",P$7="Block"),INDEX('Stakeholder report data'!$G831:$M831,1,MATCH(IF(P$7="Block","Anytime",P$7),'Stakeholder report data'!$G$799:$M$799,0)),INDEX($W831:$AD831,1,MATCH(P$5,$W$799:$AD$799,0)))))
*P1317*P$8,0)</f>
        <v>0</v>
      </c>
      <c r="Q717" s="212">
        <f>_xlfn.IFNA(IF(Q$7="Fixed",1,IF(AND($D717="yes",Q$7="Block"),INDEX($O831:$Q831,1,MATCH(Q$5,$I76:$K76,0)),IF(OR(Q$7="Anytime",Q$7="Peak",Q$7="Off-peak",Q$7="Shoulder",Q$7="Block"),INDEX('Stakeholder report data'!$G831:$M831,1,MATCH(IF(Q$7="Block","Anytime",Q$7),'Stakeholder report data'!$G$799:$M$799,0)),INDEX($W831:$AD831,1,MATCH(Q$5,$W$799:$AD$799,0)))))
*Q1317*Q$8,0)</f>
        <v>0</v>
      </c>
      <c r="R717" s="212">
        <f>_xlfn.IFNA(IF(R$7="Fixed",1,IF(AND($D717="yes",R$7="Block"),INDEX($O831:$Q831,1,MATCH(R$5,$I76:$K76,0)),IF(OR(R$7="Anytime",R$7="Peak",R$7="Off-peak",R$7="Shoulder",R$7="Block"),INDEX('Stakeholder report data'!$G831:$M831,1,MATCH(IF(R$7="Block","Anytime",R$7),'Stakeholder report data'!$G$799:$M$799,0)),INDEX($W831:$AD831,1,MATCH(R$5,$W$799:$AD$799,0)))))
*R1317*R$8,0)</f>
        <v>0</v>
      </c>
      <c r="S717" s="212">
        <f>_xlfn.IFNA(IF(S$7="Fixed",1,IF(AND($D717="yes",S$7="Block"),INDEX($O831:$Q831,1,MATCH(S$5,$I76:$K76,0)),IF(OR(S$7="Anytime",S$7="Peak",S$7="Off-peak",S$7="Shoulder",S$7="Block"),INDEX('Stakeholder report data'!$G831:$M831,1,MATCH(IF(S$7="Block","Anytime",S$7),'Stakeholder report data'!$G$799:$M$799,0)),INDEX($W831:$AD831,1,MATCH(S$5,$W$799:$AD$799,0)))))
*S1317*S$8,0)</f>
        <v>0</v>
      </c>
      <c r="T717" s="212">
        <f>_xlfn.IFNA(IF(T$7="Fixed",1,IF(AND($D717="yes",T$7="Block"),INDEX($O831:$Q831,1,MATCH(T$5,$I76:$K76,0)),IF(OR(T$7="Anytime",T$7="Peak",T$7="Off-peak",T$7="Shoulder",T$7="Block"),INDEX('Stakeholder report data'!$G831:$M831,1,MATCH(IF(T$7="Block","Anytime",T$7),'Stakeholder report data'!$G$799:$M$799,0)),INDEX($W831:$AD831,1,MATCH(T$5,$W$799:$AD$799,0)))))
*T1317*T$8,0)</f>
        <v>0</v>
      </c>
      <c r="U717" s="212">
        <f>_xlfn.IFNA(IF(U$7="Fixed",1,IF(AND($D717="yes",U$7="Block"),INDEX($O831:$Q831,1,MATCH(U$5,$I76:$K76,0)),IF(OR(U$7="Anytime",U$7="Peak",U$7="Off-peak",U$7="Shoulder",U$7="Block"),INDEX('Stakeholder report data'!$G831:$M831,1,MATCH(IF(U$7="Block","Anytime",U$7),'Stakeholder report data'!$G$799:$M$799,0)),INDEX($W831:$AD831,1,MATCH(U$5,$W$799:$AD$799,0)))))
*U1317*U$8,0)</f>
        <v>0</v>
      </c>
      <c r="V717" s="212">
        <f>_xlfn.IFNA(IF(V$7="Fixed",1,IF(AND($D717="yes",V$7="Block"),INDEX($O831:$Q831,1,MATCH(V$5,$I76:$K76,0)),IF(OR(V$7="Anytime",V$7="Peak",V$7="Off-peak",V$7="Shoulder",V$7="Block"),INDEX('Stakeholder report data'!$G831:$M831,1,MATCH(IF(V$7="Block","Anytime",V$7),'Stakeholder report data'!$G$799:$M$799,0)),INDEX($W831:$AD831,1,MATCH(V$5,$W$799:$AD$799,0)))))
*V1317*V$8,0)</f>
        <v>0</v>
      </c>
      <c r="W717" s="212">
        <f>_xlfn.IFNA(IF(W$7="Fixed",1,IF(AND($D717="yes",W$7="Block"),INDEX($O831:$Q831,1,MATCH(W$5,$I76:$K76,0)),IF(OR(W$7="Anytime",W$7="Peak",W$7="Off-peak",W$7="Shoulder",W$7="Block"),INDEX('Stakeholder report data'!$G831:$M831,1,MATCH(IF(W$7="Block","Anytime",W$7),'Stakeholder report data'!$G$799:$M$799,0)),INDEX($W831:$AD831,1,MATCH(W$5,$W$799:$AD$799,0)))))
*W1317*W$8,0)</f>
        <v>0</v>
      </c>
      <c r="X717" s="212">
        <f>_xlfn.IFNA(IF(X$7="Fixed",1,IF(AND($D717="yes",X$7="Block"),INDEX($O831:$Q831,1,MATCH(X$5,$I76:$K76,0)),IF(OR(X$7="Anytime",X$7="Peak",X$7="Off-peak",X$7="Shoulder",X$7="Block"),INDEX('Stakeholder report data'!$G831:$M831,1,MATCH(IF(X$7="Block","Anytime",X$7),'Stakeholder report data'!$G$799:$M$799,0)),INDEX($W831:$AD831,1,MATCH(X$5,$W$799:$AD$799,0)))))
*X1317*X$8,0)</f>
        <v>0</v>
      </c>
      <c r="Y717" s="212">
        <f>_xlfn.IFNA(IF(Y$7="Fixed",1,IF(AND($D717="yes",Y$7="Block"),INDEX($O831:$Q831,1,MATCH(Y$5,$I76:$K76,0)),IF(OR(Y$7="Anytime",Y$7="Peak",Y$7="Off-peak",Y$7="Shoulder",Y$7="Block"),INDEX('Stakeholder report data'!$G831:$M831,1,MATCH(IF(Y$7="Block","Anytime",Y$7),'Stakeholder report data'!$G$799:$M$799,0)),INDEX($W831:$AD831,1,MATCH(Y$5,$W$799:$AD$799,0)))))
*Y1317*Y$8,0)</f>
        <v>0</v>
      </c>
      <c r="Z717" s="212">
        <f>_xlfn.IFNA(IF(Z$7="Fixed",1,IF(AND($D717="yes",Z$7="Block"),INDEX($O831:$Q831,1,MATCH(Z$5,$I76:$K76,0)),IF(OR(Z$7="Anytime",Z$7="Peak",Z$7="Off-peak",Z$7="Shoulder",Z$7="Block"),INDEX('Stakeholder report data'!$G831:$M831,1,MATCH(IF(Z$7="Block","Anytime",Z$7),'Stakeholder report data'!$G$799:$M$799,0)),INDEX($W831:$AD831,1,MATCH(Z$5,$W$799:$AD$799,0)))))
*Z1317*Z$8,0)</f>
        <v>0</v>
      </c>
      <c r="AA717" s="212">
        <f>_xlfn.IFNA(IF(AA$7="Fixed",1,IF(AND($D717="yes",AA$7="Block"),INDEX($O831:$Q831,1,MATCH(AA$5,$I76:$K76,0)),IF(OR(AA$7="Anytime",AA$7="Peak",AA$7="Off-peak",AA$7="Shoulder",AA$7="Block"),INDEX('Stakeholder report data'!$G831:$M831,1,MATCH(IF(AA$7="Block","Anytime",AA$7),'Stakeholder report data'!$G$799:$M$799,0)),INDEX($W831:$AD831,1,MATCH(AA$5,$W$799:$AD$799,0)))))
*AA1317*AA$8,0)</f>
        <v>0</v>
      </c>
      <c r="AB717" s="212">
        <f>_xlfn.IFNA(IF(AB$7="Fixed",1,IF(AND($D717="yes",AB$7="Block"),INDEX($O831:$Q831,1,MATCH(AB$5,$I76:$K76,0)),IF(OR(AB$7="Anytime",AB$7="Peak",AB$7="Off-peak",AB$7="Shoulder",AB$7="Block"),INDEX('Stakeholder report data'!$G831:$M831,1,MATCH(IF(AB$7="Block","Anytime",AB$7),'Stakeholder report data'!$G$799:$M$799,0)),INDEX($W831:$AD831,1,MATCH(AB$5,$W$799:$AD$799,0)))))
*AB1317*AB$8,0)</f>
        <v>0</v>
      </c>
      <c r="AC717" s="212">
        <f>_xlfn.IFNA(IF(AC$7="Fixed",1,IF(AND($D717="yes",AC$7="Block"),INDEX($O831:$Q831,1,MATCH(AC$5,$I76:$K76,0)),IF(OR(AC$7="Anytime",AC$7="Peak",AC$7="Off-peak",AC$7="Shoulder",AC$7="Block"),INDEX('Stakeholder report data'!$G831:$M831,1,MATCH(IF(AC$7="Block","Anytime",AC$7),'Stakeholder report data'!$G$799:$M$799,0)),INDEX($W831:$AD831,1,MATCH(AC$5,$W$799:$AD$799,0)))))
*AC1317*AC$8,0)</f>
        <v>0</v>
      </c>
      <c r="AD717" s="212">
        <f>_xlfn.IFNA(IF(AD$7="Fixed",1,IF(AND($D717="yes",AD$7="Block"),INDEX($O831:$Q831,1,MATCH(AD$5,$I76:$K76,0)),IF(OR(AD$7="Anytime",AD$7="Peak",AD$7="Off-peak",AD$7="Shoulder",AD$7="Block"),INDEX('Stakeholder report data'!$G831:$M831,1,MATCH(IF(AD$7="Block","Anytime",AD$7),'Stakeholder report data'!$G$799:$M$799,0)),INDEX($W831:$AD831,1,MATCH(AD$5,$W$799:$AD$799,0)))))
*AD1317*AD$8,0)</f>
        <v>0</v>
      </c>
      <c r="AE717" s="55"/>
      <c r="AF717" s="34"/>
      <c r="AG717" s="34"/>
      <c r="AH717" s="34"/>
    </row>
    <row r="718" spans="1:34" ht="11.25" outlineLevel="2" collapsed="1" x14ac:dyDescent="0.2">
      <c r="A718" s="34"/>
      <c r="B718" s="258"/>
      <c r="C718" s="48">
        <v>0</v>
      </c>
      <c r="D718" s="49">
        <f t="shared" si="74"/>
        <v>0</v>
      </c>
      <c r="E718" s="49">
        <f t="shared" si="74"/>
        <v>0</v>
      </c>
      <c r="F718" s="56"/>
      <c r="G718" s="262">
        <f>SUM(I718:AB718)</f>
        <v>0</v>
      </c>
      <c r="H718" s="56"/>
      <c r="I718" s="212">
        <f>_xlfn.IFNA(IF(I$7="Fixed",1,IF(AND($D718="yes",I$7="Block"),INDEX($O832:$Q832,1,MATCH(I$5,$I77:$K77,0)),IF(OR(I$7="Anytime",I$7="Peak",I$7="Off-peak",I$7="Shoulder",I$7="Block"),INDEX('Stakeholder report data'!$G832:$M832,1,MATCH(IF(I$7="Block","Anytime",I$7),'Stakeholder report data'!$G$799:$M$799,0)),INDEX($W832:$AD832,1,MATCH(I$5,$W$799:$AD$799,0)))))
*I1318*I$8,0)</f>
        <v>0</v>
      </c>
      <c r="J718" s="212">
        <f>_xlfn.IFNA(IF(J$7="Fixed",1,IF(AND($D718="yes",J$7="Block"),INDEX($O832:$Q832,1,MATCH(J$5,$I77:$K77,0)),IF(OR(J$7="Anytime",J$7="Peak",J$7="Off-peak",J$7="Shoulder",J$7="Block"),INDEX('Stakeholder report data'!$G832:$M832,1,MATCH(IF(J$7="Block","Anytime",J$7),'Stakeholder report data'!$G$799:$M$799,0)),INDEX($W832:$AD832,1,MATCH(J$5,$W$799:$AD$799,0)))))
*J1318*J$8,0)</f>
        <v>0</v>
      </c>
      <c r="K718" s="212">
        <f>_xlfn.IFNA(IF(K$7="Fixed",1,IF(AND($D718="yes",K$7="Block"),INDEX($O832:$Q832,1,MATCH(K$5,$I77:$K77,0)),IF(OR(K$7="Anytime",K$7="Peak",K$7="Off-peak",K$7="Shoulder",K$7="Block"),INDEX('Stakeholder report data'!$G832:$M832,1,MATCH(IF(K$7="Block","Anytime",K$7),'Stakeholder report data'!$G$799:$M$799,0)),INDEX($W832:$AD832,1,MATCH(K$5,$W$799:$AD$799,0)))))
*K1318*K$8,0)</f>
        <v>0</v>
      </c>
      <c r="L718" s="212">
        <f>_xlfn.IFNA(IF(L$7="Fixed",1,IF(AND($D718="yes",L$7="Block"),INDEX($O832:$Q832,1,MATCH(L$5,$I77:$K77,0)),IF(OR(L$7="Anytime",L$7="Peak",L$7="Off-peak",L$7="Shoulder",L$7="Block"),INDEX('Stakeholder report data'!$G832:$M832,1,MATCH(IF(L$7="Block","Anytime",L$7),'Stakeholder report data'!$G$799:$M$799,0)),INDEX($W832:$AD832,1,MATCH(L$5,$W$799:$AD$799,0)))))
*L1318*L$8,0)</f>
        <v>0</v>
      </c>
      <c r="M718" s="212">
        <f>_xlfn.IFNA(IF(M$7="Fixed",1,IF(AND($D718="yes",M$7="Block"),INDEX($O832:$Q832,1,MATCH(M$5,$I77:$K77,0)),IF(OR(M$7="Anytime",M$7="Peak",M$7="Off-peak",M$7="Shoulder",M$7="Block"),INDEX('Stakeholder report data'!$G832:$M832,1,MATCH(IF(M$7="Block","Anytime",M$7),'Stakeholder report data'!$G$799:$M$799,0)),INDEX($W832:$AD832,1,MATCH(M$5,$W$799:$AD$799,0)))))
*M1318*M$8,0)</f>
        <v>0</v>
      </c>
      <c r="N718" s="212">
        <f>_xlfn.IFNA(IF(N$7="Fixed",1,IF(AND($D718="yes",N$7="Block"),INDEX($O832:$Q832,1,MATCH(N$5,$I77:$K77,0)),IF(OR(N$7="Anytime",N$7="Peak",N$7="Off-peak",N$7="Shoulder",N$7="Block"),INDEX('Stakeholder report data'!$G832:$M832,1,MATCH(IF(N$7="Block","Anytime",N$7),'Stakeholder report data'!$G$799:$M$799,0)),INDEX($W832:$AD832,1,MATCH(N$5,$W$799:$AD$799,0)))))
*N1318*N$8,0)</f>
        <v>0</v>
      </c>
      <c r="O718" s="212">
        <f>_xlfn.IFNA(IF(O$7="Fixed",1,IF(AND($D718="yes",O$7="Block"),INDEX($O832:$Q832,1,MATCH(O$5,$I77:$K77,0)),IF(OR(O$7="Anytime",O$7="Peak",O$7="Off-peak",O$7="Shoulder",O$7="Block"),INDEX('Stakeholder report data'!$G832:$M832,1,MATCH(IF(O$7="Block","Anytime",O$7),'Stakeholder report data'!$G$799:$M$799,0)),INDEX($W832:$AD832,1,MATCH(O$5,$W$799:$AD$799,0)))))
*O1318*O$8,0)</f>
        <v>0</v>
      </c>
      <c r="P718" s="212">
        <f>_xlfn.IFNA(IF(P$7="Fixed",1,IF(AND($D718="yes",P$7="Block"),INDEX($O832:$Q832,1,MATCH(P$5,$I77:$K77,0)),IF(OR(P$7="Anytime",P$7="Peak",P$7="Off-peak",P$7="Shoulder",P$7="Block"),INDEX('Stakeholder report data'!$G832:$M832,1,MATCH(IF(P$7="Block","Anytime",P$7),'Stakeholder report data'!$G$799:$M$799,0)),INDEX($W832:$AD832,1,MATCH(P$5,$W$799:$AD$799,0)))))
*P1318*P$8,0)</f>
        <v>0</v>
      </c>
      <c r="Q718" s="212">
        <f>_xlfn.IFNA(IF(Q$7="Fixed",1,IF(AND($D718="yes",Q$7="Block"),INDEX($O832:$Q832,1,MATCH(Q$5,$I77:$K77,0)),IF(OR(Q$7="Anytime",Q$7="Peak",Q$7="Off-peak",Q$7="Shoulder",Q$7="Block"),INDEX('Stakeholder report data'!$G832:$M832,1,MATCH(IF(Q$7="Block","Anytime",Q$7),'Stakeholder report data'!$G$799:$M$799,0)),INDEX($W832:$AD832,1,MATCH(Q$5,$W$799:$AD$799,0)))))
*Q1318*Q$8,0)</f>
        <v>0</v>
      </c>
      <c r="R718" s="212">
        <f>_xlfn.IFNA(IF(R$7="Fixed",1,IF(AND($D718="yes",R$7="Block"),INDEX($O832:$Q832,1,MATCH(R$5,$I77:$K77,0)),IF(OR(R$7="Anytime",R$7="Peak",R$7="Off-peak",R$7="Shoulder",R$7="Block"),INDEX('Stakeholder report data'!$G832:$M832,1,MATCH(IF(R$7="Block","Anytime",R$7),'Stakeholder report data'!$G$799:$M$799,0)),INDEX($W832:$AD832,1,MATCH(R$5,$W$799:$AD$799,0)))))
*R1318*R$8,0)</f>
        <v>0</v>
      </c>
      <c r="S718" s="212">
        <f>_xlfn.IFNA(IF(S$7="Fixed",1,IF(AND($D718="yes",S$7="Block"),INDEX($O832:$Q832,1,MATCH(S$5,$I77:$K77,0)),IF(OR(S$7="Anytime",S$7="Peak",S$7="Off-peak",S$7="Shoulder",S$7="Block"),INDEX('Stakeholder report data'!$G832:$M832,1,MATCH(IF(S$7="Block","Anytime",S$7),'Stakeholder report data'!$G$799:$M$799,0)),INDEX($W832:$AD832,1,MATCH(S$5,$W$799:$AD$799,0)))))
*S1318*S$8,0)</f>
        <v>0</v>
      </c>
      <c r="T718" s="212">
        <f>_xlfn.IFNA(IF(T$7="Fixed",1,IF(AND($D718="yes",T$7="Block"),INDEX($O832:$Q832,1,MATCH(T$5,$I77:$K77,0)),IF(OR(T$7="Anytime",T$7="Peak",T$7="Off-peak",T$7="Shoulder",T$7="Block"),INDEX('Stakeholder report data'!$G832:$M832,1,MATCH(IF(T$7="Block","Anytime",T$7),'Stakeholder report data'!$G$799:$M$799,0)),INDEX($W832:$AD832,1,MATCH(T$5,$W$799:$AD$799,0)))))
*T1318*T$8,0)</f>
        <v>0</v>
      </c>
      <c r="U718" s="212">
        <f>_xlfn.IFNA(IF(U$7="Fixed",1,IF(AND($D718="yes",U$7="Block"),INDEX($O832:$Q832,1,MATCH(U$5,$I77:$K77,0)),IF(OR(U$7="Anytime",U$7="Peak",U$7="Off-peak",U$7="Shoulder",U$7="Block"),INDEX('Stakeholder report data'!$G832:$M832,1,MATCH(IF(U$7="Block","Anytime",U$7),'Stakeholder report data'!$G$799:$M$799,0)),INDEX($W832:$AD832,1,MATCH(U$5,$W$799:$AD$799,0)))))
*U1318*U$8,0)</f>
        <v>0</v>
      </c>
      <c r="V718" s="212">
        <f>_xlfn.IFNA(IF(V$7="Fixed",1,IF(AND($D718="yes",V$7="Block"),INDEX($O832:$Q832,1,MATCH(V$5,$I77:$K77,0)),IF(OR(V$7="Anytime",V$7="Peak",V$7="Off-peak",V$7="Shoulder",V$7="Block"),INDEX('Stakeholder report data'!$G832:$M832,1,MATCH(IF(V$7="Block","Anytime",V$7),'Stakeholder report data'!$G$799:$M$799,0)),INDEX($W832:$AD832,1,MATCH(V$5,$W$799:$AD$799,0)))))
*V1318*V$8,0)</f>
        <v>0</v>
      </c>
      <c r="W718" s="212">
        <f>_xlfn.IFNA(IF(W$7="Fixed",1,IF(AND($D718="yes",W$7="Block"),INDEX($O832:$Q832,1,MATCH(W$5,$I77:$K77,0)),IF(OR(W$7="Anytime",W$7="Peak",W$7="Off-peak",W$7="Shoulder",W$7="Block"),INDEX('Stakeholder report data'!$G832:$M832,1,MATCH(IF(W$7="Block","Anytime",W$7),'Stakeholder report data'!$G$799:$M$799,0)),INDEX($W832:$AD832,1,MATCH(W$5,$W$799:$AD$799,0)))))
*W1318*W$8,0)</f>
        <v>0</v>
      </c>
      <c r="X718" s="212">
        <f>_xlfn.IFNA(IF(X$7="Fixed",1,IF(AND($D718="yes",X$7="Block"),INDEX($O832:$Q832,1,MATCH(X$5,$I77:$K77,0)),IF(OR(X$7="Anytime",X$7="Peak",X$7="Off-peak",X$7="Shoulder",X$7="Block"),INDEX('Stakeholder report data'!$G832:$M832,1,MATCH(IF(X$7="Block","Anytime",X$7),'Stakeholder report data'!$G$799:$M$799,0)),INDEX($W832:$AD832,1,MATCH(X$5,$W$799:$AD$799,0)))))
*X1318*X$8,0)</f>
        <v>0</v>
      </c>
      <c r="Y718" s="212">
        <f>_xlfn.IFNA(IF(Y$7="Fixed",1,IF(AND($D718="yes",Y$7="Block"),INDEX($O832:$Q832,1,MATCH(Y$5,$I77:$K77,0)),IF(OR(Y$7="Anytime",Y$7="Peak",Y$7="Off-peak",Y$7="Shoulder",Y$7="Block"),INDEX('Stakeholder report data'!$G832:$M832,1,MATCH(IF(Y$7="Block","Anytime",Y$7),'Stakeholder report data'!$G$799:$M$799,0)),INDEX($W832:$AD832,1,MATCH(Y$5,$W$799:$AD$799,0)))))
*Y1318*Y$8,0)</f>
        <v>0</v>
      </c>
      <c r="Z718" s="212">
        <f>_xlfn.IFNA(IF(Z$7="Fixed",1,IF(AND($D718="yes",Z$7="Block"),INDEX($O832:$Q832,1,MATCH(Z$5,$I77:$K77,0)),IF(OR(Z$7="Anytime",Z$7="Peak",Z$7="Off-peak",Z$7="Shoulder",Z$7="Block"),INDEX('Stakeholder report data'!$G832:$M832,1,MATCH(IF(Z$7="Block","Anytime",Z$7),'Stakeholder report data'!$G$799:$M$799,0)),INDEX($W832:$AD832,1,MATCH(Z$5,$W$799:$AD$799,0)))))
*Z1318*Z$8,0)</f>
        <v>0</v>
      </c>
      <c r="AA718" s="212">
        <f>_xlfn.IFNA(IF(AA$7="Fixed",1,IF(AND($D718="yes",AA$7="Block"),INDEX($O832:$Q832,1,MATCH(AA$5,$I77:$K77,0)),IF(OR(AA$7="Anytime",AA$7="Peak",AA$7="Off-peak",AA$7="Shoulder",AA$7="Block"),INDEX('Stakeholder report data'!$G832:$M832,1,MATCH(IF(AA$7="Block","Anytime",AA$7),'Stakeholder report data'!$G$799:$M$799,0)),INDEX($W832:$AD832,1,MATCH(AA$5,$W$799:$AD$799,0)))))
*AA1318*AA$8,0)</f>
        <v>0</v>
      </c>
      <c r="AB718" s="212">
        <f>_xlfn.IFNA(IF(AB$7="Fixed",1,IF(AND($D718="yes",AB$7="Block"),INDEX($O832:$Q832,1,MATCH(AB$5,$I77:$K77,0)),IF(OR(AB$7="Anytime",AB$7="Peak",AB$7="Off-peak",AB$7="Shoulder",AB$7="Block"),INDEX('Stakeholder report data'!$G832:$M832,1,MATCH(IF(AB$7="Block","Anytime",AB$7),'Stakeholder report data'!$G$799:$M$799,0)),INDEX($W832:$AD832,1,MATCH(AB$5,$W$799:$AD$799,0)))))
*AB1318*AB$8,0)</f>
        <v>0</v>
      </c>
      <c r="AC718" s="212">
        <f>_xlfn.IFNA(IF(AC$7="Fixed",1,IF(AND($D718="yes",AC$7="Block"),INDEX($O832:$Q832,1,MATCH(AC$5,$I77:$K77,0)),IF(OR(AC$7="Anytime",AC$7="Peak",AC$7="Off-peak",AC$7="Shoulder",AC$7="Block"),INDEX('Stakeholder report data'!$G832:$M832,1,MATCH(IF(AC$7="Block","Anytime",AC$7),'Stakeholder report data'!$G$799:$M$799,0)),INDEX($W832:$AD832,1,MATCH(AC$5,$W$799:$AD$799,0)))))
*AC1318*AC$8,0)</f>
        <v>0</v>
      </c>
      <c r="AD718" s="212">
        <f>_xlfn.IFNA(IF(AD$7="Fixed",1,IF(AND($D718="yes",AD$7="Block"),INDEX($O832:$Q832,1,MATCH(AD$5,$I77:$K77,0)),IF(OR(AD$7="Anytime",AD$7="Peak",AD$7="Off-peak",AD$7="Shoulder",AD$7="Block"),INDEX('Stakeholder report data'!$G832:$M832,1,MATCH(IF(AD$7="Block","Anytime",AD$7),'Stakeholder report data'!$G$799:$M$799,0)),INDEX($W832:$AD832,1,MATCH(AD$5,$W$799:$AD$799,0)))))
*AD1318*AD$8,0)</f>
        <v>0</v>
      </c>
      <c r="AE718" s="55"/>
      <c r="AF718" s="34"/>
      <c r="AG718" s="34"/>
      <c r="AH718" s="34"/>
    </row>
    <row r="719" spans="1:34" ht="11.25" outlineLevel="2" x14ac:dyDescent="0.2">
      <c r="A719" s="34"/>
      <c r="B719" s="258"/>
      <c r="C719" s="48">
        <v>0</v>
      </c>
      <c r="D719" s="49">
        <f t="shared" si="74"/>
        <v>0</v>
      </c>
      <c r="E719" s="49">
        <f t="shared" si="74"/>
        <v>0</v>
      </c>
      <c r="F719" s="56"/>
      <c r="G719" s="262">
        <f>SUM(I719:AB719)</f>
        <v>0</v>
      </c>
      <c r="H719" s="56"/>
      <c r="I719" s="212">
        <f>_xlfn.IFNA(IF(I$7="Fixed",1,IF(AND($D719="yes",I$7="Block"),INDEX($O833:$Q833,1,MATCH(I$5,$I78:$K78,0)),IF(OR(I$7="Anytime",I$7="Peak",I$7="Off-peak",I$7="Shoulder",I$7="Block"),INDEX('Stakeholder report data'!$G833:$M833,1,MATCH(IF(I$7="Block","Anytime",I$7),'Stakeholder report data'!$G$799:$M$799,0)),INDEX($W833:$AD833,1,MATCH(I$5,$W$799:$AD$799,0)))))
*I1319*I$8,0)</f>
        <v>0</v>
      </c>
      <c r="J719" s="212">
        <f>_xlfn.IFNA(IF(J$7="Fixed",1,IF(AND($D719="yes",J$7="Block"),INDEX($O833:$Q833,1,MATCH(J$5,$I78:$K78,0)),IF(OR(J$7="Anytime",J$7="Peak",J$7="Off-peak",J$7="Shoulder",J$7="Block"),INDEX('Stakeholder report data'!$G833:$M833,1,MATCH(IF(J$7="Block","Anytime",J$7),'Stakeholder report data'!$G$799:$M$799,0)),INDEX($W833:$AD833,1,MATCH(J$5,$W$799:$AD$799,0)))))
*J1319*J$8,0)</f>
        <v>0</v>
      </c>
      <c r="K719" s="212">
        <f>_xlfn.IFNA(IF(K$7="Fixed",1,IF(AND($D719="yes",K$7="Block"),INDEX($O833:$Q833,1,MATCH(K$5,$I78:$K78,0)),IF(OR(K$7="Anytime",K$7="Peak",K$7="Off-peak",K$7="Shoulder",K$7="Block"),INDEX('Stakeholder report data'!$G833:$M833,1,MATCH(IF(K$7="Block","Anytime",K$7),'Stakeholder report data'!$G$799:$M$799,0)),INDEX($W833:$AD833,1,MATCH(K$5,$W$799:$AD$799,0)))))
*K1319*K$8,0)</f>
        <v>0</v>
      </c>
      <c r="L719" s="212">
        <f>_xlfn.IFNA(IF(L$7="Fixed",1,IF(AND($D719="yes",L$7="Block"),INDEX($O833:$Q833,1,MATCH(L$5,$I78:$K78,0)),IF(OR(L$7="Anytime",L$7="Peak",L$7="Off-peak",L$7="Shoulder",L$7="Block"),INDEX('Stakeholder report data'!$G833:$M833,1,MATCH(IF(L$7="Block","Anytime",L$7),'Stakeholder report data'!$G$799:$M$799,0)),INDEX($W833:$AD833,1,MATCH(L$5,$W$799:$AD$799,0)))))
*L1319*L$8,0)</f>
        <v>0</v>
      </c>
      <c r="M719" s="212">
        <f>_xlfn.IFNA(IF(M$7="Fixed",1,IF(AND($D719="yes",M$7="Block"),INDEX($O833:$Q833,1,MATCH(M$5,$I78:$K78,0)),IF(OR(M$7="Anytime",M$7="Peak",M$7="Off-peak",M$7="Shoulder",M$7="Block"),INDEX('Stakeholder report data'!$G833:$M833,1,MATCH(IF(M$7="Block","Anytime",M$7),'Stakeholder report data'!$G$799:$M$799,0)),INDEX($W833:$AD833,1,MATCH(M$5,$W$799:$AD$799,0)))))
*M1319*M$8,0)</f>
        <v>0</v>
      </c>
      <c r="N719" s="212">
        <f>_xlfn.IFNA(IF(N$7="Fixed",1,IF(AND($D719="yes",N$7="Block"),INDEX($O833:$Q833,1,MATCH(N$5,$I78:$K78,0)),IF(OR(N$7="Anytime",N$7="Peak",N$7="Off-peak",N$7="Shoulder",N$7="Block"),INDEX('Stakeholder report data'!$G833:$M833,1,MATCH(IF(N$7="Block","Anytime",N$7),'Stakeholder report data'!$G$799:$M$799,0)),INDEX($W833:$AD833,1,MATCH(N$5,$W$799:$AD$799,0)))))
*N1319*N$8,0)</f>
        <v>0</v>
      </c>
      <c r="O719" s="212">
        <f>_xlfn.IFNA(IF(O$7="Fixed",1,IF(AND($D719="yes",O$7="Block"),INDEX($O833:$Q833,1,MATCH(O$5,$I78:$K78,0)),IF(OR(O$7="Anytime",O$7="Peak",O$7="Off-peak",O$7="Shoulder",O$7="Block"),INDEX('Stakeholder report data'!$G833:$M833,1,MATCH(IF(O$7="Block","Anytime",O$7),'Stakeholder report data'!$G$799:$M$799,0)),INDEX($W833:$AD833,1,MATCH(O$5,$W$799:$AD$799,0)))))
*O1319*O$8,0)</f>
        <v>0</v>
      </c>
      <c r="P719" s="212">
        <f>_xlfn.IFNA(IF(P$7="Fixed",1,IF(AND($D719="yes",P$7="Block"),INDEX($O833:$Q833,1,MATCH(P$5,$I78:$K78,0)),IF(OR(P$7="Anytime",P$7="Peak",P$7="Off-peak",P$7="Shoulder",P$7="Block"),INDEX('Stakeholder report data'!$G833:$M833,1,MATCH(IF(P$7="Block","Anytime",P$7),'Stakeholder report data'!$G$799:$M$799,0)),INDEX($W833:$AD833,1,MATCH(P$5,$W$799:$AD$799,0)))))
*P1319*P$8,0)</f>
        <v>0</v>
      </c>
      <c r="Q719" s="212">
        <f>_xlfn.IFNA(IF(Q$7="Fixed",1,IF(AND($D719="yes",Q$7="Block"),INDEX($O833:$Q833,1,MATCH(Q$5,$I78:$K78,0)),IF(OR(Q$7="Anytime",Q$7="Peak",Q$7="Off-peak",Q$7="Shoulder",Q$7="Block"),INDEX('Stakeholder report data'!$G833:$M833,1,MATCH(IF(Q$7="Block","Anytime",Q$7),'Stakeholder report data'!$G$799:$M$799,0)),INDEX($W833:$AD833,1,MATCH(Q$5,$W$799:$AD$799,0)))))
*Q1319*Q$8,0)</f>
        <v>0</v>
      </c>
      <c r="R719" s="212">
        <f>_xlfn.IFNA(IF(R$7="Fixed",1,IF(AND($D719="yes",R$7="Block"),INDEX($O833:$Q833,1,MATCH(R$5,$I78:$K78,0)),IF(OR(R$7="Anytime",R$7="Peak",R$7="Off-peak",R$7="Shoulder",R$7="Block"),INDEX('Stakeholder report data'!$G833:$M833,1,MATCH(IF(R$7="Block","Anytime",R$7),'Stakeholder report data'!$G$799:$M$799,0)),INDEX($W833:$AD833,1,MATCH(R$5,$W$799:$AD$799,0)))))
*R1319*R$8,0)</f>
        <v>0</v>
      </c>
      <c r="S719" s="212">
        <f>_xlfn.IFNA(IF(S$7="Fixed",1,IF(AND($D719="yes",S$7="Block"),INDEX($O833:$Q833,1,MATCH(S$5,$I78:$K78,0)),IF(OR(S$7="Anytime",S$7="Peak",S$7="Off-peak",S$7="Shoulder",S$7="Block"),INDEX('Stakeholder report data'!$G833:$M833,1,MATCH(IF(S$7="Block","Anytime",S$7),'Stakeholder report data'!$G$799:$M$799,0)),INDEX($W833:$AD833,1,MATCH(S$5,$W$799:$AD$799,0)))))
*S1319*S$8,0)</f>
        <v>0</v>
      </c>
      <c r="T719" s="212">
        <f>_xlfn.IFNA(IF(T$7="Fixed",1,IF(AND($D719="yes",T$7="Block"),INDEX($O833:$Q833,1,MATCH(T$5,$I78:$K78,0)),IF(OR(T$7="Anytime",T$7="Peak",T$7="Off-peak",T$7="Shoulder",T$7="Block"),INDEX('Stakeholder report data'!$G833:$M833,1,MATCH(IF(T$7="Block","Anytime",T$7),'Stakeholder report data'!$G$799:$M$799,0)),INDEX($W833:$AD833,1,MATCH(T$5,$W$799:$AD$799,0)))))
*T1319*T$8,0)</f>
        <v>0</v>
      </c>
      <c r="U719" s="212">
        <f>_xlfn.IFNA(IF(U$7="Fixed",1,IF(AND($D719="yes",U$7="Block"),INDEX($O833:$Q833,1,MATCH(U$5,$I78:$K78,0)),IF(OR(U$7="Anytime",U$7="Peak",U$7="Off-peak",U$7="Shoulder",U$7="Block"),INDEX('Stakeholder report data'!$G833:$M833,1,MATCH(IF(U$7="Block","Anytime",U$7),'Stakeholder report data'!$G$799:$M$799,0)),INDEX($W833:$AD833,1,MATCH(U$5,$W$799:$AD$799,0)))))
*U1319*U$8,0)</f>
        <v>0</v>
      </c>
      <c r="V719" s="212">
        <f>_xlfn.IFNA(IF(V$7="Fixed",1,IF(AND($D719="yes",V$7="Block"),INDEX($O833:$Q833,1,MATCH(V$5,$I78:$K78,0)),IF(OR(V$7="Anytime",V$7="Peak",V$7="Off-peak",V$7="Shoulder",V$7="Block"),INDEX('Stakeholder report data'!$G833:$M833,1,MATCH(IF(V$7="Block","Anytime",V$7),'Stakeholder report data'!$G$799:$M$799,0)),INDEX($W833:$AD833,1,MATCH(V$5,$W$799:$AD$799,0)))))
*V1319*V$8,0)</f>
        <v>0</v>
      </c>
      <c r="W719" s="212">
        <f>_xlfn.IFNA(IF(W$7="Fixed",1,IF(AND($D719="yes",W$7="Block"),INDEX($O833:$Q833,1,MATCH(W$5,$I78:$K78,0)),IF(OR(W$7="Anytime",W$7="Peak",W$7="Off-peak",W$7="Shoulder",W$7="Block"),INDEX('Stakeholder report data'!$G833:$M833,1,MATCH(IF(W$7="Block","Anytime",W$7),'Stakeholder report data'!$G$799:$M$799,0)),INDEX($W833:$AD833,1,MATCH(W$5,$W$799:$AD$799,0)))))
*W1319*W$8,0)</f>
        <v>0</v>
      </c>
      <c r="X719" s="212">
        <f>_xlfn.IFNA(IF(X$7="Fixed",1,IF(AND($D719="yes",X$7="Block"),INDEX($O833:$Q833,1,MATCH(X$5,$I78:$K78,0)),IF(OR(X$7="Anytime",X$7="Peak",X$7="Off-peak",X$7="Shoulder",X$7="Block"),INDEX('Stakeholder report data'!$G833:$M833,1,MATCH(IF(X$7="Block","Anytime",X$7),'Stakeholder report data'!$G$799:$M$799,0)),INDEX($W833:$AD833,1,MATCH(X$5,$W$799:$AD$799,0)))))
*X1319*X$8,0)</f>
        <v>0</v>
      </c>
      <c r="Y719" s="212">
        <f>_xlfn.IFNA(IF(Y$7="Fixed",1,IF(AND($D719="yes",Y$7="Block"),INDEX($O833:$Q833,1,MATCH(Y$5,$I78:$K78,0)),IF(OR(Y$7="Anytime",Y$7="Peak",Y$7="Off-peak",Y$7="Shoulder",Y$7="Block"),INDEX('Stakeholder report data'!$G833:$M833,1,MATCH(IF(Y$7="Block","Anytime",Y$7),'Stakeholder report data'!$G$799:$M$799,0)),INDEX($W833:$AD833,1,MATCH(Y$5,$W$799:$AD$799,0)))))
*Y1319*Y$8,0)</f>
        <v>0</v>
      </c>
      <c r="Z719" s="212">
        <f>_xlfn.IFNA(IF(Z$7="Fixed",1,IF(AND($D719="yes",Z$7="Block"),INDEX($O833:$Q833,1,MATCH(Z$5,$I78:$K78,0)),IF(OR(Z$7="Anytime",Z$7="Peak",Z$7="Off-peak",Z$7="Shoulder",Z$7="Block"),INDEX('Stakeholder report data'!$G833:$M833,1,MATCH(IF(Z$7="Block","Anytime",Z$7),'Stakeholder report data'!$G$799:$M$799,0)),INDEX($W833:$AD833,1,MATCH(Z$5,$W$799:$AD$799,0)))))
*Z1319*Z$8,0)</f>
        <v>0</v>
      </c>
      <c r="AA719" s="212">
        <f>_xlfn.IFNA(IF(AA$7="Fixed",1,IF(AND($D719="yes",AA$7="Block"),INDEX($O833:$Q833,1,MATCH(AA$5,$I78:$K78,0)),IF(OR(AA$7="Anytime",AA$7="Peak",AA$7="Off-peak",AA$7="Shoulder",AA$7="Block"),INDEX('Stakeholder report data'!$G833:$M833,1,MATCH(IF(AA$7="Block","Anytime",AA$7),'Stakeholder report data'!$G$799:$M$799,0)),INDEX($W833:$AD833,1,MATCH(AA$5,$W$799:$AD$799,0)))))
*AA1319*AA$8,0)</f>
        <v>0</v>
      </c>
      <c r="AB719" s="212">
        <f>_xlfn.IFNA(IF(AB$7="Fixed",1,IF(AND($D719="yes",AB$7="Block"),INDEX($O833:$Q833,1,MATCH(AB$5,$I78:$K78,0)),IF(OR(AB$7="Anytime",AB$7="Peak",AB$7="Off-peak",AB$7="Shoulder",AB$7="Block"),INDEX('Stakeholder report data'!$G833:$M833,1,MATCH(IF(AB$7="Block","Anytime",AB$7),'Stakeholder report data'!$G$799:$M$799,0)),INDEX($W833:$AD833,1,MATCH(AB$5,$W$799:$AD$799,0)))))
*AB1319*AB$8,0)</f>
        <v>0</v>
      </c>
      <c r="AC719" s="212">
        <f>_xlfn.IFNA(IF(AC$7="Fixed",1,IF(AND($D719="yes",AC$7="Block"),INDEX($O833:$Q833,1,MATCH(AC$5,$I78:$K78,0)),IF(OR(AC$7="Anytime",AC$7="Peak",AC$7="Off-peak",AC$7="Shoulder",AC$7="Block"),INDEX('Stakeholder report data'!$G833:$M833,1,MATCH(IF(AC$7="Block","Anytime",AC$7),'Stakeholder report data'!$G$799:$M$799,0)),INDEX($W833:$AD833,1,MATCH(AC$5,$W$799:$AD$799,0)))))
*AC1319*AC$8,0)</f>
        <v>0</v>
      </c>
      <c r="AD719" s="212">
        <f>_xlfn.IFNA(IF(AD$7="Fixed",1,IF(AND($D719="yes",AD$7="Block"),INDEX($O833:$Q833,1,MATCH(AD$5,$I78:$K78,0)),IF(OR(AD$7="Anytime",AD$7="Peak",AD$7="Off-peak",AD$7="Shoulder",AD$7="Block"),INDEX('Stakeholder report data'!$G833:$M833,1,MATCH(IF(AD$7="Block","Anytime",AD$7),'Stakeholder report data'!$G$799:$M$799,0)),INDEX($W833:$AD833,1,MATCH(AD$5,$W$799:$AD$799,0)))))
*AD1319*AD$8,0)</f>
        <v>0</v>
      </c>
      <c r="AE719" s="55"/>
      <c r="AF719" s="34"/>
      <c r="AG719" s="34"/>
      <c r="AH719" s="34"/>
    </row>
    <row r="720" spans="1:34" ht="11.25" outlineLevel="2" x14ac:dyDescent="0.2">
      <c r="A720" s="34"/>
      <c r="B720" s="258"/>
      <c r="C720" s="48">
        <v>0</v>
      </c>
      <c r="D720" s="49">
        <f t="shared" ref="C720:E720" si="75">D684</f>
        <v>0</v>
      </c>
      <c r="E720" s="49">
        <f t="shared" si="75"/>
        <v>0</v>
      </c>
      <c r="F720" s="56"/>
      <c r="G720" s="262">
        <f>SUM(I720:AB720)</f>
        <v>0</v>
      </c>
      <c r="H720" s="56"/>
      <c r="I720" s="212">
        <f>_xlfn.IFNA(IF(I$7="Fixed",1,IF(AND($D720="yes",I$7="Block"),INDEX($O834:$Q834,1,MATCH(I$5,$I79:$K79,0)),IF(OR(I$7="Anytime",I$7="Peak",I$7="Off-peak",I$7="Shoulder",I$7="Block"),INDEX('Stakeholder report data'!$G834:$M834,1,MATCH(IF(I$7="Block","Anytime",I$7),'Stakeholder report data'!$G$799:$M$799,0)),INDEX($W834:$AD834,1,MATCH(I$5,$W$799:$AD$799,0)))))
*I1320*I$8,0)</f>
        <v>0</v>
      </c>
      <c r="J720" s="212">
        <f>_xlfn.IFNA(IF(J$7="Fixed",1,IF(AND($D720="yes",J$7="Block"),INDEX($O834:$Q834,1,MATCH(J$5,$I79:$K79,0)),IF(OR(J$7="Anytime",J$7="Peak",J$7="Off-peak",J$7="Shoulder",J$7="Block"),INDEX('Stakeholder report data'!$G834:$M834,1,MATCH(IF(J$7="Block","Anytime",J$7),'Stakeholder report data'!$G$799:$M$799,0)),INDEX($W834:$AD834,1,MATCH(J$5,$W$799:$AD$799,0)))))
*J1320*J$8,0)</f>
        <v>0</v>
      </c>
      <c r="K720" s="212">
        <f>_xlfn.IFNA(IF(K$7="Fixed",1,IF(AND($D720="yes",K$7="Block"),INDEX($O834:$Q834,1,MATCH(K$5,$I79:$K79,0)),IF(OR(K$7="Anytime",K$7="Peak",K$7="Off-peak",K$7="Shoulder",K$7="Block"),INDEX('Stakeholder report data'!$G834:$M834,1,MATCH(IF(K$7="Block","Anytime",K$7),'Stakeholder report data'!$G$799:$M$799,0)),INDEX($W834:$AD834,1,MATCH(K$5,$W$799:$AD$799,0)))))
*K1320*K$8,0)</f>
        <v>0</v>
      </c>
      <c r="L720" s="212">
        <f>_xlfn.IFNA(IF(L$7="Fixed",1,IF(AND($D720="yes",L$7="Block"),INDEX($O834:$Q834,1,MATCH(L$5,$I79:$K79,0)),IF(OR(L$7="Anytime",L$7="Peak",L$7="Off-peak",L$7="Shoulder",L$7="Block"),INDEX('Stakeholder report data'!$G834:$M834,1,MATCH(IF(L$7="Block","Anytime",L$7),'Stakeholder report data'!$G$799:$M$799,0)),INDEX($W834:$AD834,1,MATCH(L$5,$W$799:$AD$799,0)))))
*L1320*L$8,0)</f>
        <v>0</v>
      </c>
      <c r="M720" s="212">
        <f>_xlfn.IFNA(IF(M$7="Fixed",1,IF(AND($D720="yes",M$7="Block"),INDEX($O834:$Q834,1,MATCH(M$5,$I79:$K79,0)),IF(OR(M$7="Anytime",M$7="Peak",M$7="Off-peak",M$7="Shoulder",M$7="Block"),INDEX('Stakeholder report data'!$G834:$M834,1,MATCH(IF(M$7="Block","Anytime",M$7),'Stakeholder report data'!$G$799:$M$799,0)),INDEX($W834:$AD834,1,MATCH(M$5,$W$799:$AD$799,0)))))
*M1320*M$8,0)</f>
        <v>0</v>
      </c>
      <c r="N720" s="212">
        <f>_xlfn.IFNA(IF(N$7="Fixed",1,IF(AND($D720="yes",N$7="Block"),INDEX($O834:$Q834,1,MATCH(N$5,$I79:$K79,0)),IF(OR(N$7="Anytime",N$7="Peak",N$7="Off-peak",N$7="Shoulder",N$7="Block"),INDEX('Stakeholder report data'!$G834:$M834,1,MATCH(IF(N$7="Block","Anytime",N$7),'Stakeholder report data'!$G$799:$M$799,0)),INDEX($W834:$AD834,1,MATCH(N$5,$W$799:$AD$799,0)))))
*N1320*N$8,0)</f>
        <v>0</v>
      </c>
      <c r="O720" s="212">
        <f>_xlfn.IFNA(IF(O$7="Fixed",1,IF(AND($D720="yes",O$7="Block"),INDEX($O834:$Q834,1,MATCH(O$5,$I79:$K79,0)),IF(OR(O$7="Anytime",O$7="Peak",O$7="Off-peak",O$7="Shoulder",O$7="Block"),INDEX('Stakeholder report data'!$G834:$M834,1,MATCH(IF(O$7="Block","Anytime",O$7),'Stakeholder report data'!$G$799:$M$799,0)),INDEX($W834:$AD834,1,MATCH(O$5,$W$799:$AD$799,0)))))
*O1320*O$8,0)</f>
        <v>0</v>
      </c>
      <c r="P720" s="212">
        <f>_xlfn.IFNA(IF(P$7="Fixed",1,IF(AND($D720="yes",P$7="Block"),INDEX($O834:$Q834,1,MATCH(P$5,$I79:$K79,0)),IF(OR(P$7="Anytime",P$7="Peak",P$7="Off-peak",P$7="Shoulder",P$7="Block"),INDEX('Stakeholder report data'!$G834:$M834,1,MATCH(IF(P$7="Block","Anytime",P$7),'Stakeholder report data'!$G$799:$M$799,0)),INDEX($W834:$AD834,1,MATCH(P$5,$W$799:$AD$799,0)))))
*P1320*P$8,0)</f>
        <v>0</v>
      </c>
      <c r="Q720" s="212">
        <f>_xlfn.IFNA(IF(Q$7="Fixed",1,IF(AND($D720="yes",Q$7="Block"),INDEX($O834:$Q834,1,MATCH(Q$5,$I79:$K79,0)),IF(OR(Q$7="Anytime",Q$7="Peak",Q$7="Off-peak",Q$7="Shoulder",Q$7="Block"),INDEX('Stakeholder report data'!$G834:$M834,1,MATCH(IF(Q$7="Block","Anytime",Q$7),'Stakeholder report data'!$G$799:$M$799,0)),INDEX($W834:$AD834,1,MATCH(Q$5,$W$799:$AD$799,0)))))
*Q1320*Q$8,0)</f>
        <v>0</v>
      </c>
      <c r="R720" s="212">
        <f>_xlfn.IFNA(IF(R$7="Fixed",1,IF(AND($D720="yes",R$7="Block"),INDEX($O834:$Q834,1,MATCH(R$5,$I79:$K79,0)),IF(OR(R$7="Anytime",R$7="Peak",R$7="Off-peak",R$7="Shoulder",R$7="Block"),INDEX('Stakeholder report data'!$G834:$M834,1,MATCH(IF(R$7="Block","Anytime",R$7),'Stakeholder report data'!$G$799:$M$799,0)),INDEX($W834:$AD834,1,MATCH(R$5,$W$799:$AD$799,0)))))
*R1320*R$8,0)</f>
        <v>0</v>
      </c>
      <c r="S720" s="212">
        <f>_xlfn.IFNA(IF(S$7="Fixed",1,IF(AND($D720="yes",S$7="Block"),INDEX($O834:$Q834,1,MATCH(S$5,$I79:$K79,0)),IF(OR(S$7="Anytime",S$7="Peak",S$7="Off-peak",S$7="Shoulder",S$7="Block"),INDEX('Stakeholder report data'!$G834:$M834,1,MATCH(IF(S$7="Block","Anytime",S$7),'Stakeholder report data'!$G$799:$M$799,0)),INDEX($W834:$AD834,1,MATCH(S$5,$W$799:$AD$799,0)))))
*S1320*S$8,0)</f>
        <v>0</v>
      </c>
      <c r="T720" s="212">
        <f>_xlfn.IFNA(IF(T$7="Fixed",1,IF(AND($D720="yes",T$7="Block"),INDEX($O834:$Q834,1,MATCH(T$5,$I79:$K79,0)),IF(OR(T$7="Anytime",T$7="Peak",T$7="Off-peak",T$7="Shoulder",T$7="Block"),INDEX('Stakeholder report data'!$G834:$M834,1,MATCH(IF(T$7="Block","Anytime",T$7),'Stakeholder report data'!$G$799:$M$799,0)),INDEX($W834:$AD834,1,MATCH(T$5,$W$799:$AD$799,0)))))
*T1320*T$8,0)</f>
        <v>0</v>
      </c>
      <c r="U720" s="212">
        <f>_xlfn.IFNA(IF(U$7="Fixed",1,IF(AND($D720="yes",U$7="Block"),INDEX($O834:$Q834,1,MATCH(U$5,$I79:$K79,0)),IF(OR(U$7="Anytime",U$7="Peak",U$7="Off-peak",U$7="Shoulder",U$7="Block"),INDEX('Stakeholder report data'!$G834:$M834,1,MATCH(IF(U$7="Block","Anytime",U$7),'Stakeholder report data'!$G$799:$M$799,0)),INDEX($W834:$AD834,1,MATCH(U$5,$W$799:$AD$799,0)))))
*U1320*U$8,0)</f>
        <v>0</v>
      </c>
      <c r="V720" s="212">
        <f>_xlfn.IFNA(IF(V$7="Fixed",1,IF(AND($D720="yes",V$7="Block"),INDEX($O834:$Q834,1,MATCH(V$5,$I79:$K79,0)),IF(OR(V$7="Anytime",V$7="Peak",V$7="Off-peak",V$7="Shoulder",V$7="Block"),INDEX('Stakeholder report data'!$G834:$M834,1,MATCH(IF(V$7="Block","Anytime",V$7),'Stakeholder report data'!$G$799:$M$799,0)),INDEX($W834:$AD834,1,MATCH(V$5,$W$799:$AD$799,0)))))
*V1320*V$8,0)</f>
        <v>0</v>
      </c>
      <c r="W720" s="212">
        <f>_xlfn.IFNA(IF(W$7="Fixed",1,IF(AND($D720="yes",W$7="Block"),INDEX($O834:$Q834,1,MATCH(W$5,$I79:$K79,0)),IF(OR(W$7="Anytime",W$7="Peak",W$7="Off-peak",W$7="Shoulder",W$7="Block"),INDEX('Stakeholder report data'!$G834:$M834,1,MATCH(IF(W$7="Block","Anytime",W$7),'Stakeholder report data'!$G$799:$M$799,0)),INDEX($W834:$AD834,1,MATCH(W$5,$W$799:$AD$799,0)))))
*W1320*W$8,0)</f>
        <v>0</v>
      </c>
      <c r="X720" s="212">
        <f>_xlfn.IFNA(IF(X$7="Fixed",1,IF(AND($D720="yes",X$7="Block"),INDEX($O834:$Q834,1,MATCH(X$5,$I79:$K79,0)),IF(OR(X$7="Anytime",X$7="Peak",X$7="Off-peak",X$7="Shoulder",X$7="Block"),INDEX('Stakeholder report data'!$G834:$M834,1,MATCH(IF(X$7="Block","Anytime",X$7),'Stakeholder report data'!$G$799:$M$799,0)),INDEX($W834:$AD834,1,MATCH(X$5,$W$799:$AD$799,0)))))
*X1320*X$8,0)</f>
        <v>0</v>
      </c>
      <c r="Y720" s="212">
        <f>_xlfn.IFNA(IF(Y$7="Fixed",1,IF(AND($D720="yes",Y$7="Block"),INDEX($O834:$Q834,1,MATCH(Y$5,$I79:$K79,0)),IF(OR(Y$7="Anytime",Y$7="Peak",Y$7="Off-peak",Y$7="Shoulder",Y$7="Block"),INDEX('Stakeholder report data'!$G834:$M834,1,MATCH(IF(Y$7="Block","Anytime",Y$7),'Stakeholder report data'!$G$799:$M$799,0)),INDEX($W834:$AD834,1,MATCH(Y$5,$W$799:$AD$799,0)))))
*Y1320*Y$8,0)</f>
        <v>0</v>
      </c>
      <c r="Z720" s="212">
        <f>_xlfn.IFNA(IF(Z$7="Fixed",1,IF(AND($D720="yes",Z$7="Block"),INDEX($O834:$Q834,1,MATCH(Z$5,$I79:$K79,0)),IF(OR(Z$7="Anytime",Z$7="Peak",Z$7="Off-peak",Z$7="Shoulder",Z$7="Block"),INDEX('Stakeholder report data'!$G834:$M834,1,MATCH(IF(Z$7="Block","Anytime",Z$7),'Stakeholder report data'!$G$799:$M$799,0)),INDEX($W834:$AD834,1,MATCH(Z$5,$W$799:$AD$799,0)))))
*Z1320*Z$8,0)</f>
        <v>0</v>
      </c>
      <c r="AA720" s="212">
        <f>_xlfn.IFNA(IF(AA$7="Fixed",1,IF(AND($D720="yes",AA$7="Block"),INDEX($O834:$Q834,1,MATCH(AA$5,$I79:$K79,0)),IF(OR(AA$7="Anytime",AA$7="Peak",AA$7="Off-peak",AA$7="Shoulder",AA$7="Block"),INDEX('Stakeholder report data'!$G834:$M834,1,MATCH(IF(AA$7="Block","Anytime",AA$7),'Stakeholder report data'!$G$799:$M$799,0)),INDEX($W834:$AD834,1,MATCH(AA$5,$W$799:$AD$799,0)))))
*AA1320*AA$8,0)</f>
        <v>0</v>
      </c>
      <c r="AB720" s="212">
        <f>_xlfn.IFNA(IF(AB$7="Fixed",1,IF(AND($D720="yes",AB$7="Block"),INDEX($O834:$Q834,1,MATCH(AB$5,$I79:$K79,0)),IF(OR(AB$7="Anytime",AB$7="Peak",AB$7="Off-peak",AB$7="Shoulder",AB$7="Block"),INDEX('Stakeholder report data'!$G834:$M834,1,MATCH(IF(AB$7="Block","Anytime",AB$7),'Stakeholder report data'!$G$799:$M$799,0)),INDEX($W834:$AD834,1,MATCH(AB$5,$W$799:$AD$799,0)))))
*AB1320*AB$8,0)</f>
        <v>0</v>
      </c>
      <c r="AC720" s="212">
        <f>_xlfn.IFNA(IF(AC$7="Fixed",1,IF(AND($D720="yes",AC$7="Block"),INDEX($O834:$Q834,1,MATCH(AC$5,$I79:$K79,0)),IF(OR(AC$7="Anytime",AC$7="Peak",AC$7="Off-peak",AC$7="Shoulder",AC$7="Block"),INDEX('Stakeholder report data'!$G834:$M834,1,MATCH(IF(AC$7="Block","Anytime",AC$7),'Stakeholder report data'!$G$799:$M$799,0)),INDEX($W834:$AD834,1,MATCH(AC$5,$W$799:$AD$799,0)))))
*AC1320*AC$8,0)</f>
        <v>0</v>
      </c>
      <c r="AD720" s="212">
        <f>_xlfn.IFNA(IF(AD$7="Fixed",1,IF(AND($D720="yes",AD$7="Block"),INDEX($O834:$Q834,1,MATCH(AD$5,$I79:$K79,0)),IF(OR(AD$7="Anytime",AD$7="Peak",AD$7="Off-peak",AD$7="Shoulder",AD$7="Block"),INDEX('Stakeholder report data'!$G834:$M834,1,MATCH(IF(AD$7="Block","Anytime",AD$7),'Stakeholder report data'!$G$799:$M$799,0)),INDEX($W834:$AD834,1,MATCH(AD$5,$W$799:$AD$799,0)))))
*AD1320*AD$8,0)</f>
        <v>0</v>
      </c>
      <c r="AE720" s="55"/>
      <c r="AF720" s="34"/>
      <c r="AG720" s="34"/>
      <c r="AH720" s="34"/>
    </row>
    <row r="721" spans="1:51" ht="11.25" outlineLevel="2" x14ac:dyDescent="0.2">
      <c r="A721" s="34"/>
      <c r="B721" s="34"/>
      <c r="C721" s="218"/>
      <c r="D721" s="219"/>
      <c r="E721" s="220"/>
      <c r="F721" s="56"/>
      <c r="G721" s="56"/>
      <c r="H721" s="56"/>
      <c r="I721" s="228"/>
      <c r="J721" s="228"/>
      <c r="K721" s="41"/>
      <c r="L721" s="41"/>
      <c r="M721" s="41"/>
      <c r="N721" s="224"/>
      <c r="O721" s="224"/>
      <c r="P721" s="224"/>
      <c r="Q721" s="224"/>
      <c r="R721" s="224"/>
      <c r="S721" s="41"/>
      <c r="T721" s="41"/>
      <c r="U721" s="41"/>
      <c r="V721" s="55"/>
      <c r="W721" s="55"/>
      <c r="X721" s="55"/>
      <c r="Y721" s="55"/>
      <c r="Z721" s="55"/>
      <c r="AA721" s="55"/>
      <c r="AB721" s="55"/>
      <c r="AC721" s="55"/>
      <c r="AD721" s="55"/>
      <c r="AE721" s="55"/>
      <c r="AF721" s="34"/>
      <c r="AG721" s="34"/>
      <c r="AH721" s="34"/>
    </row>
    <row r="722" spans="1:51" ht="11.25" outlineLevel="1" x14ac:dyDescent="0.2">
      <c r="A722" s="34"/>
      <c r="B722" s="34"/>
      <c r="C722" s="221"/>
      <c r="D722" s="221"/>
      <c r="E722" s="217"/>
      <c r="F722" s="56"/>
      <c r="G722" s="56"/>
      <c r="H722" s="56"/>
      <c r="I722" s="228"/>
      <c r="J722" s="228"/>
      <c r="K722" s="41"/>
      <c r="L722" s="41"/>
      <c r="M722" s="41"/>
      <c r="N722" s="224"/>
      <c r="O722" s="224"/>
      <c r="P722" s="224"/>
      <c r="Q722" s="224"/>
      <c r="R722" s="224"/>
      <c r="S722" s="41"/>
      <c r="T722" s="41"/>
      <c r="U722" s="41"/>
      <c r="V722" s="55"/>
      <c r="W722" s="55"/>
      <c r="X722" s="55"/>
      <c r="Y722" s="55"/>
      <c r="Z722" s="55"/>
      <c r="AA722" s="55"/>
      <c r="AB722" s="55"/>
      <c r="AC722" s="55"/>
      <c r="AD722" s="55"/>
      <c r="AE722" s="55"/>
      <c r="AF722" s="34"/>
      <c r="AG722" s="34"/>
      <c r="AH722" s="34"/>
    </row>
    <row r="723" spans="1:51" ht="11.25" x14ac:dyDescent="0.2">
      <c r="A723" s="34"/>
      <c r="B723" s="34"/>
      <c r="C723" s="45"/>
      <c r="D723" s="45"/>
      <c r="E723" s="35"/>
      <c r="F723" s="35"/>
      <c r="G723" s="37"/>
      <c r="H723" s="37"/>
      <c r="I723" s="37"/>
      <c r="J723" s="35"/>
      <c r="K723" s="35"/>
      <c r="L723" s="35"/>
      <c r="M723" s="35"/>
      <c r="N723" s="64"/>
      <c r="O723" s="64"/>
      <c r="P723" s="64"/>
      <c r="Q723" s="64"/>
      <c r="R723" s="64"/>
      <c r="S723" s="34"/>
      <c r="T723" s="34"/>
      <c r="U723" s="34"/>
      <c r="V723" s="34"/>
      <c r="W723" s="203">
        <v>1</v>
      </c>
      <c r="X723" s="203">
        <v>2</v>
      </c>
      <c r="Y723" s="203">
        <v>3</v>
      </c>
      <c r="Z723" s="203">
        <v>4</v>
      </c>
      <c r="AA723" s="203">
        <v>5</v>
      </c>
      <c r="AB723" s="203">
        <v>6</v>
      </c>
      <c r="AC723" s="203">
        <v>7</v>
      </c>
      <c r="AD723" s="203">
        <v>8</v>
      </c>
      <c r="AE723" s="34"/>
      <c r="AF723" s="34"/>
      <c r="AG723" s="34"/>
      <c r="AH723" s="34"/>
    </row>
    <row r="724" spans="1:51" ht="102" x14ac:dyDescent="0.2">
      <c r="A724" s="26"/>
      <c r="B724" s="27" t="s">
        <v>129</v>
      </c>
      <c r="C724" s="26"/>
      <c r="D724" s="43" t="str">
        <f>D274</f>
        <v>Block?</v>
      </c>
      <c r="E724" s="43" t="str">
        <f>E274</f>
        <v>TOU?</v>
      </c>
      <c r="F724" s="43"/>
      <c r="G724" s="29" t="s">
        <v>130</v>
      </c>
      <c r="H724" s="29"/>
      <c r="I724" s="29" t="str">
        <f>S724</f>
        <v>Peak</v>
      </c>
      <c r="J724" s="29" t="str">
        <f>T724</f>
        <v>Shoulder</v>
      </c>
      <c r="K724" s="29" t="str">
        <f>U724</f>
        <v>Off-peak</v>
      </c>
      <c r="L724" s="29"/>
      <c r="M724" s="29" t="s">
        <v>131</v>
      </c>
      <c r="N724" s="29"/>
      <c r="O724" s="29" t="s">
        <v>132</v>
      </c>
      <c r="P724" s="29" t="s">
        <v>133</v>
      </c>
      <c r="Q724" s="29" t="s">
        <v>134</v>
      </c>
      <c r="R724" s="29"/>
      <c r="S724" s="29" t="s">
        <v>135</v>
      </c>
      <c r="T724" s="29" t="s">
        <v>136</v>
      </c>
      <c r="U724" s="29" t="s">
        <v>137</v>
      </c>
      <c r="V724" s="29"/>
      <c r="W724" s="44"/>
      <c r="X724" s="44" t="s">
        <v>129</v>
      </c>
      <c r="Y724" s="44"/>
      <c r="Z724" s="44" t="s">
        <v>105</v>
      </c>
      <c r="AA724" s="44" t="s">
        <v>106</v>
      </c>
      <c r="AB724" s="44"/>
      <c r="AC724" s="44" t="s">
        <v>130</v>
      </c>
      <c r="AD724" s="44"/>
      <c r="AE724" s="54" t="s">
        <v>135</v>
      </c>
      <c r="AF724" s="33" t="s">
        <v>137</v>
      </c>
      <c r="AG724" s="33"/>
      <c r="AH724" s="33" t="s">
        <v>131</v>
      </c>
      <c r="AJ724" s="9" t="s">
        <v>132</v>
      </c>
      <c r="AK724" s="9" t="s">
        <v>133</v>
      </c>
      <c r="AL724" s="9" t="s">
        <v>134</v>
      </c>
      <c r="AN724" s="9" t="s">
        <v>135</v>
      </c>
      <c r="AO724" s="9" t="s">
        <v>136</v>
      </c>
      <c r="AP724" s="9" t="s">
        <v>137</v>
      </c>
      <c r="AR724" s="9" t="s">
        <v>167</v>
      </c>
      <c r="AS724" s="9" t="s">
        <v>168</v>
      </c>
      <c r="AT724" s="9" t="s">
        <v>169</v>
      </c>
      <c r="AU724" s="9" t="s">
        <v>170</v>
      </c>
      <c r="AV724" s="9" t="s">
        <v>173</v>
      </c>
      <c r="AW724" s="9">
        <v>0</v>
      </c>
      <c r="AX724" s="9">
        <v>0</v>
      </c>
      <c r="AY724" s="9">
        <v>0</v>
      </c>
    </row>
    <row r="725" spans="1:51" ht="11.25" outlineLevel="1" x14ac:dyDescent="0.2">
      <c r="A725" s="34"/>
      <c r="B725" s="34"/>
      <c r="C725" s="45"/>
      <c r="D725" s="45"/>
      <c r="E725" s="35"/>
      <c r="F725" s="35"/>
      <c r="G725" s="37" t="e">
        <f>consprofile</f>
        <v>#NAME?</v>
      </c>
      <c r="H725" s="37"/>
      <c r="I725" s="37" t="e">
        <f>G725</f>
        <v>#NAME?</v>
      </c>
      <c r="J725" s="37" t="e">
        <f>G725</f>
        <v>#NAME?</v>
      </c>
      <c r="K725" s="37" t="e">
        <f>G725</f>
        <v>#NAME?</v>
      </c>
      <c r="L725" s="37"/>
      <c r="M725" s="37" t="e">
        <f>G725</f>
        <v>#NAME?</v>
      </c>
      <c r="N725" s="37"/>
      <c r="O725" s="37" t="e">
        <f>G725</f>
        <v>#NAME?</v>
      </c>
      <c r="P725" s="37" t="e">
        <f>G725</f>
        <v>#NAME?</v>
      </c>
      <c r="Q725" s="37" t="e">
        <f>G725</f>
        <v>#NAME?</v>
      </c>
      <c r="R725" s="37"/>
      <c r="S725" s="37" t="s">
        <v>138</v>
      </c>
      <c r="T725" s="37" t="s">
        <v>138</v>
      </c>
      <c r="U725" s="37" t="s">
        <v>138</v>
      </c>
      <c r="V725" s="37"/>
      <c r="W725" s="37"/>
      <c r="X725" s="37"/>
      <c r="Y725" s="37"/>
      <c r="Z725" s="37"/>
      <c r="AA725" s="37"/>
      <c r="AB725" s="37"/>
      <c r="AC725" s="34" t="s">
        <v>232</v>
      </c>
      <c r="AD725" s="34"/>
      <c r="AE725" s="34" t="s">
        <v>232</v>
      </c>
      <c r="AF725" s="34" t="s">
        <v>232</v>
      </c>
      <c r="AG725" s="34"/>
      <c r="AH725" s="34" t="s">
        <v>232</v>
      </c>
      <c r="AJ725" s="9" t="s">
        <v>232</v>
      </c>
      <c r="AK725" s="9" t="s">
        <v>232</v>
      </c>
      <c r="AL725" s="9" t="s">
        <v>232</v>
      </c>
      <c r="AN725" s="9" t="s">
        <v>138</v>
      </c>
      <c r="AO725" s="9" t="s">
        <v>138</v>
      </c>
      <c r="AP725" s="9" t="s">
        <v>138</v>
      </c>
    </row>
    <row r="726" spans="1:51" ht="11.25" outlineLevel="1" x14ac:dyDescent="0.2">
      <c r="A726" s="34"/>
      <c r="B726" s="34"/>
      <c r="C726" s="47" t="s">
        <v>139</v>
      </c>
      <c r="D726" s="47"/>
      <c r="E726" s="209"/>
      <c r="F726" s="35"/>
      <c r="G726" s="37"/>
      <c r="H726" s="37"/>
      <c r="I726" s="37"/>
      <c r="J726" s="37"/>
      <c r="K726" s="37"/>
      <c r="L726" s="37"/>
      <c r="M726" s="37"/>
      <c r="N726" s="37"/>
      <c r="O726" s="37"/>
      <c r="P726" s="37"/>
      <c r="Q726" s="37"/>
      <c r="R726" s="37"/>
      <c r="S726" s="37"/>
      <c r="T726" s="37"/>
      <c r="U726" s="37"/>
      <c r="V726" s="37"/>
      <c r="W726" s="37"/>
      <c r="X726" s="37"/>
      <c r="Y726" s="37"/>
      <c r="Z726" s="37"/>
      <c r="AA726" s="37"/>
      <c r="AB726" s="37"/>
      <c r="AC726" s="34"/>
      <c r="AD726" s="34"/>
      <c r="AE726" s="34"/>
      <c r="AF726" s="34"/>
      <c r="AG726" s="34"/>
      <c r="AH726" s="34"/>
    </row>
    <row r="727" spans="1:51" ht="11.25" outlineLevel="2" x14ac:dyDescent="0.2">
      <c r="A727" s="34"/>
      <c r="B727" s="251"/>
      <c r="C727" s="48" t="str">
        <f t="shared" ref="C727:E742" si="76">C277</f>
        <v>Residential Single Rate</v>
      </c>
      <c r="D727" s="49" t="str">
        <f t="shared" si="76"/>
        <v>no</v>
      </c>
      <c r="E727" s="49" t="str">
        <f t="shared" si="76"/>
        <v>no</v>
      </c>
      <c r="F727" s="263"/>
      <c r="G727" s="212">
        <f>_xlfn.IFNA(IF(INDEX('Stakeholder report'!$D$89:$D$92,MATCH('Stakeholder report data'!C727,'Stakeholder report'!$B$89:$B$92,0))=0,G763,INDEX('Stakeholder report'!$D$89:$D$92,MATCH('Stakeholder report data'!C727,'Stakeholder report'!$B$89:$B$92,0))),G763)</f>
        <v>3877.2485405479906</v>
      </c>
      <c r="H727" s="264"/>
      <c r="I727" s="265">
        <f>$G727*S727</f>
        <v>0</v>
      </c>
      <c r="J727" s="265">
        <f>$G727*T727</f>
        <v>0</v>
      </c>
      <c r="K727" s="265">
        <f>$G727*U727</f>
        <v>0</v>
      </c>
      <c r="L727" s="215"/>
      <c r="M727" s="212">
        <f>_xlfn.IFNA(IF(INDEX('Stakeholder report'!$E$89:$E$92,MATCH('Stakeholder report data'!C727,'Stakeholder report'!$B$89:$B$92,0))=0,M763,INDEX('Stakeholder report'!$E$89:$E$92,MATCH('Stakeholder report data'!C727,'Stakeholder report'!$B$89:$B$92,0))),M763)</f>
        <v>0</v>
      </c>
      <c r="N727" s="266"/>
      <c r="O727" s="212">
        <f t="shared" ref="O727:Q742" si="77">O763</f>
        <v>0</v>
      </c>
      <c r="P727" s="212">
        <f t="shared" si="77"/>
        <v>0</v>
      </c>
      <c r="Q727" s="212">
        <f t="shared" si="77"/>
        <v>0</v>
      </c>
      <c r="R727" s="267"/>
      <c r="S727" s="268">
        <f>_xlfn.IFNA(IF(INDEX('Stakeholder report'!F$89:F$92,MATCH('Stakeholder report data'!$C727,'Stakeholder report'!$B$89:$B$92,0))=0,S763,INDEX('Stakeholder report'!F$89:F$92,MATCH('Stakeholder report data'!$C727,'Stakeholder report'!$B$89:$B$92,0))),S763)</f>
        <v>0</v>
      </c>
      <c r="T727" s="268">
        <f>_xlfn.IFNA(IF(INDEX('Stakeholder report'!G$89:G$92,MATCH('Stakeholder report data'!$C727,'Stakeholder report'!$B$89:$B$92,0))=0,T763,INDEX('Stakeholder report'!G$89:G$92,MATCH('Stakeholder report data'!$C727,'Stakeholder report'!$B$89:$B$92,0))),T763)</f>
        <v>0</v>
      </c>
      <c r="U727" s="268">
        <f>_xlfn.IFNA(IF(INDEX('Stakeholder report'!H$89:H$92,MATCH('Stakeholder report data'!$C727,'Stakeholder report'!$B$89:$B$92,0))=0,U763,INDEX('Stakeholder report'!H$89:H$92,MATCH('Stakeholder report data'!$C727,'Stakeholder report'!$B$89:$B$92,0))),U763)</f>
        <v>0</v>
      </c>
      <c r="V727" s="269"/>
      <c r="W727" s="212">
        <f>W763</f>
        <v>0</v>
      </c>
      <c r="X727" s="212">
        <f t="shared" ref="X727:AD727" si="78">X763</f>
        <v>0</v>
      </c>
      <c r="Y727" s="212">
        <f t="shared" si="78"/>
        <v>0</v>
      </c>
      <c r="Z727" s="212">
        <f t="shared" si="78"/>
        <v>0</v>
      </c>
      <c r="AA727" s="212">
        <f t="shared" si="78"/>
        <v>0</v>
      </c>
      <c r="AB727" s="212">
        <f t="shared" si="78"/>
        <v>0</v>
      </c>
      <c r="AC727" s="212">
        <f t="shared" si="78"/>
        <v>0</v>
      </c>
      <c r="AD727" s="212">
        <f t="shared" si="78"/>
        <v>0</v>
      </c>
      <c r="AE727" s="55"/>
      <c r="AF727" s="34"/>
      <c r="AG727" s="34"/>
      <c r="AH727" s="34"/>
    </row>
    <row r="728" spans="1:51" s="57" customFormat="1" ht="11.25" outlineLevel="2" x14ac:dyDescent="0.2">
      <c r="A728" s="52"/>
      <c r="B728" s="258"/>
      <c r="C728" s="48" t="str">
        <f t="shared" si="76"/>
        <v>Residential ToU</v>
      </c>
      <c r="D728" s="49" t="str">
        <f t="shared" si="76"/>
        <v>no</v>
      </c>
      <c r="E728" s="49" t="str">
        <f t="shared" si="76"/>
        <v>yes</v>
      </c>
      <c r="F728" s="263"/>
      <c r="G728" s="212">
        <f>_xlfn.IFNA(IF(INDEX('Stakeholder report'!$D$89:$D$92,MATCH('Stakeholder report data'!C728,'Stakeholder report'!$B$89:$B$92,0))=0,G764,INDEX('Stakeholder report'!$D$89:$D$92,MATCH('Stakeholder report data'!C728,'Stakeholder report'!$B$89:$B$92,0))),G764)</f>
        <v>4828.8637501969961</v>
      </c>
      <c r="H728" s="270"/>
      <c r="I728" s="265">
        <f t="shared" ref="I728:K759" si="79">$G728*S728</f>
        <v>1537.7089910028951</v>
      </c>
      <c r="J728" s="265">
        <f t="shared" si="79"/>
        <v>0</v>
      </c>
      <c r="K728" s="265">
        <f t="shared" si="79"/>
        <v>3291.1547591941007</v>
      </c>
      <c r="L728" s="215"/>
      <c r="M728" s="212">
        <f>_xlfn.IFNA(IF(INDEX('Stakeholder report'!$E$89:$E$92,MATCH('Stakeholder report data'!C728,'Stakeholder report'!$B$89:$B$92,0))=0,M764,INDEX('Stakeholder report'!$E$89:$E$92,MATCH('Stakeholder report data'!C728,'Stakeholder report'!$B$89:$B$92,0))),M764)</f>
        <v>0</v>
      </c>
      <c r="N728" s="266"/>
      <c r="O728" s="212">
        <f t="shared" si="77"/>
        <v>0</v>
      </c>
      <c r="P728" s="212">
        <f t="shared" si="77"/>
        <v>0</v>
      </c>
      <c r="Q728" s="212">
        <f t="shared" si="77"/>
        <v>0</v>
      </c>
      <c r="R728" s="271"/>
      <c r="S728" s="268">
        <f>_xlfn.IFNA(IF(INDEX('Stakeholder report'!F$89:F$92,MATCH('Stakeholder report data'!$C728,'Stakeholder report'!$B$89:$B$92,0))=0,S764,INDEX('Stakeholder report'!F$89:F$92,MATCH('Stakeholder report data'!$C728,'Stakeholder report'!$B$89:$B$92,0))),S764)</f>
        <v>0.31844116350148904</v>
      </c>
      <c r="T728" s="268">
        <f>_xlfn.IFNA(IF(INDEX('Stakeholder report'!G$89:G$92,MATCH('Stakeholder report data'!$C728,'Stakeholder report'!$B$89:$B$92,0))=0,T764,INDEX('Stakeholder report'!G$89:G$92,MATCH('Stakeholder report data'!$C728,'Stakeholder report'!$B$89:$B$92,0))),T764)</f>
        <v>0</v>
      </c>
      <c r="U728" s="268">
        <f>_xlfn.IFNA(IF(INDEX('Stakeholder report'!H$89:H$92,MATCH('Stakeholder report data'!$C728,'Stakeholder report'!$B$89:$B$92,0))=0,U764,INDEX('Stakeholder report'!H$89:H$92,MATCH('Stakeholder report data'!$C728,'Stakeholder report'!$B$89:$B$92,0))),U764)</f>
        <v>0.6815588364985109</v>
      </c>
      <c r="V728" s="41"/>
      <c r="W728" s="212">
        <f t="shared" ref="W728:AD743" si="80">W764</f>
        <v>0</v>
      </c>
      <c r="X728" s="212">
        <f t="shared" si="80"/>
        <v>0</v>
      </c>
      <c r="Y728" s="212">
        <f t="shared" si="80"/>
        <v>0</v>
      </c>
      <c r="Z728" s="212">
        <f t="shared" si="80"/>
        <v>0</v>
      </c>
      <c r="AA728" s="212">
        <f t="shared" si="80"/>
        <v>0</v>
      </c>
      <c r="AB728" s="212">
        <f t="shared" si="80"/>
        <v>0</v>
      </c>
      <c r="AC728" s="212">
        <f t="shared" si="80"/>
        <v>0</v>
      </c>
      <c r="AD728" s="212">
        <f t="shared" si="80"/>
        <v>0</v>
      </c>
      <c r="AE728" s="55"/>
      <c r="AF728" s="52"/>
      <c r="AG728" s="52"/>
      <c r="AH728" s="52"/>
    </row>
    <row r="729" spans="1:51" ht="11.25" outlineLevel="2" x14ac:dyDescent="0.2">
      <c r="A729" s="34"/>
      <c r="B729" s="251"/>
      <c r="C729" s="48" t="str">
        <f t="shared" si="76"/>
        <v>Residential Demand</v>
      </c>
      <c r="D729" s="49" t="str">
        <f t="shared" si="76"/>
        <v>no</v>
      </c>
      <c r="E729" s="49" t="str">
        <f t="shared" si="76"/>
        <v>no</v>
      </c>
      <c r="F729" s="263"/>
      <c r="G729" s="212">
        <f>_xlfn.IFNA(IF(INDEX('Stakeholder report'!$D$89:$D$92,MATCH('Stakeholder report data'!C729,'Stakeholder report'!$B$89:$B$92,0))=0,G765,INDEX('Stakeholder report'!$D$89:$D$92,MATCH('Stakeholder report data'!C729,'Stakeholder report'!$B$89:$B$92,0))),G765)</f>
        <v>7414.5798498897148</v>
      </c>
      <c r="H729" s="270"/>
      <c r="I729" s="265">
        <f t="shared" si="79"/>
        <v>0</v>
      </c>
      <c r="J729" s="265">
        <f t="shared" si="79"/>
        <v>0</v>
      </c>
      <c r="K729" s="265">
        <f t="shared" si="79"/>
        <v>0</v>
      </c>
      <c r="L729" s="215"/>
      <c r="M729" s="212">
        <f>_xlfn.IFNA(IF(INDEX('Stakeholder report'!$E$89:$E$92,MATCH('Stakeholder report data'!C729,'Stakeholder report'!$B$89:$B$92,0))=0,M765,INDEX('Stakeholder report'!$E$89:$E$92,MATCH('Stakeholder report data'!C729,'Stakeholder report'!$B$89:$B$92,0))),M765)</f>
        <v>0</v>
      </c>
      <c r="N729" s="266"/>
      <c r="O729" s="212">
        <f t="shared" si="77"/>
        <v>0</v>
      </c>
      <c r="P729" s="212">
        <f t="shared" si="77"/>
        <v>0</v>
      </c>
      <c r="Q729" s="212">
        <f t="shared" si="77"/>
        <v>0</v>
      </c>
      <c r="R729" s="271"/>
      <c r="S729" s="268">
        <f>_xlfn.IFNA(IF(INDEX('Stakeholder report'!F$89:F$92,MATCH('Stakeholder report data'!$C729,'Stakeholder report'!$B$89:$B$92,0))=0,S765,INDEX('Stakeholder report'!F$89:F$92,MATCH('Stakeholder report data'!$C729,'Stakeholder report'!$B$89:$B$92,0))),S765)</f>
        <v>0</v>
      </c>
      <c r="T729" s="268">
        <f>_xlfn.IFNA(IF(INDEX('Stakeholder report'!G$89:G$92,MATCH('Stakeholder report data'!$C729,'Stakeholder report'!$B$89:$B$92,0))=0,T765,INDEX('Stakeholder report'!G$89:G$92,MATCH('Stakeholder report data'!$C729,'Stakeholder report'!$B$89:$B$92,0))),T765)</f>
        <v>0</v>
      </c>
      <c r="U729" s="268">
        <f>_xlfn.IFNA(IF(INDEX('Stakeholder report'!H$89:H$92,MATCH('Stakeholder report data'!$C729,'Stakeholder report'!$B$89:$B$92,0))=0,U765,INDEX('Stakeholder report'!H$89:H$92,MATCH('Stakeholder report data'!$C729,'Stakeholder report'!$B$89:$B$92,0))),U765)</f>
        <v>0</v>
      </c>
      <c r="V729" s="41"/>
      <c r="W729" s="212">
        <f t="shared" si="80"/>
        <v>12.731744647142383</v>
      </c>
      <c r="X729" s="212">
        <f t="shared" si="80"/>
        <v>28.204273519969789</v>
      </c>
      <c r="Y729" s="212">
        <f t="shared" si="80"/>
        <v>0</v>
      </c>
      <c r="Z729" s="212">
        <f t="shared" si="80"/>
        <v>0</v>
      </c>
      <c r="AA729" s="212">
        <f t="shared" si="80"/>
        <v>0</v>
      </c>
      <c r="AB729" s="212">
        <f t="shared" si="80"/>
        <v>0</v>
      </c>
      <c r="AC729" s="212">
        <f t="shared" si="80"/>
        <v>0</v>
      </c>
      <c r="AD729" s="212">
        <f t="shared" si="80"/>
        <v>0</v>
      </c>
      <c r="AE729" s="55"/>
      <c r="AF729" s="34"/>
      <c r="AG729" s="34"/>
      <c r="AH729" s="34"/>
    </row>
    <row r="730" spans="1:51" ht="11.25" outlineLevel="2" x14ac:dyDescent="0.2">
      <c r="A730" s="34"/>
      <c r="B730" s="251"/>
      <c r="C730" s="48">
        <f t="shared" si="76"/>
        <v>0</v>
      </c>
      <c r="D730" s="49">
        <f t="shared" si="76"/>
        <v>0</v>
      </c>
      <c r="E730" s="49">
        <f t="shared" si="76"/>
        <v>0</v>
      </c>
      <c r="F730" s="263"/>
      <c r="G730" s="212">
        <f>_xlfn.IFNA(IF(INDEX('Stakeholder report'!$D$89:$D$92,MATCH('Stakeholder report data'!C730,'Stakeholder report'!$B$89:$B$92,0))=0,G766,INDEX('Stakeholder report'!$D$89:$D$92,MATCH('Stakeholder report data'!C730,'Stakeholder report'!$B$89:$B$92,0))),G766)</f>
        <v>0</v>
      </c>
      <c r="H730" s="270"/>
      <c r="I730" s="265">
        <f t="shared" si="79"/>
        <v>0</v>
      </c>
      <c r="J730" s="265">
        <f t="shared" si="79"/>
        <v>0</v>
      </c>
      <c r="K730" s="265">
        <f t="shared" si="79"/>
        <v>0</v>
      </c>
      <c r="L730" s="215"/>
      <c r="M730" s="212">
        <f>_xlfn.IFNA(IF(INDEX('Stakeholder report'!$E$89:$E$92,MATCH('Stakeholder report data'!C730,'Stakeholder report'!$B$89:$B$92,0))=0,M766,INDEX('Stakeholder report'!$E$89:$E$92,MATCH('Stakeholder report data'!C730,'Stakeholder report'!$B$89:$B$92,0))),M766)</f>
        <v>0</v>
      </c>
      <c r="N730" s="266"/>
      <c r="O730" s="212">
        <f t="shared" si="77"/>
        <v>0</v>
      </c>
      <c r="P730" s="212">
        <f t="shared" si="77"/>
        <v>0</v>
      </c>
      <c r="Q730" s="212">
        <f t="shared" si="77"/>
        <v>0</v>
      </c>
      <c r="R730" s="271"/>
      <c r="S730" s="268">
        <f>_xlfn.IFNA(IF(INDEX('Stakeholder report'!F$89:F$92,MATCH('Stakeholder report data'!$C730,'Stakeholder report'!$B$89:$B$92,0))=0,S766,INDEX('Stakeholder report'!F$89:F$92,MATCH('Stakeholder report data'!$C730,'Stakeholder report'!$B$89:$B$92,0))),S766)</f>
        <v>0</v>
      </c>
      <c r="T730" s="268">
        <f>_xlfn.IFNA(IF(INDEX('Stakeholder report'!G$89:G$92,MATCH('Stakeholder report data'!$C730,'Stakeholder report'!$B$89:$B$92,0))=0,T766,INDEX('Stakeholder report'!G$89:G$92,MATCH('Stakeholder report data'!$C730,'Stakeholder report'!$B$89:$B$92,0))),T766)</f>
        <v>0</v>
      </c>
      <c r="U730" s="268">
        <f>_xlfn.IFNA(IF(INDEX('Stakeholder report'!H$89:H$92,MATCH('Stakeholder report data'!$C730,'Stakeholder report'!$B$89:$B$92,0))=0,U766,INDEX('Stakeholder report'!H$89:H$92,MATCH('Stakeholder report data'!$C730,'Stakeholder report'!$B$89:$B$92,0))),U766)</f>
        <v>0</v>
      </c>
      <c r="V730" s="41"/>
      <c r="W730" s="212">
        <f t="shared" si="80"/>
        <v>0</v>
      </c>
      <c r="X730" s="212">
        <f t="shared" si="80"/>
        <v>0</v>
      </c>
      <c r="Y730" s="212">
        <f t="shared" si="80"/>
        <v>0</v>
      </c>
      <c r="Z730" s="212">
        <f t="shared" si="80"/>
        <v>0</v>
      </c>
      <c r="AA730" s="212">
        <f t="shared" si="80"/>
        <v>0</v>
      </c>
      <c r="AB730" s="212">
        <f t="shared" si="80"/>
        <v>0</v>
      </c>
      <c r="AC730" s="212">
        <f t="shared" si="80"/>
        <v>0</v>
      </c>
      <c r="AD730" s="212">
        <f t="shared" si="80"/>
        <v>0</v>
      </c>
      <c r="AE730" s="55"/>
      <c r="AF730" s="34"/>
      <c r="AG730" s="34"/>
      <c r="AH730" s="34"/>
    </row>
    <row r="731" spans="1:51" ht="11.25" outlineLevel="2" x14ac:dyDescent="0.2">
      <c r="A731" s="34"/>
      <c r="B731" s="251"/>
      <c r="C731" s="48">
        <f t="shared" si="76"/>
        <v>0</v>
      </c>
      <c r="D731" s="49">
        <f t="shared" si="76"/>
        <v>0</v>
      </c>
      <c r="E731" s="49">
        <f t="shared" si="76"/>
        <v>0</v>
      </c>
      <c r="F731" s="263"/>
      <c r="G731" s="212">
        <f>_xlfn.IFNA(IF(INDEX('Stakeholder report'!$D$89:$D$92,MATCH('Stakeholder report data'!C731,'Stakeholder report'!$B$89:$B$92,0))=0,G767,INDEX('Stakeholder report'!$D$89:$D$92,MATCH('Stakeholder report data'!C731,'Stakeholder report'!$B$89:$B$92,0))),G767)</f>
        <v>0</v>
      </c>
      <c r="H731" s="270"/>
      <c r="I731" s="265">
        <f t="shared" si="79"/>
        <v>0</v>
      </c>
      <c r="J731" s="265">
        <f t="shared" si="79"/>
        <v>0</v>
      </c>
      <c r="K731" s="265">
        <f t="shared" si="79"/>
        <v>0</v>
      </c>
      <c r="L731" s="215"/>
      <c r="M731" s="212">
        <f>_xlfn.IFNA(IF(INDEX('Stakeholder report'!$E$89:$E$92,MATCH('Stakeholder report data'!C731,'Stakeholder report'!$B$89:$B$92,0))=0,M767,INDEX('Stakeholder report'!$E$89:$E$92,MATCH('Stakeholder report data'!C731,'Stakeholder report'!$B$89:$B$92,0))),M767)</f>
        <v>0</v>
      </c>
      <c r="N731" s="266"/>
      <c r="O731" s="212">
        <f t="shared" si="77"/>
        <v>0</v>
      </c>
      <c r="P731" s="212">
        <f t="shared" si="77"/>
        <v>0</v>
      </c>
      <c r="Q731" s="212">
        <f t="shared" si="77"/>
        <v>0</v>
      </c>
      <c r="R731" s="271"/>
      <c r="S731" s="268">
        <f>_xlfn.IFNA(IF(INDEX('Stakeholder report'!F$89:F$92,MATCH('Stakeholder report data'!$C731,'Stakeholder report'!$B$89:$B$92,0))=0,S767,INDEX('Stakeholder report'!F$89:F$92,MATCH('Stakeholder report data'!$C731,'Stakeholder report'!$B$89:$B$92,0))),S767)</f>
        <v>0</v>
      </c>
      <c r="T731" s="268">
        <f>_xlfn.IFNA(IF(INDEX('Stakeholder report'!G$89:G$92,MATCH('Stakeholder report data'!$C731,'Stakeholder report'!$B$89:$B$92,0))=0,T767,INDEX('Stakeholder report'!G$89:G$92,MATCH('Stakeholder report data'!$C731,'Stakeholder report'!$B$89:$B$92,0))),T767)</f>
        <v>0</v>
      </c>
      <c r="U731" s="268">
        <f>_xlfn.IFNA(IF(INDEX('Stakeholder report'!H$89:H$92,MATCH('Stakeholder report data'!$C731,'Stakeholder report'!$B$89:$B$92,0))=0,U767,INDEX('Stakeholder report'!H$89:H$92,MATCH('Stakeholder report data'!$C731,'Stakeholder report'!$B$89:$B$92,0))),U767)</f>
        <v>0</v>
      </c>
      <c r="V731" s="41"/>
      <c r="W731" s="212">
        <f t="shared" si="80"/>
        <v>0</v>
      </c>
      <c r="X731" s="212">
        <f t="shared" si="80"/>
        <v>0</v>
      </c>
      <c r="Y731" s="212">
        <f t="shared" si="80"/>
        <v>0</v>
      </c>
      <c r="Z731" s="212">
        <f t="shared" si="80"/>
        <v>0</v>
      </c>
      <c r="AA731" s="212">
        <f t="shared" si="80"/>
        <v>0</v>
      </c>
      <c r="AB731" s="212">
        <f t="shared" si="80"/>
        <v>0</v>
      </c>
      <c r="AC731" s="212">
        <f t="shared" si="80"/>
        <v>0</v>
      </c>
      <c r="AD731" s="212">
        <f t="shared" si="80"/>
        <v>0</v>
      </c>
      <c r="AE731" s="55"/>
      <c r="AF731" s="34"/>
      <c r="AG731" s="34"/>
      <c r="AH731" s="34"/>
    </row>
    <row r="732" spans="1:51" ht="11.25" outlineLevel="2" x14ac:dyDescent="0.2">
      <c r="A732" s="34"/>
      <c r="B732" s="251"/>
      <c r="C732" s="48">
        <f t="shared" si="76"/>
        <v>0</v>
      </c>
      <c r="D732" s="49">
        <f t="shared" si="76"/>
        <v>0</v>
      </c>
      <c r="E732" s="49">
        <f t="shared" si="76"/>
        <v>0</v>
      </c>
      <c r="F732" s="263"/>
      <c r="G732" s="212">
        <f>_xlfn.IFNA(IF(INDEX('Stakeholder report'!$D$89:$D$92,MATCH('Stakeholder report data'!C732,'Stakeholder report'!$B$89:$B$92,0))=0,G768,INDEX('Stakeholder report'!$D$89:$D$92,MATCH('Stakeholder report data'!C732,'Stakeholder report'!$B$89:$B$92,0))),G768)</f>
        <v>0</v>
      </c>
      <c r="H732" s="270"/>
      <c r="I732" s="265">
        <f t="shared" si="79"/>
        <v>0</v>
      </c>
      <c r="J732" s="265">
        <f t="shared" si="79"/>
        <v>0</v>
      </c>
      <c r="K732" s="265">
        <f t="shared" si="79"/>
        <v>0</v>
      </c>
      <c r="L732" s="215"/>
      <c r="M732" s="212">
        <f>_xlfn.IFNA(IF(INDEX('Stakeholder report'!$E$89:$E$92,MATCH('Stakeholder report data'!C732,'Stakeholder report'!$B$89:$B$92,0))=0,M768,INDEX('Stakeholder report'!$E$89:$E$92,MATCH('Stakeholder report data'!C732,'Stakeholder report'!$B$89:$B$92,0))),M768)</f>
        <v>0</v>
      </c>
      <c r="N732" s="266"/>
      <c r="O732" s="212">
        <f t="shared" si="77"/>
        <v>0</v>
      </c>
      <c r="P732" s="212">
        <f t="shared" si="77"/>
        <v>0</v>
      </c>
      <c r="Q732" s="212">
        <f t="shared" si="77"/>
        <v>0</v>
      </c>
      <c r="R732" s="271"/>
      <c r="S732" s="268">
        <f>_xlfn.IFNA(IF(INDEX('Stakeholder report'!F$89:F$92,MATCH('Stakeholder report data'!$C732,'Stakeholder report'!$B$89:$B$92,0))=0,S768,INDEX('Stakeholder report'!F$89:F$92,MATCH('Stakeholder report data'!$C732,'Stakeholder report'!$B$89:$B$92,0))),S768)</f>
        <v>0</v>
      </c>
      <c r="T732" s="268">
        <f>_xlfn.IFNA(IF(INDEX('Stakeholder report'!G$89:G$92,MATCH('Stakeholder report data'!$C732,'Stakeholder report'!$B$89:$B$92,0))=0,T768,INDEX('Stakeholder report'!G$89:G$92,MATCH('Stakeholder report data'!$C732,'Stakeholder report'!$B$89:$B$92,0))),T768)</f>
        <v>0</v>
      </c>
      <c r="U732" s="268">
        <f>_xlfn.IFNA(IF(INDEX('Stakeholder report'!H$89:H$92,MATCH('Stakeholder report data'!$C732,'Stakeholder report'!$B$89:$B$92,0))=0,U768,INDEX('Stakeholder report'!H$89:H$92,MATCH('Stakeholder report data'!$C732,'Stakeholder report'!$B$89:$B$92,0))),U768)</f>
        <v>0</v>
      </c>
      <c r="V732" s="41"/>
      <c r="W732" s="212">
        <f t="shared" si="80"/>
        <v>0</v>
      </c>
      <c r="X732" s="212">
        <f t="shared" si="80"/>
        <v>0</v>
      </c>
      <c r="Y732" s="212">
        <f t="shared" si="80"/>
        <v>0</v>
      </c>
      <c r="Z732" s="212">
        <f t="shared" si="80"/>
        <v>0</v>
      </c>
      <c r="AA732" s="212">
        <f t="shared" si="80"/>
        <v>0</v>
      </c>
      <c r="AB732" s="212">
        <f t="shared" si="80"/>
        <v>0</v>
      </c>
      <c r="AC732" s="212">
        <f t="shared" si="80"/>
        <v>0</v>
      </c>
      <c r="AD732" s="212">
        <f t="shared" si="80"/>
        <v>0</v>
      </c>
      <c r="AE732" s="55"/>
      <c r="AF732" s="34"/>
      <c r="AG732" s="34"/>
      <c r="AH732" s="34"/>
    </row>
    <row r="733" spans="1:51" ht="11.25" outlineLevel="2" x14ac:dyDescent="0.2">
      <c r="A733" s="34"/>
      <c r="B733" s="251"/>
      <c r="C733" s="48">
        <f t="shared" si="76"/>
        <v>0</v>
      </c>
      <c r="D733" s="49">
        <f t="shared" si="76"/>
        <v>0</v>
      </c>
      <c r="E733" s="49">
        <f t="shared" si="76"/>
        <v>0</v>
      </c>
      <c r="F733" s="263"/>
      <c r="G733" s="212">
        <f>_xlfn.IFNA(IF(INDEX('Stakeholder report'!$D$89:$D$92,MATCH('Stakeholder report data'!C733,'Stakeholder report'!$B$89:$B$92,0))=0,G769,INDEX('Stakeholder report'!$D$89:$D$92,MATCH('Stakeholder report data'!C733,'Stakeholder report'!$B$89:$B$92,0))),G769)</f>
        <v>0</v>
      </c>
      <c r="H733" s="270"/>
      <c r="I733" s="265">
        <f t="shared" si="79"/>
        <v>0</v>
      </c>
      <c r="J733" s="265">
        <f t="shared" si="79"/>
        <v>0</v>
      </c>
      <c r="K733" s="265">
        <f t="shared" si="79"/>
        <v>0</v>
      </c>
      <c r="L733" s="215"/>
      <c r="M733" s="212">
        <f>_xlfn.IFNA(IF(INDEX('Stakeholder report'!$E$89:$E$92,MATCH('Stakeholder report data'!C733,'Stakeholder report'!$B$89:$B$92,0))=0,M769,INDEX('Stakeholder report'!$E$89:$E$92,MATCH('Stakeholder report data'!C733,'Stakeholder report'!$B$89:$B$92,0))),M769)</f>
        <v>0</v>
      </c>
      <c r="N733" s="266"/>
      <c r="O733" s="212">
        <f t="shared" si="77"/>
        <v>0</v>
      </c>
      <c r="P733" s="212">
        <f t="shared" si="77"/>
        <v>0</v>
      </c>
      <c r="Q733" s="212">
        <f t="shared" si="77"/>
        <v>0</v>
      </c>
      <c r="R733" s="271"/>
      <c r="S733" s="268">
        <f>_xlfn.IFNA(IF(INDEX('Stakeholder report'!F$89:F$92,MATCH('Stakeholder report data'!$C733,'Stakeholder report'!$B$89:$B$92,0))=0,S769,INDEX('Stakeholder report'!F$89:F$92,MATCH('Stakeholder report data'!$C733,'Stakeholder report'!$B$89:$B$92,0))),S769)</f>
        <v>0</v>
      </c>
      <c r="T733" s="268">
        <f>_xlfn.IFNA(IF(INDEX('Stakeholder report'!G$89:G$92,MATCH('Stakeholder report data'!$C733,'Stakeholder report'!$B$89:$B$92,0))=0,T769,INDEX('Stakeholder report'!G$89:G$92,MATCH('Stakeholder report data'!$C733,'Stakeholder report'!$B$89:$B$92,0))),T769)</f>
        <v>0</v>
      </c>
      <c r="U733" s="268">
        <f>_xlfn.IFNA(IF(INDEX('Stakeholder report'!H$89:H$92,MATCH('Stakeholder report data'!$C733,'Stakeholder report'!$B$89:$B$92,0))=0,U769,INDEX('Stakeholder report'!H$89:H$92,MATCH('Stakeholder report data'!$C733,'Stakeholder report'!$B$89:$B$92,0))),U769)</f>
        <v>0</v>
      </c>
      <c r="V733" s="41"/>
      <c r="W733" s="212">
        <f t="shared" si="80"/>
        <v>0</v>
      </c>
      <c r="X733" s="212">
        <f t="shared" si="80"/>
        <v>0</v>
      </c>
      <c r="Y733" s="212">
        <f t="shared" si="80"/>
        <v>0</v>
      </c>
      <c r="Z733" s="212">
        <f t="shared" si="80"/>
        <v>0</v>
      </c>
      <c r="AA733" s="212">
        <f t="shared" si="80"/>
        <v>0</v>
      </c>
      <c r="AB733" s="212">
        <f t="shared" si="80"/>
        <v>0</v>
      </c>
      <c r="AC733" s="212">
        <f t="shared" si="80"/>
        <v>0</v>
      </c>
      <c r="AD733" s="212">
        <f t="shared" si="80"/>
        <v>0</v>
      </c>
      <c r="AE733" s="55"/>
      <c r="AF733" s="34"/>
      <c r="AG733" s="34"/>
      <c r="AH733" s="34"/>
    </row>
    <row r="734" spans="1:51" ht="11.25" outlineLevel="2" x14ac:dyDescent="0.2">
      <c r="A734" s="34"/>
      <c r="B734" s="251"/>
      <c r="C734" s="48">
        <f t="shared" si="76"/>
        <v>0</v>
      </c>
      <c r="D734" s="49">
        <f t="shared" si="76"/>
        <v>0</v>
      </c>
      <c r="E734" s="49">
        <f t="shared" si="76"/>
        <v>0</v>
      </c>
      <c r="F734" s="263"/>
      <c r="G734" s="212">
        <f>_xlfn.IFNA(IF(INDEX('Stakeholder report'!$D$89:$D$92,MATCH('Stakeholder report data'!C734,'Stakeholder report'!$B$89:$B$92,0))=0,G770,INDEX('Stakeholder report'!$D$89:$D$92,MATCH('Stakeholder report data'!C734,'Stakeholder report'!$B$89:$B$92,0))),G770)</f>
        <v>0</v>
      </c>
      <c r="H734" s="270"/>
      <c r="I734" s="265">
        <f t="shared" si="79"/>
        <v>0</v>
      </c>
      <c r="J734" s="265">
        <f t="shared" si="79"/>
        <v>0</v>
      </c>
      <c r="K734" s="265">
        <f t="shared" si="79"/>
        <v>0</v>
      </c>
      <c r="L734" s="215"/>
      <c r="M734" s="212">
        <f>_xlfn.IFNA(IF(INDEX('Stakeholder report'!$E$89:$E$92,MATCH('Stakeholder report data'!C734,'Stakeholder report'!$B$89:$B$92,0))=0,M770,INDEX('Stakeholder report'!$E$89:$E$92,MATCH('Stakeholder report data'!C734,'Stakeholder report'!$B$89:$B$92,0))),M770)</f>
        <v>0</v>
      </c>
      <c r="N734" s="266"/>
      <c r="O734" s="212">
        <f t="shared" si="77"/>
        <v>0</v>
      </c>
      <c r="P734" s="212">
        <f t="shared" si="77"/>
        <v>0</v>
      </c>
      <c r="Q734" s="212">
        <f t="shared" si="77"/>
        <v>0</v>
      </c>
      <c r="R734" s="271"/>
      <c r="S734" s="268">
        <f>_xlfn.IFNA(IF(INDEX('Stakeholder report'!F$89:F$92,MATCH('Stakeholder report data'!$C734,'Stakeholder report'!$B$89:$B$92,0))=0,S770,INDEX('Stakeholder report'!F$89:F$92,MATCH('Stakeholder report data'!$C734,'Stakeholder report'!$B$89:$B$92,0))),S770)</f>
        <v>0</v>
      </c>
      <c r="T734" s="268">
        <f>_xlfn.IFNA(IF(INDEX('Stakeholder report'!G$89:G$92,MATCH('Stakeholder report data'!$C734,'Stakeholder report'!$B$89:$B$92,0))=0,T770,INDEX('Stakeholder report'!G$89:G$92,MATCH('Stakeholder report data'!$C734,'Stakeholder report'!$B$89:$B$92,0))),T770)</f>
        <v>0</v>
      </c>
      <c r="U734" s="268">
        <f>_xlfn.IFNA(IF(INDEX('Stakeholder report'!H$89:H$92,MATCH('Stakeholder report data'!$C734,'Stakeholder report'!$B$89:$B$92,0))=0,U770,INDEX('Stakeholder report'!H$89:H$92,MATCH('Stakeholder report data'!$C734,'Stakeholder report'!$B$89:$B$92,0))),U770)</f>
        <v>0</v>
      </c>
      <c r="V734" s="41"/>
      <c r="W734" s="212">
        <f t="shared" si="80"/>
        <v>0</v>
      </c>
      <c r="X734" s="212">
        <f t="shared" si="80"/>
        <v>0</v>
      </c>
      <c r="Y734" s="212">
        <f t="shared" si="80"/>
        <v>0</v>
      </c>
      <c r="Z734" s="212">
        <f t="shared" si="80"/>
        <v>0</v>
      </c>
      <c r="AA734" s="212">
        <f t="shared" si="80"/>
        <v>0</v>
      </c>
      <c r="AB734" s="212">
        <f t="shared" si="80"/>
        <v>0</v>
      </c>
      <c r="AC734" s="212">
        <f t="shared" si="80"/>
        <v>0</v>
      </c>
      <c r="AD734" s="212">
        <f t="shared" si="80"/>
        <v>0</v>
      </c>
      <c r="AE734" s="55"/>
      <c r="AF734" s="34"/>
      <c r="AG734" s="34"/>
      <c r="AH734" s="34"/>
    </row>
    <row r="735" spans="1:51" ht="11.25" outlineLevel="2" x14ac:dyDescent="0.2">
      <c r="A735" s="34"/>
      <c r="B735" s="258"/>
      <c r="C735" s="48">
        <f t="shared" si="76"/>
        <v>0</v>
      </c>
      <c r="D735" s="49">
        <f t="shared" si="76"/>
        <v>0</v>
      </c>
      <c r="E735" s="49">
        <f t="shared" si="76"/>
        <v>0</v>
      </c>
      <c r="F735" s="263"/>
      <c r="G735" s="212">
        <f>_xlfn.IFNA(IF(INDEX('Stakeholder report'!$D$89:$D$92,MATCH('Stakeholder report data'!C735,'Stakeholder report'!$B$89:$B$92,0))=0,G771,INDEX('Stakeholder report'!$D$89:$D$92,MATCH('Stakeholder report data'!C735,'Stakeholder report'!$B$89:$B$92,0))),G771)</f>
        <v>0</v>
      </c>
      <c r="H735" s="270"/>
      <c r="I735" s="265">
        <f t="shared" si="79"/>
        <v>0</v>
      </c>
      <c r="J735" s="265">
        <f t="shared" si="79"/>
        <v>0</v>
      </c>
      <c r="K735" s="265">
        <f t="shared" si="79"/>
        <v>0</v>
      </c>
      <c r="L735" s="215"/>
      <c r="M735" s="212">
        <f>_xlfn.IFNA(IF(INDEX('Stakeholder report'!$E$89:$E$92,MATCH('Stakeholder report data'!C735,'Stakeholder report'!$B$89:$B$92,0))=0,M771,INDEX('Stakeholder report'!$E$89:$E$92,MATCH('Stakeholder report data'!C735,'Stakeholder report'!$B$89:$B$92,0))),M771)</f>
        <v>0</v>
      </c>
      <c r="N735" s="266"/>
      <c r="O735" s="212">
        <f t="shared" si="77"/>
        <v>0</v>
      </c>
      <c r="P735" s="212">
        <f t="shared" si="77"/>
        <v>0</v>
      </c>
      <c r="Q735" s="212">
        <f t="shared" si="77"/>
        <v>0</v>
      </c>
      <c r="R735" s="271"/>
      <c r="S735" s="268">
        <f>_xlfn.IFNA(IF(INDEX('Stakeholder report'!F$89:F$92,MATCH('Stakeholder report data'!$C735,'Stakeholder report'!$B$89:$B$92,0))=0,S771,INDEX('Stakeholder report'!F$89:F$92,MATCH('Stakeholder report data'!$C735,'Stakeholder report'!$B$89:$B$92,0))),S771)</f>
        <v>0</v>
      </c>
      <c r="T735" s="268">
        <f>_xlfn.IFNA(IF(INDEX('Stakeholder report'!G$89:G$92,MATCH('Stakeholder report data'!$C735,'Stakeholder report'!$B$89:$B$92,0))=0,T771,INDEX('Stakeholder report'!G$89:G$92,MATCH('Stakeholder report data'!$C735,'Stakeholder report'!$B$89:$B$92,0))),T771)</f>
        <v>0</v>
      </c>
      <c r="U735" s="268">
        <f>_xlfn.IFNA(IF(INDEX('Stakeholder report'!H$89:H$92,MATCH('Stakeholder report data'!$C735,'Stakeholder report'!$B$89:$B$92,0))=0,U771,INDEX('Stakeholder report'!H$89:H$92,MATCH('Stakeholder report data'!$C735,'Stakeholder report'!$B$89:$B$92,0))),U771)</f>
        <v>0</v>
      </c>
      <c r="V735" s="41"/>
      <c r="W735" s="212">
        <f t="shared" si="80"/>
        <v>0</v>
      </c>
      <c r="X735" s="212">
        <f t="shared" si="80"/>
        <v>0</v>
      </c>
      <c r="Y735" s="212">
        <f t="shared" si="80"/>
        <v>0</v>
      </c>
      <c r="Z735" s="212">
        <f t="shared" si="80"/>
        <v>0</v>
      </c>
      <c r="AA735" s="212">
        <f t="shared" si="80"/>
        <v>0</v>
      </c>
      <c r="AB735" s="212">
        <f t="shared" si="80"/>
        <v>0</v>
      </c>
      <c r="AC735" s="212">
        <f t="shared" si="80"/>
        <v>0</v>
      </c>
      <c r="AD735" s="212">
        <f t="shared" si="80"/>
        <v>0</v>
      </c>
      <c r="AE735" s="55"/>
      <c r="AF735" s="34"/>
      <c r="AG735" s="34"/>
      <c r="AH735" s="34"/>
    </row>
    <row r="736" spans="1:51" ht="11.25" outlineLevel="2" x14ac:dyDescent="0.2">
      <c r="A736" s="34"/>
      <c r="B736" s="251"/>
      <c r="C736" s="48">
        <f t="shared" si="76"/>
        <v>0</v>
      </c>
      <c r="D736" s="49">
        <f t="shared" si="76"/>
        <v>0</v>
      </c>
      <c r="E736" s="49">
        <f t="shared" si="76"/>
        <v>0</v>
      </c>
      <c r="F736" s="263"/>
      <c r="G736" s="212">
        <f>_xlfn.IFNA(IF(INDEX('Stakeholder report'!$D$89:$D$92,MATCH('Stakeholder report data'!C736,'Stakeholder report'!$B$89:$B$92,0))=0,G772,INDEX('Stakeholder report'!$D$89:$D$92,MATCH('Stakeholder report data'!C736,'Stakeholder report'!$B$89:$B$92,0))),G772)</f>
        <v>0</v>
      </c>
      <c r="H736" s="270"/>
      <c r="I736" s="265">
        <f t="shared" si="79"/>
        <v>0</v>
      </c>
      <c r="J736" s="265">
        <f t="shared" si="79"/>
        <v>0</v>
      </c>
      <c r="K736" s="265">
        <f t="shared" si="79"/>
        <v>0</v>
      </c>
      <c r="L736" s="215"/>
      <c r="M736" s="212">
        <f>_xlfn.IFNA(IF(INDEX('Stakeholder report'!$E$89:$E$92,MATCH('Stakeholder report data'!C736,'Stakeholder report'!$B$89:$B$92,0))=0,M772,INDEX('Stakeholder report'!$E$89:$E$92,MATCH('Stakeholder report data'!C736,'Stakeholder report'!$B$89:$B$92,0))),M772)</f>
        <v>0</v>
      </c>
      <c r="N736" s="266"/>
      <c r="O736" s="212">
        <f t="shared" si="77"/>
        <v>0</v>
      </c>
      <c r="P736" s="212">
        <f t="shared" si="77"/>
        <v>0</v>
      </c>
      <c r="Q736" s="212">
        <f t="shared" si="77"/>
        <v>0</v>
      </c>
      <c r="R736" s="271"/>
      <c r="S736" s="268">
        <f>_xlfn.IFNA(IF(INDEX('Stakeholder report'!F$89:F$92,MATCH('Stakeholder report data'!$C736,'Stakeholder report'!$B$89:$B$92,0))=0,S772,INDEX('Stakeholder report'!F$89:F$92,MATCH('Stakeholder report data'!$C736,'Stakeholder report'!$B$89:$B$92,0))),S772)</f>
        <v>0</v>
      </c>
      <c r="T736" s="268">
        <f>_xlfn.IFNA(IF(INDEX('Stakeholder report'!G$89:G$92,MATCH('Stakeholder report data'!$C736,'Stakeholder report'!$B$89:$B$92,0))=0,T772,INDEX('Stakeholder report'!G$89:G$92,MATCH('Stakeholder report data'!$C736,'Stakeholder report'!$B$89:$B$92,0))),T772)</f>
        <v>0</v>
      </c>
      <c r="U736" s="268">
        <f>_xlfn.IFNA(IF(INDEX('Stakeholder report'!H$89:H$92,MATCH('Stakeholder report data'!$C736,'Stakeholder report'!$B$89:$B$92,0))=0,U772,INDEX('Stakeholder report'!H$89:H$92,MATCH('Stakeholder report data'!$C736,'Stakeholder report'!$B$89:$B$92,0))),U772)</f>
        <v>0</v>
      </c>
      <c r="V736" s="41"/>
      <c r="W736" s="212">
        <f t="shared" si="80"/>
        <v>0</v>
      </c>
      <c r="X736" s="212">
        <f t="shared" si="80"/>
        <v>0</v>
      </c>
      <c r="Y736" s="212">
        <f t="shared" si="80"/>
        <v>0</v>
      </c>
      <c r="Z736" s="212">
        <f t="shared" si="80"/>
        <v>0</v>
      </c>
      <c r="AA736" s="212">
        <f t="shared" si="80"/>
        <v>0</v>
      </c>
      <c r="AB736" s="212">
        <f t="shared" si="80"/>
        <v>0</v>
      </c>
      <c r="AC736" s="212">
        <f t="shared" si="80"/>
        <v>0</v>
      </c>
      <c r="AD736" s="212">
        <f t="shared" si="80"/>
        <v>0</v>
      </c>
      <c r="AE736" s="55"/>
      <c r="AF736" s="34"/>
      <c r="AG736" s="34"/>
      <c r="AH736" s="34"/>
    </row>
    <row r="737" spans="1:34" ht="11.25" outlineLevel="2" x14ac:dyDescent="0.2">
      <c r="A737" s="34"/>
      <c r="B737" s="251"/>
      <c r="C737" s="48">
        <f t="shared" si="76"/>
        <v>0</v>
      </c>
      <c r="D737" s="49">
        <f t="shared" si="76"/>
        <v>0</v>
      </c>
      <c r="E737" s="49">
        <f t="shared" si="76"/>
        <v>0</v>
      </c>
      <c r="F737" s="263"/>
      <c r="G737" s="212">
        <f>_xlfn.IFNA(IF(INDEX('Stakeholder report'!$D$89:$D$92,MATCH('Stakeholder report data'!C737,'Stakeholder report'!$B$89:$B$92,0))=0,G773,INDEX('Stakeholder report'!$D$89:$D$92,MATCH('Stakeholder report data'!C737,'Stakeholder report'!$B$89:$B$92,0))),G773)</f>
        <v>0</v>
      </c>
      <c r="H737" s="270"/>
      <c r="I737" s="265">
        <f t="shared" si="79"/>
        <v>0</v>
      </c>
      <c r="J737" s="265">
        <f t="shared" si="79"/>
        <v>0</v>
      </c>
      <c r="K737" s="265">
        <f t="shared" si="79"/>
        <v>0</v>
      </c>
      <c r="L737" s="215"/>
      <c r="M737" s="212">
        <f>_xlfn.IFNA(IF(INDEX('Stakeholder report'!$E$89:$E$92,MATCH('Stakeholder report data'!C737,'Stakeholder report'!$B$89:$B$92,0))=0,M773,INDEX('Stakeholder report'!$E$89:$E$92,MATCH('Stakeholder report data'!C737,'Stakeholder report'!$B$89:$B$92,0))),M773)</f>
        <v>0</v>
      </c>
      <c r="N737" s="266"/>
      <c r="O737" s="212">
        <f t="shared" si="77"/>
        <v>0</v>
      </c>
      <c r="P737" s="212">
        <f t="shared" si="77"/>
        <v>0</v>
      </c>
      <c r="Q737" s="212">
        <f t="shared" si="77"/>
        <v>0</v>
      </c>
      <c r="R737" s="271"/>
      <c r="S737" s="268">
        <f>_xlfn.IFNA(IF(INDEX('Stakeholder report'!F$89:F$92,MATCH('Stakeholder report data'!$C737,'Stakeholder report'!$B$89:$B$92,0))=0,S773,INDEX('Stakeholder report'!F$89:F$92,MATCH('Stakeholder report data'!$C737,'Stakeholder report'!$B$89:$B$92,0))),S773)</f>
        <v>0</v>
      </c>
      <c r="T737" s="268">
        <f>_xlfn.IFNA(IF(INDEX('Stakeholder report'!G$89:G$92,MATCH('Stakeholder report data'!$C737,'Stakeholder report'!$B$89:$B$92,0))=0,T773,INDEX('Stakeholder report'!G$89:G$92,MATCH('Stakeholder report data'!$C737,'Stakeholder report'!$B$89:$B$92,0))),T773)</f>
        <v>0</v>
      </c>
      <c r="U737" s="268">
        <f>_xlfn.IFNA(IF(INDEX('Stakeholder report'!H$89:H$92,MATCH('Stakeholder report data'!$C737,'Stakeholder report'!$B$89:$B$92,0))=0,U773,INDEX('Stakeholder report'!H$89:H$92,MATCH('Stakeholder report data'!$C737,'Stakeholder report'!$B$89:$B$92,0))),U773)</f>
        <v>0</v>
      </c>
      <c r="V737" s="41"/>
      <c r="W737" s="212">
        <f t="shared" si="80"/>
        <v>0</v>
      </c>
      <c r="X737" s="212">
        <f t="shared" si="80"/>
        <v>0</v>
      </c>
      <c r="Y737" s="212">
        <f t="shared" si="80"/>
        <v>0</v>
      </c>
      <c r="Z737" s="212">
        <f t="shared" si="80"/>
        <v>0</v>
      </c>
      <c r="AA737" s="212">
        <f t="shared" si="80"/>
        <v>0</v>
      </c>
      <c r="AB737" s="212">
        <f t="shared" si="80"/>
        <v>0</v>
      </c>
      <c r="AC737" s="212">
        <f t="shared" si="80"/>
        <v>0</v>
      </c>
      <c r="AD737" s="212">
        <f t="shared" si="80"/>
        <v>0</v>
      </c>
      <c r="AE737" s="55"/>
      <c r="AF737" s="34"/>
      <c r="AG737" s="34"/>
      <c r="AH737" s="34"/>
    </row>
    <row r="738" spans="1:34" ht="11.25" outlineLevel="2" x14ac:dyDescent="0.2">
      <c r="A738" s="34"/>
      <c r="B738" s="251"/>
      <c r="C738" s="48">
        <f t="shared" si="76"/>
        <v>0</v>
      </c>
      <c r="D738" s="49">
        <f t="shared" si="76"/>
        <v>0</v>
      </c>
      <c r="E738" s="49">
        <f t="shared" si="76"/>
        <v>0</v>
      </c>
      <c r="F738" s="263"/>
      <c r="G738" s="212">
        <f>_xlfn.IFNA(IF(INDEX('Stakeholder report'!$D$89:$D$92,MATCH('Stakeholder report data'!C738,'Stakeholder report'!$B$89:$B$92,0))=0,G774,INDEX('Stakeholder report'!$D$89:$D$92,MATCH('Stakeholder report data'!C738,'Stakeholder report'!$B$89:$B$92,0))),G774)</f>
        <v>0</v>
      </c>
      <c r="H738" s="270"/>
      <c r="I738" s="265">
        <f t="shared" si="79"/>
        <v>0</v>
      </c>
      <c r="J738" s="265">
        <f t="shared" si="79"/>
        <v>0</v>
      </c>
      <c r="K738" s="265">
        <f t="shared" si="79"/>
        <v>0</v>
      </c>
      <c r="L738" s="215"/>
      <c r="M738" s="212">
        <f>_xlfn.IFNA(IF(INDEX('Stakeholder report'!$E$89:$E$92,MATCH('Stakeholder report data'!C738,'Stakeholder report'!$B$89:$B$92,0))=0,M774,INDEX('Stakeholder report'!$E$89:$E$92,MATCH('Stakeholder report data'!C738,'Stakeholder report'!$B$89:$B$92,0))),M774)</f>
        <v>0</v>
      </c>
      <c r="N738" s="266"/>
      <c r="O738" s="212">
        <f t="shared" si="77"/>
        <v>0</v>
      </c>
      <c r="P738" s="212">
        <f t="shared" si="77"/>
        <v>0</v>
      </c>
      <c r="Q738" s="212">
        <f t="shared" si="77"/>
        <v>0</v>
      </c>
      <c r="R738" s="271"/>
      <c r="S738" s="268">
        <f>_xlfn.IFNA(IF(INDEX('Stakeholder report'!F$89:F$92,MATCH('Stakeholder report data'!$C738,'Stakeholder report'!$B$89:$B$92,0))=0,S774,INDEX('Stakeholder report'!F$89:F$92,MATCH('Stakeholder report data'!$C738,'Stakeholder report'!$B$89:$B$92,0))),S774)</f>
        <v>0</v>
      </c>
      <c r="T738" s="268">
        <f>_xlfn.IFNA(IF(INDEX('Stakeholder report'!G$89:G$92,MATCH('Stakeholder report data'!$C738,'Stakeholder report'!$B$89:$B$92,0))=0,T774,INDEX('Stakeholder report'!G$89:G$92,MATCH('Stakeholder report data'!$C738,'Stakeholder report'!$B$89:$B$92,0))),T774)</f>
        <v>0</v>
      </c>
      <c r="U738" s="268">
        <f>_xlfn.IFNA(IF(INDEX('Stakeholder report'!H$89:H$92,MATCH('Stakeholder report data'!$C738,'Stakeholder report'!$B$89:$B$92,0))=0,U774,INDEX('Stakeholder report'!H$89:H$92,MATCH('Stakeholder report data'!$C738,'Stakeholder report'!$B$89:$B$92,0))),U774)</f>
        <v>0</v>
      </c>
      <c r="V738" s="41"/>
      <c r="W738" s="212">
        <f t="shared" si="80"/>
        <v>0</v>
      </c>
      <c r="X738" s="212">
        <f t="shared" si="80"/>
        <v>0</v>
      </c>
      <c r="Y738" s="212">
        <f t="shared" si="80"/>
        <v>0</v>
      </c>
      <c r="Z738" s="212">
        <f t="shared" si="80"/>
        <v>0</v>
      </c>
      <c r="AA738" s="212">
        <f t="shared" si="80"/>
        <v>0</v>
      </c>
      <c r="AB738" s="212">
        <f t="shared" si="80"/>
        <v>0</v>
      </c>
      <c r="AC738" s="212">
        <f t="shared" si="80"/>
        <v>0</v>
      </c>
      <c r="AD738" s="212">
        <f t="shared" si="80"/>
        <v>0</v>
      </c>
      <c r="AE738" s="55"/>
      <c r="AF738" s="34"/>
      <c r="AG738" s="34"/>
      <c r="AH738" s="34"/>
    </row>
    <row r="739" spans="1:34" ht="11.25" hidden="1" outlineLevel="3" x14ac:dyDescent="0.2">
      <c r="A739" s="34"/>
      <c r="B739" s="251"/>
      <c r="C739" s="48">
        <f t="shared" si="76"/>
        <v>0</v>
      </c>
      <c r="D739" s="49">
        <f t="shared" si="76"/>
        <v>0</v>
      </c>
      <c r="E739" s="49">
        <f t="shared" si="76"/>
        <v>0</v>
      </c>
      <c r="F739" s="263"/>
      <c r="G739" s="212">
        <f>_xlfn.IFNA(IF(INDEX('Stakeholder report'!$D$89:$D$92,MATCH('Stakeholder report data'!C739,'Stakeholder report'!$B$89:$B$92,0))=0,G775,INDEX('Stakeholder report'!$D$89:$D$92,MATCH('Stakeholder report data'!C739,'Stakeholder report'!$B$89:$B$92,0))),G775)</f>
        <v>0</v>
      </c>
      <c r="H739" s="270"/>
      <c r="I739" s="265">
        <f t="shared" si="79"/>
        <v>0</v>
      </c>
      <c r="J739" s="265">
        <f t="shared" si="79"/>
        <v>0</v>
      </c>
      <c r="K739" s="265">
        <f t="shared" si="79"/>
        <v>0</v>
      </c>
      <c r="L739" s="215"/>
      <c r="M739" s="212">
        <f>_xlfn.IFNA(IF(INDEX('Stakeholder report'!$E$89:$E$92,MATCH('Stakeholder report data'!C739,'Stakeholder report'!$B$89:$B$92,0))=0,M775,INDEX('Stakeholder report'!$E$89:$E$92,MATCH('Stakeholder report data'!C739,'Stakeholder report'!$B$89:$B$92,0))),M775)</f>
        <v>0</v>
      </c>
      <c r="N739" s="266"/>
      <c r="O739" s="212">
        <f t="shared" si="77"/>
        <v>0</v>
      </c>
      <c r="P739" s="212">
        <f t="shared" si="77"/>
        <v>0</v>
      </c>
      <c r="Q739" s="212">
        <f t="shared" si="77"/>
        <v>0</v>
      </c>
      <c r="R739" s="271"/>
      <c r="S739" s="268">
        <f>_xlfn.IFNA(IF(INDEX('Stakeholder report'!F$89:F$92,MATCH('Stakeholder report data'!$C739,'Stakeholder report'!$B$89:$B$92,0))=0,S775,INDEX('Stakeholder report'!F$89:F$92,MATCH('Stakeholder report data'!$C739,'Stakeholder report'!$B$89:$B$92,0))),S775)</f>
        <v>0</v>
      </c>
      <c r="T739" s="268">
        <f>_xlfn.IFNA(IF(INDEX('Stakeholder report'!G$89:G$92,MATCH('Stakeholder report data'!$C739,'Stakeholder report'!$B$89:$B$92,0))=0,T775,INDEX('Stakeholder report'!G$89:G$92,MATCH('Stakeholder report data'!$C739,'Stakeholder report'!$B$89:$B$92,0))),T775)</f>
        <v>0</v>
      </c>
      <c r="U739" s="268">
        <f>_xlfn.IFNA(IF(INDEX('Stakeholder report'!H$89:H$92,MATCH('Stakeholder report data'!$C739,'Stakeholder report'!$B$89:$B$92,0))=0,U775,INDEX('Stakeholder report'!H$89:H$92,MATCH('Stakeholder report data'!$C739,'Stakeholder report'!$B$89:$B$92,0))),U775)</f>
        <v>0</v>
      </c>
      <c r="V739" s="41"/>
      <c r="W739" s="212">
        <f t="shared" si="80"/>
        <v>0</v>
      </c>
      <c r="X739" s="212">
        <f t="shared" si="80"/>
        <v>0</v>
      </c>
      <c r="Y739" s="212">
        <f t="shared" si="80"/>
        <v>0</v>
      </c>
      <c r="Z739" s="212">
        <f t="shared" si="80"/>
        <v>0</v>
      </c>
      <c r="AA739" s="212">
        <f t="shared" si="80"/>
        <v>0</v>
      </c>
      <c r="AB739" s="212">
        <f t="shared" si="80"/>
        <v>0</v>
      </c>
      <c r="AC739" s="212">
        <f t="shared" si="80"/>
        <v>0</v>
      </c>
      <c r="AD739" s="212">
        <f t="shared" si="80"/>
        <v>0</v>
      </c>
      <c r="AE739" s="55"/>
      <c r="AF739" s="34"/>
      <c r="AG739" s="34"/>
      <c r="AH739" s="34"/>
    </row>
    <row r="740" spans="1:34" ht="11.25" hidden="1" outlineLevel="3" x14ac:dyDescent="0.2">
      <c r="A740" s="34"/>
      <c r="B740" s="251"/>
      <c r="C740" s="48">
        <f t="shared" si="76"/>
        <v>0</v>
      </c>
      <c r="D740" s="49">
        <f t="shared" si="76"/>
        <v>0</v>
      </c>
      <c r="E740" s="49">
        <f t="shared" si="76"/>
        <v>0</v>
      </c>
      <c r="F740" s="263"/>
      <c r="G740" s="212">
        <f>_xlfn.IFNA(IF(INDEX('Stakeholder report'!$D$89:$D$92,MATCH('Stakeholder report data'!C740,'Stakeholder report'!$B$89:$B$92,0))=0,G776,INDEX('Stakeholder report'!$D$89:$D$92,MATCH('Stakeholder report data'!C740,'Stakeholder report'!$B$89:$B$92,0))),G776)</f>
        <v>0</v>
      </c>
      <c r="H740" s="270"/>
      <c r="I740" s="265">
        <f t="shared" si="79"/>
        <v>0</v>
      </c>
      <c r="J740" s="265">
        <f t="shared" si="79"/>
        <v>0</v>
      </c>
      <c r="K740" s="265">
        <f t="shared" si="79"/>
        <v>0</v>
      </c>
      <c r="L740" s="215"/>
      <c r="M740" s="212">
        <f>_xlfn.IFNA(IF(INDEX('Stakeholder report'!$E$89:$E$92,MATCH('Stakeholder report data'!C740,'Stakeholder report'!$B$89:$B$92,0))=0,M776,INDEX('Stakeholder report'!$E$89:$E$92,MATCH('Stakeholder report data'!C740,'Stakeholder report'!$B$89:$B$92,0))),M776)</f>
        <v>0</v>
      </c>
      <c r="N740" s="266"/>
      <c r="O740" s="212">
        <f t="shared" si="77"/>
        <v>0</v>
      </c>
      <c r="P740" s="212">
        <f t="shared" si="77"/>
        <v>0</v>
      </c>
      <c r="Q740" s="212">
        <f t="shared" si="77"/>
        <v>0</v>
      </c>
      <c r="R740" s="271"/>
      <c r="S740" s="268">
        <f>_xlfn.IFNA(IF(INDEX('Stakeholder report'!F$89:F$92,MATCH('Stakeholder report data'!$C740,'Stakeholder report'!$B$89:$B$92,0))=0,S776,INDEX('Stakeholder report'!F$89:F$92,MATCH('Stakeholder report data'!$C740,'Stakeholder report'!$B$89:$B$92,0))),S776)</f>
        <v>0</v>
      </c>
      <c r="T740" s="268">
        <f>_xlfn.IFNA(IF(INDEX('Stakeholder report'!G$89:G$92,MATCH('Stakeholder report data'!$C740,'Stakeholder report'!$B$89:$B$92,0))=0,T776,INDEX('Stakeholder report'!G$89:G$92,MATCH('Stakeholder report data'!$C740,'Stakeholder report'!$B$89:$B$92,0))),T776)</f>
        <v>0</v>
      </c>
      <c r="U740" s="268">
        <f>_xlfn.IFNA(IF(INDEX('Stakeholder report'!H$89:H$92,MATCH('Stakeholder report data'!$C740,'Stakeholder report'!$B$89:$B$92,0))=0,U776,INDEX('Stakeholder report'!H$89:H$92,MATCH('Stakeholder report data'!$C740,'Stakeholder report'!$B$89:$B$92,0))),U776)</f>
        <v>0</v>
      </c>
      <c r="V740" s="41"/>
      <c r="W740" s="212">
        <f t="shared" si="80"/>
        <v>0</v>
      </c>
      <c r="X740" s="212">
        <f t="shared" si="80"/>
        <v>0</v>
      </c>
      <c r="Y740" s="212">
        <f t="shared" si="80"/>
        <v>0</v>
      </c>
      <c r="Z740" s="212">
        <f t="shared" si="80"/>
        <v>0</v>
      </c>
      <c r="AA740" s="212">
        <f t="shared" si="80"/>
        <v>0</v>
      </c>
      <c r="AB740" s="212">
        <f t="shared" si="80"/>
        <v>0</v>
      </c>
      <c r="AC740" s="212">
        <f t="shared" si="80"/>
        <v>0</v>
      </c>
      <c r="AD740" s="212">
        <f t="shared" si="80"/>
        <v>0</v>
      </c>
      <c r="AE740" s="55"/>
      <c r="AF740" s="34"/>
      <c r="AG740" s="34"/>
      <c r="AH740" s="34"/>
    </row>
    <row r="741" spans="1:34" ht="11.25" hidden="1" outlineLevel="3" x14ac:dyDescent="0.2">
      <c r="A741" s="34"/>
      <c r="B741" s="251"/>
      <c r="C741" s="48">
        <f t="shared" si="76"/>
        <v>0</v>
      </c>
      <c r="D741" s="49">
        <f t="shared" si="76"/>
        <v>0</v>
      </c>
      <c r="E741" s="49">
        <f t="shared" si="76"/>
        <v>0</v>
      </c>
      <c r="F741" s="263"/>
      <c r="G741" s="212">
        <f>_xlfn.IFNA(IF(INDEX('Stakeholder report'!$D$89:$D$92,MATCH('Stakeholder report data'!C741,'Stakeholder report'!$B$89:$B$92,0))=0,G777,INDEX('Stakeholder report'!$D$89:$D$92,MATCH('Stakeholder report data'!C741,'Stakeholder report'!$B$89:$B$92,0))),G777)</f>
        <v>0</v>
      </c>
      <c r="H741" s="270"/>
      <c r="I741" s="265">
        <f t="shared" si="79"/>
        <v>0</v>
      </c>
      <c r="J741" s="265">
        <f t="shared" si="79"/>
        <v>0</v>
      </c>
      <c r="K741" s="265">
        <f t="shared" si="79"/>
        <v>0</v>
      </c>
      <c r="L741" s="215"/>
      <c r="M741" s="212">
        <f>_xlfn.IFNA(IF(INDEX('Stakeholder report'!$E$89:$E$92,MATCH('Stakeholder report data'!C741,'Stakeholder report'!$B$89:$B$92,0))=0,M777,INDEX('Stakeholder report'!$E$89:$E$92,MATCH('Stakeholder report data'!C741,'Stakeholder report'!$B$89:$B$92,0))),M777)</f>
        <v>0</v>
      </c>
      <c r="N741" s="266"/>
      <c r="O741" s="212">
        <f t="shared" si="77"/>
        <v>0</v>
      </c>
      <c r="P741" s="212">
        <f t="shared" si="77"/>
        <v>0</v>
      </c>
      <c r="Q741" s="212">
        <f t="shared" si="77"/>
        <v>0</v>
      </c>
      <c r="R741" s="271"/>
      <c r="S741" s="268">
        <f>_xlfn.IFNA(IF(INDEX('Stakeholder report'!F$89:F$92,MATCH('Stakeholder report data'!$C741,'Stakeholder report'!$B$89:$B$92,0))=0,S777,INDEX('Stakeholder report'!F$89:F$92,MATCH('Stakeholder report data'!$C741,'Stakeholder report'!$B$89:$B$92,0))),S777)</f>
        <v>0</v>
      </c>
      <c r="T741" s="268">
        <f>_xlfn.IFNA(IF(INDEX('Stakeholder report'!G$89:G$92,MATCH('Stakeholder report data'!$C741,'Stakeholder report'!$B$89:$B$92,0))=0,T777,INDEX('Stakeholder report'!G$89:G$92,MATCH('Stakeholder report data'!$C741,'Stakeholder report'!$B$89:$B$92,0))),T777)</f>
        <v>0</v>
      </c>
      <c r="U741" s="268">
        <f>_xlfn.IFNA(IF(INDEX('Stakeholder report'!H$89:H$92,MATCH('Stakeholder report data'!$C741,'Stakeholder report'!$B$89:$B$92,0))=0,U777,INDEX('Stakeholder report'!H$89:H$92,MATCH('Stakeholder report data'!$C741,'Stakeholder report'!$B$89:$B$92,0))),U777)</f>
        <v>0</v>
      </c>
      <c r="V741" s="41"/>
      <c r="W741" s="212">
        <f t="shared" si="80"/>
        <v>0</v>
      </c>
      <c r="X741" s="212">
        <f t="shared" si="80"/>
        <v>0</v>
      </c>
      <c r="Y741" s="212">
        <f t="shared" si="80"/>
        <v>0</v>
      </c>
      <c r="Z741" s="212">
        <f t="shared" si="80"/>
        <v>0</v>
      </c>
      <c r="AA741" s="212">
        <f t="shared" si="80"/>
        <v>0</v>
      </c>
      <c r="AB741" s="212">
        <f t="shared" si="80"/>
        <v>0</v>
      </c>
      <c r="AC741" s="212">
        <f t="shared" si="80"/>
        <v>0</v>
      </c>
      <c r="AD741" s="212">
        <f t="shared" si="80"/>
        <v>0</v>
      </c>
      <c r="AE741" s="55"/>
      <c r="AF741" s="34"/>
      <c r="AG741" s="34"/>
      <c r="AH741" s="34"/>
    </row>
    <row r="742" spans="1:34" ht="11.25" hidden="1" outlineLevel="3" x14ac:dyDescent="0.2">
      <c r="A742" s="34"/>
      <c r="B742" s="258"/>
      <c r="C742" s="48">
        <f t="shared" si="76"/>
        <v>0</v>
      </c>
      <c r="D742" s="49">
        <f t="shared" si="76"/>
        <v>0</v>
      </c>
      <c r="E742" s="49">
        <f t="shared" si="76"/>
        <v>0</v>
      </c>
      <c r="F742" s="263"/>
      <c r="G742" s="212">
        <f>_xlfn.IFNA(IF(INDEX('Stakeholder report'!$D$89:$D$92,MATCH('Stakeholder report data'!C742,'Stakeholder report'!$B$89:$B$92,0))=0,G778,INDEX('Stakeholder report'!$D$89:$D$92,MATCH('Stakeholder report data'!C742,'Stakeholder report'!$B$89:$B$92,0))),G778)</f>
        <v>0</v>
      </c>
      <c r="H742" s="270"/>
      <c r="I742" s="265">
        <f t="shared" si="79"/>
        <v>0</v>
      </c>
      <c r="J742" s="265">
        <f t="shared" si="79"/>
        <v>0</v>
      </c>
      <c r="K742" s="265">
        <f t="shared" si="79"/>
        <v>0</v>
      </c>
      <c r="L742" s="215"/>
      <c r="M742" s="212">
        <f>_xlfn.IFNA(IF(INDEX('Stakeholder report'!$E$89:$E$92,MATCH('Stakeholder report data'!C742,'Stakeholder report'!$B$89:$B$92,0))=0,M778,INDEX('Stakeholder report'!$E$89:$E$92,MATCH('Stakeholder report data'!C742,'Stakeholder report'!$B$89:$B$92,0))),M778)</f>
        <v>0</v>
      </c>
      <c r="N742" s="266"/>
      <c r="O742" s="212">
        <f t="shared" si="77"/>
        <v>0</v>
      </c>
      <c r="P742" s="212">
        <f t="shared" si="77"/>
        <v>0</v>
      </c>
      <c r="Q742" s="212">
        <f t="shared" si="77"/>
        <v>0</v>
      </c>
      <c r="R742" s="271"/>
      <c r="S742" s="268">
        <f>_xlfn.IFNA(IF(INDEX('Stakeholder report'!F$89:F$92,MATCH('Stakeholder report data'!$C742,'Stakeholder report'!$B$89:$B$92,0))=0,S778,INDEX('Stakeholder report'!F$89:F$92,MATCH('Stakeholder report data'!$C742,'Stakeholder report'!$B$89:$B$92,0))),S778)</f>
        <v>0</v>
      </c>
      <c r="T742" s="268">
        <f>_xlfn.IFNA(IF(INDEX('Stakeholder report'!G$89:G$92,MATCH('Stakeholder report data'!$C742,'Stakeholder report'!$B$89:$B$92,0))=0,T778,INDEX('Stakeholder report'!G$89:G$92,MATCH('Stakeholder report data'!$C742,'Stakeholder report'!$B$89:$B$92,0))),T778)</f>
        <v>0</v>
      </c>
      <c r="U742" s="268">
        <f>_xlfn.IFNA(IF(INDEX('Stakeholder report'!H$89:H$92,MATCH('Stakeholder report data'!$C742,'Stakeholder report'!$B$89:$B$92,0))=0,U778,INDEX('Stakeholder report'!H$89:H$92,MATCH('Stakeholder report data'!$C742,'Stakeholder report'!$B$89:$B$92,0))),U778)</f>
        <v>0</v>
      </c>
      <c r="V742" s="41"/>
      <c r="W742" s="212">
        <f t="shared" si="80"/>
        <v>0</v>
      </c>
      <c r="X742" s="212">
        <f t="shared" si="80"/>
        <v>0</v>
      </c>
      <c r="Y742" s="212">
        <f t="shared" si="80"/>
        <v>0</v>
      </c>
      <c r="Z742" s="212">
        <f t="shared" si="80"/>
        <v>0</v>
      </c>
      <c r="AA742" s="212">
        <f t="shared" si="80"/>
        <v>0</v>
      </c>
      <c r="AB742" s="212">
        <f t="shared" si="80"/>
        <v>0</v>
      </c>
      <c r="AC742" s="212">
        <f t="shared" si="80"/>
        <v>0</v>
      </c>
      <c r="AD742" s="212">
        <f t="shared" si="80"/>
        <v>0</v>
      </c>
      <c r="AE742" s="55"/>
      <c r="AF742" s="34"/>
      <c r="AG742" s="34"/>
      <c r="AH742" s="34"/>
    </row>
    <row r="743" spans="1:34" ht="11.25" hidden="1" outlineLevel="3" x14ac:dyDescent="0.2">
      <c r="A743" s="34"/>
      <c r="B743" s="251"/>
      <c r="C743" s="48">
        <f t="shared" ref="C743:E758" si="81">C293</f>
        <v>0</v>
      </c>
      <c r="D743" s="49">
        <f t="shared" si="81"/>
        <v>0</v>
      </c>
      <c r="E743" s="49">
        <f t="shared" si="81"/>
        <v>0</v>
      </c>
      <c r="F743" s="263"/>
      <c r="G743" s="212">
        <f>_xlfn.IFNA(IF(INDEX('Stakeholder report'!$D$89:$D$92,MATCH('Stakeholder report data'!C743,'Stakeholder report'!$B$89:$B$92,0))=0,G779,INDEX('Stakeholder report'!$D$89:$D$92,MATCH('Stakeholder report data'!C743,'Stakeholder report'!$B$89:$B$92,0))),G779)</f>
        <v>0</v>
      </c>
      <c r="H743" s="270"/>
      <c r="I743" s="265">
        <f t="shared" si="79"/>
        <v>0</v>
      </c>
      <c r="J743" s="265">
        <f t="shared" si="79"/>
        <v>0</v>
      </c>
      <c r="K743" s="265">
        <f t="shared" si="79"/>
        <v>0</v>
      </c>
      <c r="L743" s="215"/>
      <c r="M743" s="212">
        <f>_xlfn.IFNA(IF(INDEX('Stakeholder report'!$E$89:$E$92,MATCH('Stakeholder report data'!C743,'Stakeholder report'!$B$89:$B$92,0))=0,M779,INDEX('Stakeholder report'!$E$89:$E$92,MATCH('Stakeholder report data'!C743,'Stakeholder report'!$B$89:$B$92,0))),M779)</f>
        <v>0</v>
      </c>
      <c r="N743" s="266"/>
      <c r="O743" s="212">
        <f t="shared" ref="O743:Q758" si="82">O779</f>
        <v>0</v>
      </c>
      <c r="P743" s="212">
        <f t="shared" si="82"/>
        <v>0</v>
      </c>
      <c r="Q743" s="212">
        <f t="shared" si="82"/>
        <v>0</v>
      </c>
      <c r="R743" s="271"/>
      <c r="S743" s="268">
        <f>_xlfn.IFNA(IF(INDEX('Stakeholder report'!F$89:F$92,MATCH('Stakeholder report data'!$C743,'Stakeholder report'!$B$89:$B$92,0))=0,S779,INDEX('Stakeholder report'!F$89:F$92,MATCH('Stakeholder report data'!$C743,'Stakeholder report'!$B$89:$B$92,0))),S779)</f>
        <v>0</v>
      </c>
      <c r="T743" s="268">
        <f>_xlfn.IFNA(IF(INDEX('Stakeholder report'!G$89:G$92,MATCH('Stakeholder report data'!$C743,'Stakeholder report'!$B$89:$B$92,0))=0,T779,INDEX('Stakeholder report'!G$89:G$92,MATCH('Stakeholder report data'!$C743,'Stakeholder report'!$B$89:$B$92,0))),T779)</f>
        <v>0</v>
      </c>
      <c r="U743" s="268">
        <f>_xlfn.IFNA(IF(INDEX('Stakeholder report'!H$89:H$92,MATCH('Stakeholder report data'!$C743,'Stakeholder report'!$B$89:$B$92,0))=0,U779,INDEX('Stakeholder report'!H$89:H$92,MATCH('Stakeholder report data'!$C743,'Stakeholder report'!$B$89:$B$92,0))),U779)</f>
        <v>0</v>
      </c>
      <c r="V743" s="41"/>
      <c r="W743" s="212">
        <f t="shared" si="80"/>
        <v>0</v>
      </c>
      <c r="X743" s="212">
        <f t="shared" si="80"/>
        <v>0</v>
      </c>
      <c r="Y743" s="212">
        <f t="shared" si="80"/>
        <v>0</v>
      </c>
      <c r="Z743" s="212">
        <f t="shared" si="80"/>
        <v>0</v>
      </c>
      <c r="AA743" s="212">
        <f t="shared" si="80"/>
        <v>0</v>
      </c>
      <c r="AB743" s="212">
        <f t="shared" si="80"/>
        <v>0</v>
      </c>
      <c r="AC743" s="212">
        <f t="shared" si="80"/>
        <v>0</v>
      </c>
      <c r="AD743" s="212">
        <f t="shared" si="80"/>
        <v>0</v>
      </c>
      <c r="AE743" s="55"/>
      <c r="AF743" s="34"/>
      <c r="AG743" s="34"/>
      <c r="AH743" s="34"/>
    </row>
    <row r="744" spans="1:34" ht="11.25" hidden="1" outlineLevel="3" x14ac:dyDescent="0.2">
      <c r="A744" s="34"/>
      <c r="B744" s="251"/>
      <c r="C744" s="48">
        <f t="shared" si="81"/>
        <v>0</v>
      </c>
      <c r="D744" s="49">
        <f t="shared" si="81"/>
        <v>0</v>
      </c>
      <c r="E744" s="49">
        <f t="shared" si="81"/>
        <v>0</v>
      </c>
      <c r="F744" s="263"/>
      <c r="G744" s="212">
        <f>_xlfn.IFNA(IF(INDEX('Stakeholder report'!$D$89:$D$92,MATCH('Stakeholder report data'!C744,'Stakeholder report'!$B$89:$B$92,0))=0,G780,INDEX('Stakeholder report'!$D$89:$D$92,MATCH('Stakeholder report data'!C744,'Stakeholder report'!$B$89:$B$92,0))),G780)</f>
        <v>0</v>
      </c>
      <c r="H744" s="270"/>
      <c r="I744" s="265">
        <f t="shared" si="79"/>
        <v>0</v>
      </c>
      <c r="J744" s="265">
        <f t="shared" si="79"/>
        <v>0</v>
      </c>
      <c r="K744" s="265">
        <f t="shared" si="79"/>
        <v>0</v>
      </c>
      <c r="L744" s="215"/>
      <c r="M744" s="212">
        <f>_xlfn.IFNA(IF(INDEX('Stakeholder report'!$E$89:$E$92,MATCH('Stakeholder report data'!C744,'Stakeholder report'!$B$89:$B$92,0))=0,M780,INDEX('Stakeholder report'!$E$89:$E$92,MATCH('Stakeholder report data'!C744,'Stakeholder report'!$B$89:$B$92,0))),M780)</f>
        <v>0</v>
      </c>
      <c r="N744" s="266"/>
      <c r="O744" s="212">
        <f t="shared" si="82"/>
        <v>0</v>
      </c>
      <c r="P744" s="212">
        <f t="shared" si="82"/>
        <v>0</v>
      </c>
      <c r="Q744" s="212">
        <f t="shared" si="82"/>
        <v>0</v>
      </c>
      <c r="R744" s="271"/>
      <c r="S744" s="268">
        <f>_xlfn.IFNA(IF(INDEX('Stakeholder report'!F$89:F$92,MATCH('Stakeholder report data'!$C744,'Stakeholder report'!$B$89:$B$92,0))=0,S780,INDEX('Stakeholder report'!F$89:F$92,MATCH('Stakeholder report data'!$C744,'Stakeholder report'!$B$89:$B$92,0))),S780)</f>
        <v>0</v>
      </c>
      <c r="T744" s="268">
        <f>_xlfn.IFNA(IF(INDEX('Stakeholder report'!G$89:G$92,MATCH('Stakeholder report data'!$C744,'Stakeholder report'!$B$89:$B$92,0))=0,T780,INDEX('Stakeholder report'!G$89:G$92,MATCH('Stakeholder report data'!$C744,'Stakeholder report'!$B$89:$B$92,0))),T780)</f>
        <v>0</v>
      </c>
      <c r="U744" s="268">
        <f>_xlfn.IFNA(IF(INDEX('Stakeholder report'!H$89:H$92,MATCH('Stakeholder report data'!$C744,'Stakeholder report'!$B$89:$B$92,0))=0,U780,INDEX('Stakeholder report'!H$89:H$92,MATCH('Stakeholder report data'!$C744,'Stakeholder report'!$B$89:$B$92,0))),U780)</f>
        <v>0</v>
      </c>
      <c r="V744" s="41"/>
      <c r="W744" s="212">
        <f t="shared" ref="W744:AD759" si="83">W780</f>
        <v>0</v>
      </c>
      <c r="X744" s="212">
        <f t="shared" si="83"/>
        <v>0</v>
      </c>
      <c r="Y744" s="212">
        <f t="shared" si="83"/>
        <v>0</v>
      </c>
      <c r="Z744" s="212">
        <f t="shared" si="83"/>
        <v>0</v>
      </c>
      <c r="AA744" s="212">
        <f t="shared" si="83"/>
        <v>0</v>
      </c>
      <c r="AB744" s="212">
        <f t="shared" si="83"/>
        <v>0</v>
      </c>
      <c r="AC744" s="212">
        <f t="shared" si="83"/>
        <v>0</v>
      </c>
      <c r="AD744" s="212">
        <f t="shared" si="83"/>
        <v>0</v>
      </c>
      <c r="AE744" s="55"/>
      <c r="AF744" s="34"/>
      <c r="AG744" s="34"/>
      <c r="AH744" s="34"/>
    </row>
    <row r="745" spans="1:34" ht="11.25" hidden="1" outlineLevel="3" x14ac:dyDescent="0.2">
      <c r="A745" s="34"/>
      <c r="B745" s="251"/>
      <c r="C745" s="48">
        <f t="shared" si="81"/>
        <v>0</v>
      </c>
      <c r="D745" s="49">
        <f t="shared" si="81"/>
        <v>0</v>
      </c>
      <c r="E745" s="49">
        <f t="shared" si="81"/>
        <v>0</v>
      </c>
      <c r="F745" s="263"/>
      <c r="G745" s="212">
        <f>_xlfn.IFNA(IF(INDEX('Stakeholder report'!$D$89:$D$92,MATCH('Stakeholder report data'!C745,'Stakeholder report'!$B$89:$B$92,0))=0,G781,INDEX('Stakeholder report'!$D$89:$D$92,MATCH('Stakeholder report data'!C745,'Stakeholder report'!$B$89:$B$92,0))),G781)</f>
        <v>0</v>
      </c>
      <c r="H745" s="270"/>
      <c r="I745" s="265">
        <f t="shared" si="79"/>
        <v>0</v>
      </c>
      <c r="J745" s="265">
        <f t="shared" si="79"/>
        <v>0</v>
      </c>
      <c r="K745" s="265">
        <f t="shared" si="79"/>
        <v>0</v>
      </c>
      <c r="L745" s="215"/>
      <c r="M745" s="212">
        <f>_xlfn.IFNA(IF(INDEX('Stakeholder report'!$E$89:$E$92,MATCH('Stakeholder report data'!C745,'Stakeholder report'!$B$89:$B$92,0))=0,M781,INDEX('Stakeholder report'!$E$89:$E$92,MATCH('Stakeholder report data'!C745,'Stakeholder report'!$B$89:$B$92,0))),M781)</f>
        <v>0</v>
      </c>
      <c r="N745" s="266"/>
      <c r="O745" s="212">
        <f t="shared" si="82"/>
        <v>0</v>
      </c>
      <c r="P745" s="212">
        <f t="shared" si="82"/>
        <v>0</v>
      </c>
      <c r="Q745" s="212">
        <f t="shared" si="82"/>
        <v>0</v>
      </c>
      <c r="R745" s="271"/>
      <c r="S745" s="268">
        <f>_xlfn.IFNA(IF(INDEX('Stakeholder report'!F$89:F$92,MATCH('Stakeholder report data'!$C745,'Stakeholder report'!$B$89:$B$92,0))=0,S781,INDEX('Stakeholder report'!F$89:F$92,MATCH('Stakeholder report data'!$C745,'Stakeholder report'!$B$89:$B$92,0))),S781)</f>
        <v>0</v>
      </c>
      <c r="T745" s="268">
        <f>_xlfn.IFNA(IF(INDEX('Stakeholder report'!G$89:G$92,MATCH('Stakeholder report data'!$C745,'Stakeholder report'!$B$89:$B$92,0))=0,T781,INDEX('Stakeholder report'!G$89:G$92,MATCH('Stakeholder report data'!$C745,'Stakeholder report'!$B$89:$B$92,0))),T781)</f>
        <v>0</v>
      </c>
      <c r="U745" s="268">
        <f>_xlfn.IFNA(IF(INDEX('Stakeholder report'!H$89:H$92,MATCH('Stakeholder report data'!$C745,'Stakeholder report'!$B$89:$B$92,0))=0,U781,INDEX('Stakeholder report'!H$89:H$92,MATCH('Stakeholder report data'!$C745,'Stakeholder report'!$B$89:$B$92,0))),U781)</f>
        <v>0</v>
      </c>
      <c r="V745" s="41"/>
      <c r="W745" s="212">
        <f t="shared" si="83"/>
        <v>0</v>
      </c>
      <c r="X745" s="212">
        <f t="shared" si="83"/>
        <v>0</v>
      </c>
      <c r="Y745" s="212">
        <f t="shared" si="83"/>
        <v>0</v>
      </c>
      <c r="Z745" s="212">
        <f t="shared" si="83"/>
        <v>0</v>
      </c>
      <c r="AA745" s="212">
        <f t="shared" si="83"/>
        <v>0</v>
      </c>
      <c r="AB745" s="212">
        <f t="shared" si="83"/>
        <v>0</v>
      </c>
      <c r="AC745" s="212">
        <f t="shared" si="83"/>
        <v>0</v>
      </c>
      <c r="AD745" s="212">
        <f t="shared" si="83"/>
        <v>0</v>
      </c>
      <c r="AE745" s="55"/>
      <c r="AF745" s="34"/>
      <c r="AG745" s="34"/>
      <c r="AH745" s="34"/>
    </row>
    <row r="746" spans="1:34" ht="11.25" hidden="1" outlineLevel="3" x14ac:dyDescent="0.2">
      <c r="A746" s="34"/>
      <c r="B746" s="251"/>
      <c r="C746" s="48">
        <f t="shared" si="81"/>
        <v>0</v>
      </c>
      <c r="D746" s="49">
        <f t="shared" si="81"/>
        <v>0</v>
      </c>
      <c r="E746" s="49">
        <f t="shared" si="81"/>
        <v>0</v>
      </c>
      <c r="F746" s="263"/>
      <c r="G746" s="212">
        <f>_xlfn.IFNA(IF(INDEX('Stakeholder report'!$D$89:$D$92,MATCH('Stakeholder report data'!C746,'Stakeholder report'!$B$89:$B$92,0))=0,G782,INDEX('Stakeholder report'!$D$89:$D$92,MATCH('Stakeholder report data'!C746,'Stakeholder report'!$B$89:$B$92,0))),G782)</f>
        <v>0</v>
      </c>
      <c r="H746" s="270"/>
      <c r="I746" s="265">
        <f t="shared" si="79"/>
        <v>0</v>
      </c>
      <c r="J746" s="265">
        <f t="shared" si="79"/>
        <v>0</v>
      </c>
      <c r="K746" s="265">
        <f t="shared" si="79"/>
        <v>0</v>
      </c>
      <c r="L746" s="215"/>
      <c r="M746" s="212">
        <f>_xlfn.IFNA(IF(INDEX('Stakeholder report'!$E$89:$E$92,MATCH('Stakeholder report data'!C746,'Stakeholder report'!$B$89:$B$92,0))=0,M782,INDEX('Stakeholder report'!$E$89:$E$92,MATCH('Stakeholder report data'!C746,'Stakeholder report'!$B$89:$B$92,0))),M782)</f>
        <v>0</v>
      </c>
      <c r="N746" s="266"/>
      <c r="O746" s="212">
        <f t="shared" si="82"/>
        <v>0</v>
      </c>
      <c r="P746" s="212">
        <f t="shared" si="82"/>
        <v>0</v>
      </c>
      <c r="Q746" s="212">
        <f t="shared" si="82"/>
        <v>0</v>
      </c>
      <c r="R746" s="271"/>
      <c r="S746" s="268">
        <f>_xlfn.IFNA(IF(INDEX('Stakeholder report'!F$89:F$92,MATCH('Stakeholder report data'!$C746,'Stakeholder report'!$B$89:$B$92,0))=0,S782,INDEX('Stakeholder report'!F$89:F$92,MATCH('Stakeholder report data'!$C746,'Stakeholder report'!$B$89:$B$92,0))),S782)</f>
        <v>0</v>
      </c>
      <c r="T746" s="268">
        <f>_xlfn.IFNA(IF(INDEX('Stakeholder report'!G$89:G$92,MATCH('Stakeholder report data'!$C746,'Stakeholder report'!$B$89:$B$92,0))=0,T782,INDEX('Stakeholder report'!G$89:G$92,MATCH('Stakeholder report data'!$C746,'Stakeholder report'!$B$89:$B$92,0))),T782)</f>
        <v>0</v>
      </c>
      <c r="U746" s="268">
        <f>_xlfn.IFNA(IF(INDEX('Stakeholder report'!H$89:H$92,MATCH('Stakeholder report data'!$C746,'Stakeholder report'!$B$89:$B$92,0))=0,U782,INDEX('Stakeholder report'!H$89:H$92,MATCH('Stakeholder report data'!$C746,'Stakeholder report'!$B$89:$B$92,0))),U782)</f>
        <v>0</v>
      </c>
      <c r="V746" s="41"/>
      <c r="W746" s="212">
        <f t="shared" si="83"/>
        <v>0</v>
      </c>
      <c r="X746" s="212">
        <f t="shared" si="83"/>
        <v>0</v>
      </c>
      <c r="Y746" s="212">
        <f t="shared" si="83"/>
        <v>0</v>
      </c>
      <c r="Z746" s="212">
        <f t="shared" si="83"/>
        <v>0</v>
      </c>
      <c r="AA746" s="212">
        <f t="shared" si="83"/>
        <v>0</v>
      </c>
      <c r="AB746" s="212">
        <f t="shared" si="83"/>
        <v>0</v>
      </c>
      <c r="AC746" s="212">
        <f t="shared" si="83"/>
        <v>0</v>
      </c>
      <c r="AD746" s="212">
        <f t="shared" si="83"/>
        <v>0</v>
      </c>
      <c r="AE746" s="55"/>
      <c r="AF746" s="34"/>
      <c r="AG746" s="34"/>
      <c r="AH746" s="34"/>
    </row>
    <row r="747" spans="1:34" ht="11.25" hidden="1" outlineLevel="3" x14ac:dyDescent="0.2">
      <c r="A747" s="34"/>
      <c r="B747" s="251"/>
      <c r="C747" s="48">
        <f t="shared" si="81"/>
        <v>0</v>
      </c>
      <c r="D747" s="49">
        <f t="shared" si="81"/>
        <v>0</v>
      </c>
      <c r="E747" s="49">
        <f t="shared" si="81"/>
        <v>0</v>
      </c>
      <c r="F747" s="263"/>
      <c r="G747" s="212">
        <f>_xlfn.IFNA(IF(INDEX('Stakeholder report'!$D$89:$D$92,MATCH('Stakeholder report data'!C747,'Stakeholder report'!$B$89:$B$92,0))=0,G783,INDEX('Stakeholder report'!$D$89:$D$92,MATCH('Stakeholder report data'!C747,'Stakeholder report'!$B$89:$B$92,0))),G783)</f>
        <v>0</v>
      </c>
      <c r="H747" s="270"/>
      <c r="I747" s="265">
        <f t="shared" si="79"/>
        <v>0</v>
      </c>
      <c r="J747" s="265">
        <f t="shared" si="79"/>
        <v>0</v>
      </c>
      <c r="K747" s="265">
        <f t="shared" si="79"/>
        <v>0</v>
      </c>
      <c r="L747" s="215"/>
      <c r="M747" s="212">
        <f>_xlfn.IFNA(IF(INDEX('Stakeholder report'!$E$89:$E$92,MATCH('Stakeholder report data'!C747,'Stakeholder report'!$B$89:$B$92,0))=0,M783,INDEX('Stakeholder report'!$E$89:$E$92,MATCH('Stakeholder report data'!C747,'Stakeholder report'!$B$89:$B$92,0))),M783)</f>
        <v>0</v>
      </c>
      <c r="N747" s="266"/>
      <c r="O747" s="212">
        <f t="shared" si="82"/>
        <v>0</v>
      </c>
      <c r="P747" s="212">
        <f t="shared" si="82"/>
        <v>0</v>
      </c>
      <c r="Q747" s="212">
        <f t="shared" si="82"/>
        <v>0</v>
      </c>
      <c r="R747" s="271"/>
      <c r="S747" s="268">
        <f>_xlfn.IFNA(IF(INDEX('Stakeholder report'!F$89:F$92,MATCH('Stakeholder report data'!$C747,'Stakeholder report'!$B$89:$B$92,0))=0,S783,INDEX('Stakeholder report'!F$89:F$92,MATCH('Stakeholder report data'!$C747,'Stakeholder report'!$B$89:$B$92,0))),S783)</f>
        <v>0</v>
      </c>
      <c r="T747" s="268">
        <f>_xlfn.IFNA(IF(INDEX('Stakeholder report'!G$89:G$92,MATCH('Stakeholder report data'!$C747,'Stakeholder report'!$B$89:$B$92,0))=0,T783,INDEX('Stakeholder report'!G$89:G$92,MATCH('Stakeholder report data'!$C747,'Stakeholder report'!$B$89:$B$92,0))),T783)</f>
        <v>0</v>
      </c>
      <c r="U747" s="268">
        <f>_xlfn.IFNA(IF(INDEX('Stakeholder report'!H$89:H$92,MATCH('Stakeholder report data'!$C747,'Stakeholder report'!$B$89:$B$92,0))=0,U783,INDEX('Stakeholder report'!H$89:H$92,MATCH('Stakeholder report data'!$C747,'Stakeholder report'!$B$89:$B$92,0))),U783)</f>
        <v>0</v>
      </c>
      <c r="V747" s="41"/>
      <c r="W747" s="212">
        <f t="shared" si="83"/>
        <v>0</v>
      </c>
      <c r="X747" s="212">
        <f t="shared" si="83"/>
        <v>0</v>
      </c>
      <c r="Y747" s="212">
        <f t="shared" si="83"/>
        <v>0</v>
      </c>
      <c r="Z747" s="212">
        <f t="shared" si="83"/>
        <v>0</v>
      </c>
      <c r="AA747" s="212">
        <f t="shared" si="83"/>
        <v>0</v>
      </c>
      <c r="AB747" s="212">
        <f t="shared" si="83"/>
        <v>0</v>
      </c>
      <c r="AC747" s="212">
        <f t="shared" si="83"/>
        <v>0</v>
      </c>
      <c r="AD747" s="212">
        <f t="shared" si="83"/>
        <v>0</v>
      </c>
      <c r="AE747" s="55"/>
      <c r="AF747" s="34"/>
      <c r="AG747" s="34"/>
      <c r="AH747" s="34"/>
    </row>
    <row r="748" spans="1:34" ht="11.25" hidden="1" outlineLevel="3" x14ac:dyDescent="0.2">
      <c r="A748" s="34"/>
      <c r="B748" s="251"/>
      <c r="C748" s="48">
        <f t="shared" si="81"/>
        <v>0</v>
      </c>
      <c r="D748" s="49">
        <f t="shared" si="81"/>
        <v>0</v>
      </c>
      <c r="E748" s="49">
        <f t="shared" si="81"/>
        <v>0</v>
      </c>
      <c r="F748" s="263"/>
      <c r="G748" s="212">
        <f>_xlfn.IFNA(IF(INDEX('Stakeholder report'!$D$89:$D$92,MATCH('Stakeholder report data'!C748,'Stakeholder report'!$B$89:$B$92,0))=0,G784,INDEX('Stakeholder report'!$D$89:$D$92,MATCH('Stakeholder report data'!C748,'Stakeholder report'!$B$89:$B$92,0))),G784)</f>
        <v>0</v>
      </c>
      <c r="H748" s="270"/>
      <c r="I748" s="265">
        <f t="shared" si="79"/>
        <v>0</v>
      </c>
      <c r="J748" s="265">
        <f t="shared" si="79"/>
        <v>0</v>
      </c>
      <c r="K748" s="265">
        <f t="shared" si="79"/>
        <v>0</v>
      </c>
      <c r="L748" s="215"/>
      <c r="M748" s="212">
        <f>_xlfn.IFNA(IF(INDEX('Stakeholder report'!$E$89:$E$92,MATCH('Stakeholder report data'!C748,'Stakeholder report'!$B$89:$B$92,0))=0,M784,INDEX('Stakeholder report'!$E$89:$E$92,MATCH('Stakeholder report data'!C748,'Stakeholder report'!$B$89:$B$92,0))),M784)</f>
        <v>0</v>
      </c>
      <c r="N748" s="266"/>
      <c r="O748" s="212">
        <f t="shared" si="82"/>
        <v>0</v>
      </c>
      <c r="P748" s="212">
        <f t="shared" si="82"/>
        <v>0</v>
      </c>
      <c r="Q748" s="212">
        <f t="shared" si="82"/>
        <v>0</v>
      </c>
      <c r="R748" s="271"/>
      <c r="S748" s="268">
        <f>_xlfn.IFNA(IF(INDEX('Stakeholder report'!F$89:F$92,MATCH('Stakeholder report data'!$C748,'Stakeholder report'!$B$89:$B$92,0))=0,S784,INDEX('Stakeholder report'!F$89:F$92,MATCH('Stakeholder report data'!$C748,'Stakeholder report'!$B$89:$B$92,0))),S784)</f>
        <v>0</v>
      </c>
      <c r="T748" s="268">
        <f>_xlfn.IFNA(IF(INDEX('Stakeholder report'!G$89:G$92,MATCH('Stakeholder report data'!$C748,'Stakeholder report'!$B$89:$B$92,0))=0,T784,INDEX('Stakeholder report'!G$89:G$92,MATCH('Stakeholder report data'!$C748,'Stakeholder report'!$B$89:$B$92,0))),T784)</f>
        <v>0</v>
      </c>
      <c r="U748" s="268">
        <f>_xlfn.IFNA(IF(INDEX('Stakeholder report'!H$89:H$92,MATCH('Stakeholder report data'!$C748,'Stakeholder report'!$B$89:$B$92,0))=0,U784,INDEX('Stakeholder report'!H$89:H$92,MATCH('Stakeholder report data'!$C748,'Stakeholder report'!$B$89:$B$92,0))),U784)</f>
        <v>0</v>
      </c>
      <c r="V748" s="41"/>
      <c r="W748" s="212">
        <f t="shared" si="83"/>
        <v>0</v>
      </c>
      <c r="X748" s="212">
        <f t="shared" si="83"/>
        <v>0</v>
      </c>
      <c r="Y748" s="212">
        <f t="shared" si="83"/>
        <v>0</v>
      </c>
      <c r="Z748" s="212">
        <f t="shared" si="83"/>
        <v>0</v>
      </c>
      <c r="AA748" s="212">
        <f t="shared" si="83"/>
        <v>0</v>
      </c>
      <c r="AB748" s="212">
        <f t="shared" si="83"/>
        <v>0</v>
      </c>
      <c r="AC748" s="212">
        <f t="shared" si="83"/>
        <v>0</v>
      </c>
      <c r="AD748" s="212">
        <f t="shared" si="83"/>
        <v>0</v>
      </c>
      <c r="AE748" s="55"/>
      <c r="AF748" s="34"/>
      <c r="AG748" s="34"/>
      <c r="AH748" s="34"/>
    </row>
    <row r="749" spans="1:34" ht="11.25" hidden="1" outlineLevel="3" x14ac:dyDescent="0.2">
      <c r="A749" s="34"/>
      <c r="B749" s="258"/>
      <c r="C749" s="48">
        <f t="shared" si="81"/>
        <v>0</v>
      </c>
      <c r="D749" s="49">
        <f t="shared" si="81"/>
        <v>0</v>
      </c>
      <c r="E749" s="49">
        <f t="shared" si="81"/>
        <v>0</v>
      </c>
      <c r="F749" s="263"/>
      <c r="G749" s="212">
        <f>_xlfn.IFNA(IF(INDEX('Stakeholder report'!$D$89:$D$92,MATCH('Stakeholder report data'!C749,'Stakeholder report'!$B$89:$B$92,0))=0,G785,INDEX('Stakeholder report'!$D$89:$D$92,MATCH('Stakeholder report data'!C749,'Stakeholder report'!$B$89:$B$92,0))),G785)</f>
        <v>0</v>
      </c>
      <c r="H749" s="270"/>
      <c r="I749" s="265">
        <f t="shared" si="79"/>
        <v>0</v>
      </c>
      <c r="J749" s="265">
        <f t="shared" si="79"/>
        <v>0</v>
      </c>
      <c r="K749" s="265">
        <f t="shared" si="79"/>
        <v>0</v>
      </c>
      <c r="L749" s="215"/>
      <c r="M749" s="212">
        <f>_xlfn.IFNA(IF(INDEX('Stakeholder report'!$E$89:$E$92,MATCH('Stakeholder report data'!C749,'Stakeholder report'!$B$89:$B$92,0))=0,M785,INDEX('Stakeholder report'!$E$89:$E$92,MATCH('Stakeholder report data'!C749,'Stakeholder report'!$B$89:$B$92,0))),M785)</f>
        <v>0</v>
      </c>
      <c r="N749" s="266"/>
      <c r="O749" s="212">
        <f t="shared" si="82"/>
        <v>0</v>
      </c>
      <c r="P749" s="212">
        <f t="shared" si="82"/>
        <v>0</v>
      </c>
      <c r="Q749" s="212">
        <f t="shared" si="82"/>
        <v>0</v>
      </c>
      <c r="R749" s="271"/>
      <c r="S749" s="268">
        <f>_xlfn.IFNA(IF(INDEX('Stakeholder report'!F$89:F$92,MATCH('Stakeholder report data'!$C749,'Stakeholder report'!$B$89:$B$92,0))=0,S785,INDEX('Stakeholder report'!F$89:F$92,MATCH('Stakeholder report data'!$C749,'Stakeholder report'!$B$89:$B$92,0))),S785)</f>
        <v>0</v>
      </c>
      <c r="T749" s="268">
        <f>_xlfn.IFNA(IF(INDEX('Stakeholder report'!G$89:G$92,MATCH('Stakeholder report data'!$C749,'Stakeholder report'!$B$89:$B$92,0))=0,T785,INDEX('Stakeholder report'!G$89:G$92,MATCH('Stakeholder report data'!$C749,'Stakeholder report'!$B$89:$B$92,0))),T785)</f>
        <v>0</v>
      </c>
      <c r="U749" s="268">
        <f>_xlfn.IFNA(IF(INDEX('Stakeholder report'!H$89:H$92,MATCH('Stakeholder report data'!$C749,'Stakeholder report'!$B$89:$B$92,0))=0,U785,INDEX('Stakeholder report'!H$89:H$92,MATCH('Stakeholder report data'!$C749,'Stakeholder report'!$B$89:$B$92,0))),U785)</f>
        <v>0</v>
      </c>
      <c r="V749" s="41"/>
      <c r="W749" s="212">
        <f t="shared" si="83"/>
        <v>0</v>
      </c>
      <c r="X749" s="212">
        <f t="shared" si="83"/>
        <v>0</v>
      </c>
      <c r="Y749" s="212">
        <f t="shared" si="83"/>
        <v>0</v>
      </c>
      <c r="Z749" s="212">
        <f t="shared" si="83"/>
        <v>0</v>
      </c>
      <c r="AA749" s="212">
        <f t="shared" si="83"/>
        <v>0</v>
      </c>
      <c r="AB749" s="212">
        <f t="shared" si="83"/>
        <v>0</v>
      </c>
      <c r="AC749" s="212">
        <f t="shared" si="83"/>
        <v>0</v>
      </c>
      <c r="AD749" s="212">
        <f t="shared" si="83"/>
        <v>0</v>
      </c>
      <c r="AE749" s="55"/>
      <c r="AF749" s="34"/>
      <c r="AG749" s="34"/>
      <c r="AH749" s="34"/>
    </row>
    <row r="750" spans="1:34" ht="11.25" hidden="1" outlineLevel="3" x14ac:dyDescent="0.2">
      <c r="A750" s="34"/>
      <c r="B750" s="251"/>
      <c r="C750" s="48">
        <f t="shared" si="81"/>
        <v>0</v>
      </c>
      <c r="D750" s="49">
        <f t="shared" si="81"/>
        <v>0</v>
      </c>
      <c r="E750" s="49">
        <f t="shared" si="81"/>
        <v>0</v>
      </c>
      <c r="F750" s="263"/>
      <c r="G750" s="212">
        <f>_xlfn.IFNA(IF(INDEX('Stakeholder report'!$D$89:$D$92,MATCH('Stakeholder report data'!C750,'Stakeholder report'!$B$89:$B$92,0))=0,G786,INDEX('Stakeholder report'!$D$89:$D$92,MATCH('Stakeholder report data'!C750,'Stakeholder report'!$B$89:$B$92,0))),G786)</f>
        <v>0</v>
      </c>
      <c r="H750" s="270"/>
      <c r="I750" s="265">
        <f t="shared" si="79"/>
        <v>0</v>
      </c>
      <c r="J750" s="265">
        <f t="shared" si="79"/>
        <v>0</v>
      </c>
      <c r="K750" s="265">
        <f t="shared" si="79"/>
        <v>0</v>
      </c>
      <c r="L750" s="215"/>
      <c r="M750" s="212">
        <f>_xlfn.IFNA(IF(INDEX('Stakeholder report'!$E$89:$E$92,MATCH('Stakeholder report data'!C750,'Stakeholder report'!$B$89:$B$92,0))=0,M786,INDEX('Stakeholder report'!$E$89:$E$92,MATCH('Stakeholder report data'!C750,'Stakeholder report'!$B$89:$B$92,0))),M786)</f>
        <v>0</v>
      </c>
      <c r="N750" s="266"/>
      <c r="O750" s="212">
        <f t="shared" si="82"/>
        <v>0</v>
      </c>
      <c r="P750" s="212">
        <f t="shared" si="82"/>
        <v>0</v>
      </c>
      <c r="Q750" s="212">
        <f t="shared" si="82"/>
        <v>0</v>
      </c>
      <c r="R750" s="271"/>
      <c r="S750" s="268">
        <f>_xlfn.IFNA(IF(INDEX('Stakeholder report'!F$89:F$92,MATCH('Stakeholder report data'!$C750,'Stakeholder report'!$B$89:$B$92,0))=0,S786,INDEX('Stakeholder report'!F$89:F$92,MATCH('Stakeholder report data'!$C750,'Stakeholder report'!$B$89:$B$92,0))),S786)</f>
        <v>0</v>
      </c>
      <c r="T750" s="268">
        <f>_xlfn.IFNA(IF(INDEX('Stakeholder report'!G$89:G$92,MATCH('Stakeholder report data'!$C750,'Stakeholder report'!$B$89:$B$92,0))=0,T786,INDEX('Stakeholder report'!G$89:G$92,MATCH('Stakeholder report data'!$C750,'Stakeholder report'!$B$89:$B$92,0))),T786)</f>
        <v>0</v>
      </c>
      <c r="U750" s="268">
        <f>_xlfn.IFNA(IF(INDEX('Stakeholder report'!H$89:H$92,MATCH('Stakeholder report data'!$C750,'Stakeholder report'!$B$89:$B$92,0))=0,U786,INDEX('Stakeholder report'!H$89:H$92,MATCH('Stakeholder report data'!$C750,'Stakeholder report'!$B$89:$B$92,0))),U786)</f>
        <v>0</v>
      </c>
      <c r="V750" s="41"/>
      <c r="W750" s="212">
        <f t="shared" si="83"/>
        <v>0</v>
      </c>
      <c r="X750" s="212">
        <f t="shared" si="83"/>
        <v>0</v>
      </c>
      <c r="Y750" s="212">
        <f t="shared" si="83"/>
        <v>0</v>
      </c>
      <c r="Z750" s="212">
        <f t="shared" si="83"/>
        <v>0</v>
      </c>
      <c r="AA750" s="212">
        <f t="shared" si="83"/>
        <v>0</v>
      </c>
      <c r="AB750" s="212">
        <f t="shared" si="83"/>
        <v>0</v>
      </c>
      <c r="AC750" s="212">
        <f t="shared" si="83"/>
        <v>0</v>
      </c>
      <c r="AD750" s="212">
        <f t="shared" si="83"/>
        <v>0</v>
      </c>
      <c r="AE750" s="55"/>
      <c r="AF750" s="34"/>
      <c r="AG750" s="34"/>
      <c r="AH750" s="34"/>
    </row>
    <row r="751" spans="1:34" ht="11.25" hidden="1" outlineLevel="3" x14ac:dyDescent="0.2">
      <c r="A751" s="34"/>
      <c r="B751" s="251"/>
      <c r="C751" s="48">
        <f t="shared" si="81"/>
        <v>0</v>
      </c>
      <c r="D751" s="49">
        <f t="shared" si="81"/>
        <v>0</v>
      </c>
      <c r="E751" s="49">
        <f t="shared" si="81"/>
        <v>0</v>
      </c>
      <c r="F751" s="263"/>
      <c r="G751" s="212">
        <f>_xlfn.IFNA(IF(INDEX('Stakeholder report'!$D$89:$D$92,MATCH('Stakeholder report data'!C751,'Stakeholder report'!$B$89:$B$92,0))=0,G787,INDEX('Stakeholder report'!$D$89:$D$92,MATCH('Stakeholder report data'!C751,'Stakeholder report'!$B$89:$B$92,0))),G787)</f>
        <v>0</v>
      </c>
      <c r="H751" s="270"/>
      <c r="I751" s="265">
        <f t="shared" si="79"/>
        <v>0</v>
      </c>
      <c r="J751" s="265">
        <f t="shared" si="79"/>
        <v>0</v>
      </c>
      <c r="K751" s="265">
        <f t="shared" si="79"/>
        <v>0</v>
      </c>
      <c r="L751" s="215"/>
      <c r="M751" s="212">
        <f>_xlfn.IFNA(IF(INDEX('Stakeholder report'!$E$89:$E$92,MATCH('Stakeholder report data'!C751,'Stakeholder report'!$B$89:$B$92,0))=0,M787,INDEX('Stakeholder report'!$E$89:$E$92,MATCH('Stakeholder report data'!C751,'Stakeholder report'!$B$89:$B$92,0))),M787)</f>
        <v>0</v>
      </c>
      <c r="N751" s="266"/>
      <c r="O751" s="212">
        <f t="shared" si="82"/>
        <v>0</v>
      </c>
      <c r="P751" s="212">
        <f t="shared" si="82"/>
        <v>0</v>
      </c>
      <c r="Q751" s="212">
        <f t="shared" si="82"/>
        <v>0</v>
      </c>
      <c r="R751" s="271"/>
      <c r="S751" s="268">
        <f>_xlfn.IFNA(IF(INDEX('Stakeholder report'!F$89:F$92,MATCH('Stakeholder report data'!$C751,'Stakeholder report'!$B$89:$B$92,0))=0,S787,INDEX('Stakeholder report'!F$89:F$92,MATCH('Stakeholder report data'!$C751,'Stakeholder report'!$B$89:$B$92,0))),S787)</f>
        <v>0</v>
      </c>
      <c r="T751" s="268">
        <f>_xlfn.IFNA(IF(INDEX('Stakeholder report'!G$89:G$92,MATCH('Stakeholder report data'!$C751,'Stakeholder report'!$B$89:$B$92,0))=0,T787,INDEX('Stakeholder report'!G$89:G$92,MATCH('Stakeholder report data'!$C751,'Stakeholder report'!$B$89:$B$92,0))),T787)</f>
        <v>0</v>
      </c>
      <c r="U751" s="268">
        <f>_xlfn.IFNA(IF(INDEX('Stakeholder report'!H$89:H$92,MATCH('Stakeholder report data'!$C751,'Stakeholder report'!$B$89:$B$92,0))=0,U787,INDEX('Stakeholder report'!H$89:H$92,MATCH('Stakeholder report data'!$C751,'Stakeholder report'!$B$89:$B$92,0))),U787)</f>
        <v>0</v>
      </c>
      <c r="V751" s="41"/>
      <c r="W751" s="212">
        <f t="shared" si="83"/>
        <v>0</v>
      </c>
      <c r="X751" s="212">
        <f t="shared" si="83"/>
        <v>0</v>
      </c>
      <c r="Y751" s="212">
        <f t="shared" si="83"/>
        <v>0</v>
      </c>
      <c r="Z751" s="212">
        <f t="shared" si="83"/>
        <v>0</v>
      </c>
      <c r="AA751" s="212">
        <f t="shared" si="83"/>
        <v>0</v>
      </c>
      <c r="AB751" s="212">
        <f t="shared" si="83"/>
        <v>0</v>
      </c>
      <c r="AC751" s="212">
        <f t="shared" si="83"/>
        <v>0</v>
      </c>
      <c r="AD751" s="212">
        <f t="shared" si="83"/>
        <v>0</v>
      </c>
      <c r="AE751" s="55"/>
      <c r="AF751" s="34"/>
      <c r="AG751" s="34"/>
      <c r="AH751" s="34"/>
    </row>
    <row r="752" spans="1:34" ht="11.25" hidden="1" outlineLevel="3" x14ac:dyDescent="0.2">
      <c r="A752" s="34"/>
      <c r="B752" s="251"/>
      <c r="C752" s="48">
        <f t="shared" si="81"/>
        <v>0</v>
      </c>
      <c r="D752" s="49">
        <f t="shared" si="81"/>
        <v>0</v>
      </c>
      <c r="E752" s="49">
        <f t="shared" si="81"/>
        <v>0</v>
      </c>
      <c r="F752" s="263"/>
      <c r="G752" s="212">
        <f>_xlfn.IFNA(IF(INDEX('Stakeholder report'!$D$89:$D$92,MATCH('Stakeholder report data'!C752,'Stakeholder report'!$B$89:$B$92,0))=0,G788,INDEX('Stakeholder report'!$D$89:$D$92,MATCH('Stakeholder report data'!C752,'Stakeholder report'!$B$89:$B$92,0))),G788)</f>
        <v>0</v>
      </c>
      <c r="H752" s="270"/>
      <c r="I752" s="265">
        <f t="shared" si="79"/>
        <v>0</v>
      </c>
      <c r="J752" s="265">
        <f t="shared" si="79"/>
        <v>0</v>
      </c>
      <c r="K752" s="265">
        <f t="shared" si="79"/>
        <v>0</v>
      </c>
      <c r="L752" s="215"/>
      <c r="M752" s="212">
        <f>_xlfn.IFNA(IF(INDEX('Stakeholder report'!$E$89:$E$92,MATCH('Stakeholder report data'!C752,'Stakeholder report'!$B$89:$B$92,0))=0,M788,INDEX('Stakeholder report'!$E$89:$E$92,MATCH('Stakeholder report data'!C752,'Stakeholder report'!$B$89:$B$92,0))),M788)</f>
        <v>0</v>
      </c>
      <c r="N752" s="266"/>
      <c r="O752" s="212">
        <f t="shared" si="82"/>
        <v>0</v>
      </c>
      <c r="P752" s="212">
        <f t="shared" si="82"/>
        <v>0</v>
      </c>
      <c r="Q752" s="212">
        <f t="shared" si="82"/>
        <v>0</v>
      </c>
      <c r="R752" s="271"/>
      <c r="S752" s="268">
        <f>_xlfn.IFNA(IF(INDEX('Stakeholder report'!F$89:F$92,MATCH('Stakeholder report data'!$C752,'Stakeholder report'!$B$89:$B$92,0))=0,S788,INDEX('Stakeholder report'!F$89:F$92,MATCH('Stakeholder report data'!$C752,'Stakeholder report'!$B$89:$B$92,0))),S788)</f>
        <v>0</v>
      </c>
      <c r="T752" s="268">
        <f>_xlfn.IFNA(IF(INDEX('Stakeholder report'!G$89:G$92,MATCH('Stakeholder report data'!$C752,'Stakeholder report'!$B$89:$B$92,0))=0,T788,INDEX('Stakeholder report'!G$89:G$92,MATCH('Stakeholder report data'!$C752,'Stakeholder report'!$B$89:$B$92,0))),T788)</f>
        <v>0</v>
      </c>
      <c r="U752" s="268">
        <f>_xlfn.IFNA(IF(INDEX('Stakeholder report'!H$89:H$92,MATCH('Stakeholder report data'!$C752,'Stakeholder report'!$B$89:$B$92,0))=0,U788,INDEX('Stakeholder report'!H$89:H$92,MATCH('Stakeholder report data'!$C752,'Stakeholder report'!$B$89:$B$92,0))),U788)</f>
        <v>0</v>
      </c>
      <c r="V752" s="41"/>
      <c r="W752" s="212">
        <f t="shared" si="83"/>
        <v>0</v>
      </c>
      <c r="X752" s="212">
        <f t="shared" si="83"/>
        <v>0</v>
      </c>
      <c r="Y752" s="212">
        <f t="shared" si="83"/>
        <v>0</v>
      </c>
      <c r="Z752" s="212">
        <f t="shared" si="83"/>
        <v>0</v>
      </c>
      <c r="AA752" s="212">
        <f t="shared" si="83"/>
        <v>0</v>
      </c>
      <c r="AB752" s="212">
        <f t="shared" si="83"/>
        <v>0</v>
      </c>
      <c r="AC752" s="212">
        <f t="shared" si="83"/>
        <v>0</v>
      </c>
      <c r="AD752" s="212">
        <f t="shared" si="83"/>
        <v>0</v>
      </c>
      <c r="AE752" s="55"/>
      <c r="AF752" s="34"/>
      <c r="AG752" s="34"/>
      <c r="AH752" s="34"/>
    </row>
    <row r="753" spans="1:34" ht="11.25" hidden="1" outlineLevel="3" x14ac:dyDescent="0.2">
      <c r="A753" s="34"/>
      <c r="B753" s="251"/>
      <c r="C753" s="48">
        <f t="shared" si="81"/>
        <v>0</v>
      </c>
      <c r="D753" s="49">
        <f t="shared" si="81"/>
        <v>0</v>
      </c>
      <c r="E753" s="49">
        <f t="shared" si="81"/>
        <v>0</v>
      </c>
      <c r="F753" s="263"/>
      <c r="G753" s="212">
        <f>_xlfn.IFNA(IF(INDEX('Stakeholder report'!$D$89:$D$92,MATCH('Stakeholder report data'!C753,'Stakeholder report'!$B$89:$B$92,0))=0,G789,INDEX('Stakeholder report'!$D$89:$D$92,MATCH('Stakeholder report data'!C753,'Stakeholder report'!$B$89:$B$92,0))),G789)</f>
        <v>0</v>
      </c>
      <c r="H753" s="270"/>
      <c r="I753" s="265">
        <f t="shared" si="79"/>
        <v>0</v>
      </c>
      <c r="J753" s="265">
        <f t="shared" si="79"/>
        <v>0</v>
      </c>
      <c r="K753" s="265">
        <f t="shared" si="79"/>
        <v>0</v>
      </c>
      <c r="L753" s="215"/>
      <c r="M753" s="212">
        <f>_xlfn.IFNA(IF(INDEX('Stakeholder report'!$E$89:$E$92,MATCH('Stakeholder report data'!C753,'Stakeholder report'!$B$89:$B$92,0))=0,M789,INDEX('Stakeholder report'!$E$89:$E$92,MATCH('Stakeholder report data'!C753,'Stakeholder report'!$B$89:$B$92,0))),M789)</f>
        <v>0</v>
      </c>
      <c r="N753" s="266"/>
      <c r="O753" s="212">
        <f t="shared" si="82"/>
        <v>0</v>
      </c>
      <c r="P753" s="212">
        <f t="shared" si="82"/>
        <v>0</v>
      </c>
      <c r="Q753" s="212">
        <f t="shared" si="82"/>
        <v>0</v>
      </c>
      <c r="R753" s="271"/>
      <c r="S753" s="268">
        <f>_xlfn.IFNA(IF(INDEX('Stakeholder report'!F$89:F$92,MATCH('Stakeholder report data'!$C753,'Stakeholder report'!$B$89:$B$92,0))=0,S789,INDEX('Stakeholder report'!F$89:F$92,MATCH('Stakeholder report data'!$C753,'Stakeholder report'!$B$89:$B$92,0))),S789)</f>
        <v>0</v>
      </c>
      <c r="T753" s="268">
        <f>_xlfn.IFNA(IF(INDEX('Stakeholder report'!G$89:G$92,MATCH('Stakeholder report data'!$C753,'Stakeholder report'!$B$89:$B$92,0))=0,T789,INDEX('Stakeholder report'!G$89:G$92,MATCH('Stakeholder report data'!$C753,'Stakeholder report'!$B$89:$B$92,0))),T789)</f>
        <v>0</v>
      </c>
      <c r="U753" s="268">
        <f>_xlfn.IFNA(IF(INDEX('Stakeholder report'!H$89:H$92,MATCH('Stakeholder report data'!$C753,'Stakeholder report'!$B$89:$B$92,0))=0,U789,INDEX('Stakeholder report'!H$89:H$92,MATCH('Stakeholder report data'!$C753,'Stakeholder report'!$B$89:$B$92,0))),U789)</f>
        <v>0</v>
      </c>
      <c r="V753" s="41"/>
      <c r="W753" s="212">
        <f t="shared" si="83"/>
        <v>0</v>
      </c>
      <c r="X753" s="212">
        <f t="shared" si="83"/>
        <v>0</v>
      </c>
      <c r="Y753" s="212">
        <f t="shared" si="83"/>
        <v>0</v>
      </c>
      <c r="Z753" s="212">
        <f t="shared" si="83"/>
        <v>0</v>
      </c>
      <c r="AA753" s="212">
        <f t="shared" si="83"/>
        <v>0</v>
      </c>
      <c r="AB753" s="212">
        <f t="shared" si="83"/>
        <v>0</v>
      </c>
      <c r="AC753" s="212">
        <f t="shared" si="83"/>
        <v>0</v>
      </c>
      <c r="AD753" s="212">
        <f t="shared" si="83"/>
        <v>0</v>
      </c>
      <c r="AE753" s="55"/>
      <c r="AF753" s="34"/>
      <c r="AG753" s="34"/>
      <c r="AH753" s="34"/>
    </row>
    <row r="754" spans="1:34" ht="11.25" hidden="1" outlineLevel="3" x14ac:dyDescent="0.2">
      <c r="A754" s="34"/>
      <c r="B754" s="251"/>
      <c r="C754" s="48">
        <f t="shared" si="81"/>
        <v>0</v>
      </c>
      <c r="D754" s="49">
        <f t="shared" si="81"/>
        <v>0</v>
      </c>
      <c r="E754" s="49">
        <f t="shared" si="81"/>
        <v>0</v>
      </c>
      <c r="F754" s="263"/>
      <c r="G754" s="212">
        <f>_xlfn.IFNA(IF(INDEX('Stakeholder report'!$D$89:$D$92,MATCH('Stakeholder report data'!C754,'Stakeholder report'!$B$89:$B$92,0))=0,G790,INDEX('Stakeholder report'!$D$89:$D$92,MATCH('Stakeholder report data'!C754,'Stakeholder report'!$B$89:$B$92,0))),G790)</f>
        <v>0</v>
      </c>
      <c r="H754" s="270"/>
      <c r="I754" s="265">
        <f t="shared" si="79"/>
        <v>0</v>
      </c>
      <c r="J754" s="265">
        <f t="shared" si="79"/>
        <v>0</v>
      </c>
      <c r="K754" s="265">
        <f t="shared" si="79"/>
        <v>0</v>
      </c>
      <c r="L754" s="215"/>
      <c r="M754" s="212">
        <f>_xlfn.IFNA(IF(INDEX('Stakeholder report'!$E$89:$E$92,MATCH('Stakeholder report data'!C754,'Stakeholder report'!$B$89:$B$92,0))=0,M790,INDEX('Stakeholder report'!$E$89:$E$92,MATCH('Stakeholder report data'!C754,'Stakeholder report'!$B$89:$B$92,0))),M790)</f>
        <v>0</v>
      </c>
      <c r="N754" s="266"/>
      <c r="O754" s="212">
        <f t="shared" si="82"/>
        <v>0</v>
      </c>
      <c r="P754" s="212">
        <f t="shared" si="82"/>
        <v>0</v>
      </c>
      <c r="Q754" s="212">
        <f t="shared" si="82"/>
        <v>0</v>
      </c>
      <c r="R754" s="271"/>
      <c r="S754" s="268">
        <f>_xlfn.IFNA(IF(INDEX('Stakeholder report'!F$89:F$92,MATCH('Stakeholder report data'!$C754,'Stakeholder report'!$B$89:$B$92,0))=0,S790,INDEX('Stakeholder report'!F$89:F$92,MATCH('Stakeholder report data'!$C754,'Stakeholder report'!$B$89:$B$92,0))),S790)</f>
        <v>0</v>
      </c>
      <c r="T754" s="268">
        <f>_xlfn.IFNA(IF(INDEX('Stakeholder report'!G$89:G$92,MATCH('Stakeholder report data'!$C754,'Stakeholder report'!$B$89:$B$92,0))=0,T790,INDEX('Stakeholder report'!G$89:G$92,MATCH('Stakeholder report data'!$C754,'Stakeholder report'!$B$89:$B$92,0))),T790)</f>
        <v>0</v>
      </c>
      <c r="U754" s="268">
        <f>_xlfn.IFNA(IF(INDEX('Stakeholder report'!H$89:H$92,MATCH('Stakeholder report data'!$C754,'Stakeholder report'!$B$89:$B$92,0))=0,U790,INDEX('Stakeholder report'!H$89:H$92,MATCH('Stakeholder report data'!$C754,'Stakeholder report'!$B$89:$B$92,0))),U790)</f>
        <v>0</v>
      </c>
      <c r="V754" s="41"/>
      <c r="W754" s="212">
        <f t="shared" si="83"/>
        <v>0</v>
      </c>
      <c r="X754" s="212">
        <f t="shared" si="83"/>
        <v>0</v>
      </c>
      <c r="Y754" s="212">
        <f t="shared" si="83"/>
        <v>0</v>
      </c>
      <c r="Z754" s="212">
        <f t="shared" si="83"/>
        <v>0</v>
      </c>
      <c r="AA754" s="212">
        <f t="shared" si="83"/>
        <v>0</v>
      </c>
      <c r="AB754" s="212">
        <f t="shared" si="83"/>
        <v>0</v>
      </c>
      <c r="AC754" s="212">
        <f t="shared" si="83"/>
        <v>0</v>
      </c>
      <c r="AD754" s="212">
        <f t="shared" si="83"/>
        <v>0</v>
      </c>
      <c r="AE754" s="55"/>
      <c r="AF754" s="34"/>
      <c r="AG754" s="34"/>
      <c r="AH754" s="34"/>
    </row>
    <row r="755" spans="1:34" ht="11.25" hidden="1" outlineLevel="3" x14ac:dyDescent="0.2">
      <c r="A755" s="34"/>
      <c r="B755" s="251"/>
      <c r="C755" s="48">
        <f t="shared" si="81"/>
        <v>0</v>
      </c>
      <c r="D755" s="49">
        <f t="shared" si="81"/>
        <v>0</v>
      </c>
      <c r="E755" s="49">
        <f t="shared" si="81"/>
        <v>0</v>
      </c>
      <c r="F755" s="263"/>
      <c r="G755" s="212">
        <f>_xlfn.IFNA(IF(INDEX('Stakeholder report'!$D$89:$D$92,MATCH('Stakeholder report data'!C755,'Stakeholder report'!$B$89:$B$92,0))=0,G791,INDEX('Stakeholder report'!$D$89:$D$92,MATCH('Stakeholder report data'!C755,'Stakeholder report'!$B$89:$B$92,0))),G791)</f>
        <v>0</v>
      </c>
      <c r="H755" s="270"/>
      <c r="I755" s="265">
        <f t="shared" si="79"/>
        <v>0</v>
      </c>
      <c r="J755" s="265">
        <f t="shared" si="79"/>
        <v>0</v>
      </c>
      <c r="K755" s="265">
        <f t="shared" si="79"/>
        <v>0</v>
      </c>
      <c r="L755" s="215"/>
      <c r="M755" s="212">
        <f>_xlfn.IFNA(IF(INDEX('Stakeholder report'!$E$89:$E$92,MATCH('Stakeholder report data'!C755,'Stakeholder report'!$B$89:$B$92,0))=0,M791,INDEX('Stakeholder report'!$E$89:$E$92,MATCH('Stakeholder report data'!C755,'Stakeholder report'!$B$89:$B$92,0))),M791)</f>
        <v>0</v>
      </c>
      <c r="N755" s="266"/>
      <c r="O755" s="212">
        <f t="shared" si="82"/>
        <v>0</v>
      </c>
      <c r="P755" s="212">
        <f t="shared" si="82"/>
        <v>0</v>
      </c>
      <c r="Q755" s="212">
        <f t="shared" si="82"/>
        <v>0</v>
      </c>
      <c r="R755" s="271"/>
      <c r="S755" s="268">
        <f>_xlfn.IFNA(IF(INDEX('Stakeholder report'!F$89:F$92,MATCH('Stakeholder report data'!$C755,'Stakeholder report'!$B$89:$B$92,0))=0,S791,INDEX('Stakeholder report'!F$89:F$92,MATCH('Stakeholder report data'!$C755,'Stakeholder report'!$B$89:$B$92,0))),S791)</f>
        <v>0</v>
      </c>
      <c r="T755" s="268">
        <f>_xlfn.IFNA(IF(INDEX('Stakeholder report'!G$89:G$92,MATCH('Stakeholder report data'!$C755,'Stakeholder report'!$B$89:$B$92,0))=0,T791,INDEX('Stakeholder report'!G$89:G$92,MATCH('Stakeholder report data'!$C755,'Stakeholder report'!$B$89:$B$92,0))),T791)</f>
        <v>0</v>
      </c>
      <c r="U755" s="268">
        <f>_xlfn.IFNA(IF(INDEX('Stakeholder report'!H$89:H$92,MATCH('Stakeholder report data'!$C755,'Stakeholder report'!$B$89:$B$92,0))=0,U791,INDEX('Stakeholder report'!H$89:H$92,MATCH('Stakeholder report data'!$C755,'Stakeholder report'!$B$89:$B$92,0))),U791)</f>
        <v>0</v>
      </c>
      <c r="V755" s="41"/>
      <c r="W755" s="212">
        <f t="shared" si="83"/>
        <v>0</v>
      </c>
      <c r="X755" s="212">
        <f t="shared" si="83"/>
        <v>0</v>
      </c>
      <c r="Y755" s="212">
        <f t="shared" si="83"/>
        <v>0</v>
      </c>
      <c r="Z755" s="212">
        <f t="shared" si="83"/>
        <v>0</v>
      </c>
      <c r="AA755" s="212">
        <f t="shared" si="83"/>
        <v>0</v>
      </c>
      <c r="AB755" s="212">
        <f t="shared" si="83"/>
        <v>0</v>
      </c>
      <c r="AC755" s="212">
        <f t="shared" si="83"/>
        <v>0</v>
      </c>
      <c r="AD755" s="212">
        <f t="shared" si="83"/>
        <v>0</v>
      </c>
      <c r="AE755" s="55"/>
      <c r="AF755" s="34"/>
      <c r="AG755" s="34"/>
      <c r="AH755" s="34"/>
    </row>
    <row r="756" spans="1:34" ht="11.25" hidden="1" outlineLevel="3" x14ac:dyDescent="0.2">
      <c r="A756" s="34"/>
      <c r="B756" s="258"/>
      <c r="C756" s="48">
        <f t="shared" si="81"/>
        <v>0</v>
      </c>
      <c r="D756" s="49">
        <f t="shared" si="81"/>
        <v>0</v>
      </c>
      <c r="E756" s="49">
        <f t="shared" si="81"/>
        <v>0</v>
      </c>
      <c r="F756" s="263"/>
      <c r="G756" s="212">
        <f>_xlfn.IFNA(IF(INDEX('Stakeholder report'!$D$89:$D$92,MATCH('Stakeholder report data'!C756,'Stakeholder report'!$B$89:$B$92,0))=0,G792,INDEX('Stakeholder report'!$D$89:$D$92,MATCH('Stakeholder report data'!C756,'Stakeholder report'!$B$89:$B$92,0))),G792)</f>
        <v>0</v>
      </c>
      <c r="H756" s="270"/>
      <c r="I756" s="265">
        <f t="shared" si="79"/>
        <v>0</v>
      </c>
      <c r="J756" s="265">
        <f t="shared" si="79"/>
        <v>0</v>
      </c>
      <c r="K756" s="265">
        <f t="shared" si="79"/>
        <v>0</v>
      </c>
      <c r="L756" s="215"/>
      <c r="M756" s="212">
        <f>_xlfn.IFNA(IF(INDEX('Stakeholder report'!$E$89:$E$92,MATCH('Stakeholder report data'!C756,'Stakeholder report'!$B$89:$B$92,0))=0,M792,INDEX('Stakeholder report'!$E$89:$E$92,MATCH('Stakeholder report data'!C756,'Stakeholder report'!$B$89:$B$92,0))),M792)</f>
        <v>0</v>
      </c>
      <c r="N756" s="266"/>
      <c r="O756" s="212">
        <f t="shared" si="82"/>
        <v>0</v>
      </c>
      <c r="P756" s="212">
        <f t="shared" si="82"/>
        <v>0</v>
      </c>
      <c r="Q756" s="212">
        <f t="shared" si="82"/>
        <v>0</v>
      </c>
      <c r="R756" s="271"/>
      <c r="S756" s="268">
        <f>_xlfn.IFNA(IF(INDEX('Stakeholder report'!F$89:F$92,MATCH('Stakeholder report data'!$C756,'Stakeholder report'!$B$89:$B$92,0))=0,S792,INDEX('Stakeholder report'!F$89:F$92,MATCH('Stakeholder report data'!$C756,'Stakeholder report'!$B$89:$B$92,0))),S792)</f>
        <v>0</v>
      </c>
      <c r="T756" s="268">
        <f>_xlfn.IFNA(IF(INDEX('Stakeholder report'!G$89:G$92,MATCH('Stakeholder report data'!$C756,'Stakeholder report'!$B$89:$B$92,0))=0,T792,INDEX('Stakeholder report'!G$89:G$92,MATCH('Stakeholder report data'!$C756,'Stakeholder report'!$B$89:$B$92,0))),T792)</f>
        <v>0</v>
      </c>
      <c r="U756" s="268">
        <f>_xlfn.IFNA(IF(INDEX('Stakeholder report'!H$89:H$92,MATCH('Stakeholder report data'!$C756,'Stakeholder report'!$B$89:$B$92,0))=0,U792,INDEX('Stakeholder report'!H$89:H$92,MATCH('Stakeholder report data'!$C756,'Stakeholder report'!$B$89:$B$92,0))),U792)</f>
        <v>0</v>
      </c>
      <c r="V756" s="41"/>
      <c r="W756" s="212">
        <f t="shared" si="83"/>
        <v>0</v>
      </c>
      <c r="X756" s="212">
        <f t="shared" si="83"/>
        <v>0</v>
      </c>
      <c r="Y756" s="212">
        <f t="shared" si="83"/>
        <v>0</v>
      </c>
      <c r="Z756" s="212">
        <f t="shared" si="83"/>
        <v>0</v>
      </c>
      <c r="AA756" s="212">
        <f t="shared" si="83"/>
        <v>0</v>
      </c>
      <c r="AB756" s="212">
        <f t="shared" si="83"/>
        <v>0</v>
      </c>
      <c r="AC756" s="212">
        <f t="shared" si="83"/>
        <v>0</v>
      </c>
      <c r="AD756" s="212">
        <f t="shared" si="83"/>
        <v>0</v>
      </c>
      <c r="AE756" s="55"/>
      <c r="AF756" s="34"/>
      <c r="AG756" s="34"/>
      <c r="AH756" s="34"/>
    </row>
    <row r="757" spans="1:34" ht="11.25" outlineLevel="2" collapsed="1" x14ac:dyDescent="0.2">
      <c r="A757" s="34"/>
      <c r="B757" s="258"/>
      <c r="C757" s="48" t="str">
        <f t="shared" si="81"/>
        <v>Residential Dedicated Circuit</v>
      </c>
      <c r="D757" s="49" t="str">
        <f t="shared" si="81"/>
        <v>no</v>
      </c>
      <c r="E757" s="49" t="str">
        <f t="shared" si="81"/>
        <v>yes</v>
      </c>
      <c r="F757" s="263"/>
      <c r="G757" s="212">
        <f>_xlfn.IFNA(IF(INDEX('Stakeholder report'!$D$89:$D$92,MATCH('Stakeholder report data'!C757,'Stakeholder report'!$B$89:$B$92,0))=0,G793,INDEX('Stakeholder report'!$D$89:$D$92,MATCH('Stakeholder report data'!C757,'Stakeholder report'!$B$89:$B$92,0))),G793)</f>
        <v>1332.339123224735</v>
      </c>
      <c r="H757" s="270"/>
      <c r="I757" s="265">
        <f t="shared" si="79"/>
        <v>0</v>
      </c>
      <c r="J757" s="265">
        <f t="shared" si="79"/>
        <v>0</v>
      </c>
      <c r="K757" s="265">
        <f t="shared" si="79"/>
        <v>1332.339123224735</v>
      </c>
      <c r="L757" s="215"/>
      <c r="M757" s="212">
        <f>_xlfn.IFNA(IF(INDEX('Stakeholder report'!$E$89:$E$92,MATCH('Stakeholder report data'!C757,'Stakeholder report'!$B$89:$B$92,0))=0,M793,INDEX('Stakeholder report'!$E$89:$E$92,MATCH('Stakeholder report data'!C757,'Stakeholder report'!$B$89:$B$92,0))),M793)</f>
        <v>0</v>
      </c>
      <c r="N757" s="266"/>
      <c r="O757" s="212">
        <f t="shared" si="82"/>
        <v>0</v>
      </c>
      <c r="P757" s="212">
        <f t="shared" si="82"/>
        <v>0</v>
      </c>
      <c r="Q757" s="212">
        <f t="shared" si="82"/>
        <v>0</v>
      </c>
      <c r="R757" s="271"/>
      <c r="S757" s="268">
        <f>_xlfn.IFNA(IF(INDEX('Stakeholder report'!F$89:F$92,MATCH('Stakeholder report data'!$C757,'Stakeholder report'!$B$89:$B$92,0))=0,S793,INDEX('Stakeholder report'!F$89:F$92,MATCH('Stakeholder report data'!$C757,'Stakeholder report'!$B$89:$B$92,0))),S793)</f>
        <v>0</v>
      </c>
      <c r="T757" s="268">
        <f>_xlfn.IFNA(IF(INDEX('Stakeholder report'!G$89:G$92,MATCH('Stakeholder report data'!$C757,'Stakeholder report'!$B$89:$B$92,0))=0,T793,INDEX('Stakeholder report'!G$89:G$92,MATCH('Stakeholder report data'!$C757,'Stakeholder report'!$B$89:$B$92,0))),T793)</f>
        <v>0</v>
      </c>
      <c r="U757" s="268">
        <f>_xlfn.IFNA(IF(INDEX('Stakeholder report'!H$89:H$92,MATCH('Stakeholder report data'!$C757,'Stakeholder report'!$B$89:$B$92,0))=0,U793,INDEX('Stakeholder report'!H$89:H$92,MATCH('Stakeholder report data'!$C757,'Stakeholder report'!$B$89:$B$92,0))),U793)</f>
        <v>1</v>
      </c>
      <c r="V757" s="41"/>
      <c r="W757" s="212">
        <f t="shared" si="83"/>
        <v>0</v>
      </c>
      <c r="X757" s="212">
        <f t="shared" si="83"/>
        <v>0</v>
      </c>
      <c r="Y757" s="212">
        <f t="shared" si="83"/>
        <v>0</v>
      </c>
      <c r="Z757" s="212">
        <f t="shared" si="83"/>
        <v>0</v>
      </c>
      <c r="AA757" s="212">
        <f t="shared" si="83"/>
        <v>0</v>
      </c>
      <c r="AB757" s="212">
        <f t="shared" si="83"/>
        <v>0</v>
      </c>
      <c r="AC757" s="212">
        <f t="shared" si="83"/>
        <v>0</v>
      </c>
      <c r="AD757" s="212">
        <f t="shared" si="83"/>
        <v>0</v>
      </c>
      <c r="AE757" s="55"/>
      <c r="AF757" s="34"/>
      <c r="AG757" s="34"/>
      <c r="AH757" s="34"/>
    </row>
    <row r="758" spans="1:34" ht="11.25" outlineLevel="2" x14ac:dyDescent="0.2">
      <c r="A758" s="34"/>
      <c r="B758" s="258"/>
      <c r="C758" s="48">
        <f t="shared" si="81"/>
        <v>0</v>
      </c>
      <c r="D758" s="49">
        <f t="shared" si="81"/>
        <v>0</v>
      </c>
      <c r="E758" s="49">
        <f t="shared" si="81"/>
        <v>0</v>
      </c>
      <c r="F758" s="263"/>
      <c r="G758" s="212">
        <f>_xlfn.IFNA(IF(INDEX('Stakeholder report'!$D$89:$D$92,MATCH('Stakeholder report data'!C758,'Stakeholder report'!$B$89:$B$92,0))=0,G794,INDEX('Stakeholder report'!$D$89:$D$92,MATCH('Stakeholder report data'!C758,'Stakeholder report'!$B$89:$B$92,0))),G794)</f>
        <v>0</v>
      </c>
      <c r="H758" s="270"/>
      <c r="I758" s="265">
        <f t="shared" si="79"/>
        <v>0</v>
      </c>
      <c r="J758" s="265">
        <f t="shared" si="79"/>
        <v>0</v>
      </c>
      <c r="K758" s="265">
        <f t="shared" si="79"/>
        <v>0</v>
      </c>
      <c r="L758" s="215"/>
      <c r="M758" s="212">
        <f>_xlfn.IFNA(IF(INDEX('Stakeholder report'!$E$89:$E$92,MATCH('Stakeholder report data'!C758,'Stakeholder report'!$B$89:$B$92,0))=0,M794,INDEX('Stakeholder report'!$E$89:$E$92,MATCH('Stakeholder report data'!C758,'Stakeholder report'!$B$89:$B$92,0))),M794)</f>
        <v>0</v>
      </c>
      <c r="N758" s="266"/>
      <c r="O758" s="212">
        <f t="shared" si="82"/>
        <v>0</v>
      </c>
      <c r="P758" s="212">
        <f t="shared" si="82"/>
        <v>0</v>
      </c>
      <c r="Q758" s="212">
        <f t="shared" si="82"/>
        <v>0</v>
      </c>
      <c r="R758" s="271"/>
      <c r="S758" s="268">
        <f>_xlfn.IFNA(IF(INDEX('Stakeholder report'!F$89:F$92,MATCH('Stakeholder report data'!$C758,'Stakeholder report'!$B$89:$B$92,0))=0,S794,INDEX('Stakeholder report'!F$89:F$92,MATCH('Stakeholder report data'!$C758,'Stakeholder report'!$B$89:$B$92,0))),S794)</f>
        <v>0</v>
      </c>
      <c r="T758" s="268">
        <f>_xlfn.IFNA(IF(INDEX('Stakeholder report'!G$89:G$92,MATCH('Stakeholder report data'!$C758,'Stakeholder report'!$B$89:$B$92,0))=0,T794,INDEX('Stakeholder report'!G$89:G$92,MATCH('Stakeholder report data'!$C758,'Stakeholder report'!$B$89:$B$92,0))),T794)</f>
        <v>0</v>
      </c>
      <c r="U758" s="268">
        <f>_xlfn.IFNA(IF(INDEX('Stakeholder report'!H$89:H$92,MATCH('Stakeholder report data'!$C758,'Stakeholder report'!$B$89:$B$92,0))=0,U794,INDEX('Stakeholder report'!H$89:H$92,MATCH('Stakeholder report data'!$C758,'Stakeholder report'!$B$89:$B$92,0))),U794)</f>
        <v>0</v>
      </c>
      <c r="V758" s="41"/>
      <c r="W758" s="212">
        <f t="shared" si="83"/>
        <v>0</v>
      </c>
      <c r="X758" s="212">
        <f t="shared" si="83"/>
        <v>0</v>
      </c>
      <c r="Y758" s="212">
        <f t="shared" si="83"/>
        <v>0</v>
      </c>
      <c r="Z758" s="212">
        <f t="shared" si="83"/>
        <v>0</v>
      </c>
      <c r="AA758" s="212">
        <f t="shared" si="83"/>
        <v>0</v>
      </c>
      <c r="AB758" s="212">
        <f t="shared" si="83"/>
        <v>0</v>
      </c>
      <c r="AC758" s="212">
        <f t="shared" si="83"/>
        <v>0</v>
      </c>
      <c r="AD758" s="212">
        <f t="shared" si="83"/>
        <v>0</v>
      </c>
      <c r="AE758" s="55"/>
      <c r="AF758" s="34"/>
      <c r="AG758" s="34"/>
      <c r="AH758" s="34"/>
    </row>
    <row r="759" spans="1:34" ht="11.25" outlineLevel="2" x14ac:dyDescent="0.2">
      <c r="A759" s="34"/>
      <c r="B759" s="258"/>
      <c r="C759" s="48">
        <f t="shared" ref="C759:E759" si="84">C309</f>
        <v>0</v>
      </c>
      <c r="D759" s="49">
        <f t="shared" si="84"/>
        <v>0</v>
      </c>
      <c r="E759" s="49">
        <f t="shared" si="84"/>
        <v>0</v>
      </c>
      <c r="F759" s="263"/>
      <c r="G759" s="212">
        <f>_xlfn.IFNA(IF(INDEX('Stakeholder report'!$D$89:$D$92,MATCH('Stakeholder report data'!C759,'Stakeholder report'!$B$89:$B$92,0))=0,G795,INDEX('Stakeholder report'!$D$89:$D$92,MATCH('Stakeholder report data'!C759,'Stakeholder report'!$B$89:$B$92,0))),G795)</f>
        <v>0</v>
      </c>
      <c r="H759" s="270"/>
      <c r="I759" s="265">
        <f t="shared" si="79"/>
        <v>0</v>
      </c>
      <c r="J759" s="265">
        <f t="shared" si="79"/>
        <v>0</v>
      </c>
      <c r="K759" s="265">
        <f t="shared" si="79"/>
        <v>0</v>
      </c>
      <c r="L759" s="215"/>
      <c r="M759" s="212">
        <f>_xlfn.IFNA(IF(INDEX('Stakeholder report'!$E$89:$E$92,MATCH('Stakeholder report data'!C759,'Stakeholder report'!$B$89:$B$92,0))=0,M795,INDEX('Stakeholder report'!$E$89:$E$92,MATCH('Stakeholder report data'!C759,'Stakeholder report'!$B$89:$B$92,0))),M795)</f>
        <v>0</v>
      </c>
      <c r="N759" s="266"/>
      <c r="O759" s="212">
        <f t="shared" ref="O759:Q759" si="85">O795</f>
        <v>0</v>
      </c>
      <c r="P759" s="212">
        <f t="shared" si="85"/>
        <v>0</v>
      </c>
      <c r="Q759" s="212">
        <f t="shared" si="85"/>
        <v>0</v>
      </c>
      <c r="R759" s="271"/>
      <c r="S759" s="268">
        <f>_xlfn.IFNA(IF(INDEX('Stakeholder report'!F$89:F$92,MATCH('Stakeholder report data'!$C759,'Stakeholder report'!$B$89:$B$92,0))=0,S795,INDEX('Stakeholder report'!F$89:F$92,MATCH('Stakeholder report data'!$C759,'Stakeholder report'!$B$89:$B$92,0))),S795)</f>
        <v>0</v>
      </c>
      <c r="T759" s="268">
        <f>_xlfn.IFNA(IF(INDEX('Stakeholder report'!G$89:G$92,MATCH('Stakeholder report data'!$C759,'Stakeholder report'!$B$89:$B$92,0))=0,T795,INDEX('Stakeholder report'!G$89:G$92,MATCH('Stakeholder report data'!$C759,'Stakeholder report'!$B$89:$B$92,0))),T795)</f>
        <v>0</v>
      </c>
      <c r="U759" s="268">
        <f>_xlfn.IFNA(IF(INDEX('Stakeholder report'!H$89:H$92,MATCH('Stakeholder report data'!$C759,'Stakeholder report'!$B$89:$B$92,0))=0,U795,INDEX('Stakeholder report'!H$89:H$92,MATCH('Stakeholder report data'!$C759,'Stakeholder report'!$B$89:$B$92,0))),U795)</f>
        <v>0</v>
      </c>
      <c r="V759" s="41"/>
      <c r="W759" s="212">
        <f t="shared" si="83"/>
        <v>0</v>
      </c>
      <c r="X759" s="212">
        <f t="shared" si="83"/>
        <v>0</v>
      </c>
      <c r="Y759" s="212">
        <f t="shared" si="83"/>
        <v>0</v>
      </c>
      <c r="Z759" s="212">
        <f t="shared" si="83"/>
        <v>0</v>
      </c>
      <c r="AA759" s="212">
        <f t="shared" si="83"/>
        <v>0</v>
      </c>
      <c r="AB759" s="212">
        <f t="shared" si="83"/>
        <v>0</v>
      </c>
      <c r="AC759" s="212">
        <f t="shared" si="83"/>
        <v>0</v>
      </c>
      <c r="AD759" s="212">
        <f t="shared" si="83"/>
        <v>0</v>
      </c>
      <c r="AE759" s="55"/>
      <c r="AF759" s="34"/>
      <c r="AG759" s="34"/>
      <c r="AH759" s="34"/>
    </row>
    <row r="760" spans="1:34" ht="11.25" outlineLevel="2" x14ac:dyDescent="0.2">
      <c r="A760" s="34"/>
      <c r="B760" s="34"/>
      <c r="C760" s="218"/>
      <c r="D760" s="219"/>
      <c r="E760" s="220"/>
      <c r="F760" s="263"/>
      <c r="G760" s="272"/>
      <c r="H760" s="273"/>
      <c r="I760" s="273"/>
      <c r="J760" s="273"/>
      <c r="K760" s="215"/>
      <c r="L760" s="215"/>
      <c r="M760" s="273"/>
      <c r="N760" s="273"/>
      <c r="O760" s="55"/>
      <c r="P760" s="55"/>
      <c r="Q760" s="55"/>
      <c r="R760" s="272"/>
      <c r="S760" s="269"/>
      <c r="T760" s="269"/>
      <c r="U760" s="269"/>
      <c r="V760" s="55"/>
      <c r="W760" s="55"/>
      <c r="X760" s="55"/>
      <c r="Y760" s="55"/>
      <c r="Z760" s="55"/>
      <c r="AA760" s="55"/>
      <c r="AB760" s="55"/>
      <c r="AC760" s="55"/>
      <c r="AD760" s="55"/>
      <c r="AE760" s="55"/>
      <c r="AF760" s="34"/>
      <c r="AG760" s="34"/>
      <c r="AH760" s="34"/>
    </row>
    <row r="761" spans="1:34" ht="11.25" outlineLevel="1" x14ac:dyDescent="0.2">
      <c r="A761" s="34"/>
      <c r="B761" s="34"/>
      <c r="C761" s="221"/>
      <c r="D761" s="221"/>
      <c r="E761" s="217"/>
      <c r="F761" s="263"/>
      <c r="G761" s="272"/>
      <c r="H761" s="273"/>
      <c r="I761" s="273"/>
      <c r="J761" s="273"/>
      <c r="K761" s="215"/>
      <c r="L761" s="215"/>
      <c r="M761" s="273"/>
      <c r="N761" s="273"/>
      <c r="O761" s="55"/>
      <c r="P761" s="55"/>
      <c r="Q761" s="55"/>
      <c r="R761" s="272"/>
      <c r="S761" s="269"/>
      <c r="T761" s="269"/>
      <c r="U761" s="269"/>
      <c r="V761" s="55"/>
      <c r="W761" s="55"/>
      <c r="X761" s="55"/>
      <c r="Y761" s="55"/>
      <c r="Z761" s="55"/>
      <c r="AA761" s="55"/>
      <c r="AB761" s="55"/>
      <c r="AC761" s="55"/>
      <c r="AD761" s="55"/>
      <c r="AE761" s="55"/>
      <c r="AF761" s="34"/>
      <c r="AG761" s="34"/>
      <c r="AH761" s="34"/>
    </row>
    <row r="762" spans="1:34" ht="11.25" outlineLevel="1" x14ac:dyDescent="0.2">
      <c r="A762" s="34"/>
      <c r="B762" s="34"/>
      <c r="C762" s="47" t="s">
        <v>140</v>
      </c>
      <c r="D762" s="47"/>
      <c r="E762" s="209"/>
      <c r="F762" s="35"/>
      <c r="G762" s="37"/>
      <c r="H762" s="37"/>
      <c r="I762" s="37"/>
      <c r="J762" s="37"/>
      <c r="K762" s="37"/>
      <c r="L762" s="37"/>
      <c r="M762" s="37"/>
      <c r="N762" s="37"/>
      <c r="O762" s="37"/>
      <c r="P762" s="37"/>
      <c r="Q762" s="37"/>
      <c r="R762" s="37"/>
      <c r="S762" s="37"/>
      <c r="T762" s="37"/>
      <c r="U762" s="37"/>
      <c r="V762" s="37"/>
      <c r="W762" s="37"/>
      <c r="X762" s="37"/>
      <c r="Y762" s="37"/>
      <c r="Z762" s="37"/>
      <c r="AA762" s="37"/>
      <c r="AB762" s="37"/>
      <c r="AC762" s="34"/>
      <c r="AD762" s="34"/>
      <c r="AE762" s="34"/>
      <c r="AF762" s="34"/>
      <c r="AG762" s="34"/>
      <c r="AH762" s="34"/>
    </row>
    <row r="763" spans="1:34" ht="11.25" outlineLevel="2" x14ac:dyDescent="0.2">
      <c r="A763" s="34"/>
      <c r="B763" s="251"/>
      <c r="C763" s="48" t="s">
        <v>51</v>
      </c>
      <c r="D763" s="49" t="s">
        <v>229</v>
      </c>
      <c r="E763" s="49" t="s">
        <v>229</v>
      </c>
      <c r="F763" s="263"/>
      <c r="G763" s="212">
        <v>3877.2485405479906</v>
      </c>
      <c r="H763" s="270"/>
      <c r="I763" s="265">
        <v>0</v>
      </c>
      <c r="J763" s="265">
        <v>0</v>
      </c>
      <c r="K763" s="265">
        <v>0</v>
      </c>
      <c r="L763" s="215"/>
      <c r="M763" s="212">
        <v>0</v>
      </c>
      <c r="N763" s="266"/>
      <c r="O763" s="265">
        <v>0</v>
      </c>
      <c r="P763" s="265">
        <v>0</v>
      </c>
      <c r="Q763" s="265">
        <v>0</v>
      </c>
      <c r="R763" s="271"/>
      <c r="S763" s="268">
        <v>0</v>
      </c>
      <c r="T763" s="268">
        <v>0</v>
      </c>
      <c r="U763" s="268">
        <v>0</v>
      </c>
      <c r="V763" s="41"/>
      <c r="W763" s="265">
        <v>0</v>
      </c>
      <c r="X763" s="265">
        <v>0</v>
      </c>
      <c r="Y763" s="265">
        <v>0</v>
      </c>
      <c r="Z763" s="265">
        <v>0</v>
      </c>
      <c r="AA763" s="265">
        <v>0</v>
      </c>
      <c r="AB763" s="265">
        <v>0</v>
      </c>
      <c r="AC763" s="265">
        <v>0</v>
      </c>
      <c r="AD763" s="265">
        <v>0</v>
      </c>
      <c r="AE763" s="55"/>
      <c r="AF763" s="34"/>
      <c r="AG763" s="34"/>
      <c r="AH763" s="34"/>
    </row>
    <row r="764" spans="1:34" s="57" customFormat="1" ht="11.25" outlineLevel="2" x14ac:dyDescent="0.2">
      <c r="A764" s="52"/>
      <c r="B764" s="258"/>
      <c r="C764" s="48" t="s">
        <v>52</v>
      </c>
      <c r="D764" s="49" t="s">
        <v>229</v>
      </c>
      <c r="E764" s="49" t="s">
        <v>230</v>
      </c>
      <c r="F764" s="263"/>
      <c r="G764" s="212">
        <v>4828.8637501969961</v>
      </c>
      <c r="H764" s="270"/>
      <c r="I764" s="265">
        <v>1537.7089910028951</v>
      </c>
      <c r="J764" s="265">
        <v>0</v>
      </c>
      <c r="K764" s="265">
        <v>3291.1547591941007</v>
      </c>
      <c r="L764" s="215"/>
      <c r="M764" s="212">
        <v>0</v>
      </c>
      <c r="N764" s="266"/>
      <c r="O764" s="265">
        <v>0</v>
      </c>
      <c r="P764" s="265">
        <v>0</v>
      </c>
      <c r="Q764" s="265">
        <v>0</v>
      </c>
      <c r="R764" s="271"/>
      <c r="S764" s="268">
        <v>0.31844116350148904</v>
      </c>
      <c r="T764" s="268">
        <v>0</v>
      </c>
      <c r="U764" s="268">
        <v>0.6815588364985109</v>
      </c>
      <c r="V764" s="41"/>
      <c r="W764" s="265">
        <v>0</v>
      </c>
      <c r="X764" s="265">
        <v>0</v>
      </c>
      <c r="Y764" s="265">
        <v>0</v>
      </c>
      <c r="Z764" s="265">
        <v>0</v>
      </c>
      <c r="AA764" s="265">
        <v>0</v>
      </c>
      <c r="AB764" s="265">
        <v>0</v>
      </c>
      <c r="AC764" s="265">
        <v>0</v>
      </c>
      <c r="AD764" s="265">
        <v>0</v>
      </c>
      <c r="AE764" s="55"/>
      <c r="AF764" s="52"/>
      <c r="AG764" s="52"/>
      <c r="AH764" s="52"/>
    </row>
    <row r="765" spans="1:34" ht="11.25" outlineLevel="2" x14ac:dyDescent="0.2">
      <c r="A765" s="34"/>
      <c r="B765" s="251"/>
      <c r="C765" s="48" t="s">
        <v>189</v>
      </c>
      <c r="D765" s="49" t="s">
        <v>229</v>
      </c>
      <c r="E765" s="49" t="s">
        <v>229</v>
      </c>
      <c r="F765" s="263"/>
      <c r="G765" s="212">
        <v>7414.5798498897148</v>
      </c>
      <c r="H765" s="270"/>
      <c r="I765" s="265">
        <v>0</v>
      </c>
      <c r="J765" s="265">
        <v>0</v>
      </c>
      <c r="K765" s="265">
        <v>0</v>
      </c>
      <c r="L765" s="215"/>
      <c r="M765" s="212">
        <v>0</v>
      </c>
      <c r="N765" s="266"/>
      <c r="O765" s="265">
        <v>0</v>
      </c>
      <c r="P765" s="265">
        <v>0</v>
      </c>
      <c r="Q765" s="265">
        <v>0</v>
      </c>
      <c r="R765" s="271"/>
      <c r="S765" s="268">
        <v>0</v>
      </c>
      <c r="T765" s="268">
        <v>0</v>
      </c>
      <c r="U765" s="268">
        <v>0</v>
      </c>
      <c r="V765" s="41"/>
      <c r="W765" s="265">
        <v>12.731744647142383</v>
      </c>
      <c r="X765" s="265">
        <v>28.204273519969789</v>
      </c>
      <c r="Y765" s="265">
        <v>0</v>
      </c>
      <c r="Z765" s="265">
        <v>0</v>
      </c>
      <c r="AA765" s="265">
        <v>0</v>
      </c>
      <c r="AB765" s="265">
        <v>0</v>
      </c>
      <c r="AC765" s="265">
        <v>0</v>
      </c>
      <c r="AD765" s="265">
        <v>0</v>
      </c>
      <c r="AE765" s="55"/>
      <c r="AF765" s="34"/>
      <c r="AG765" s="34"/>
      <c r="AH765" s="34"/>
    </row>
    <row r="766" spans="1:34" ht="11.25" outlineLevel="2" x14ac:dyDescent="0.2">
      <c r="A766" s="34"/>
      <c r="B766" s="251"/>
      <c r="C766" s="48">
        <v>0</v>
      </c>
      <c r="D766" s="49">
        <v>0</v>
      </c>
      <c r="E766" s="49">
        <v>0</v>
      </c>
      <c r="F766" s="263"/>
      <c r="G766" s="212">
        <v>0</v>
      </c>
      <c r="H766" s="270"/>
      <c r="I766" s="265">
        <v>0</v>
      </c>
      <c r="J766" s="265">
        <v>0</v>
      </c>
      <c r="K766" s="265">
        <v>0</v>
      </c>
      <c r="L766" s="215"/>
      <c r="M766" s="212">
        <v>0</v>
      </c>
      <c r="N766" s="266"/>
      <c r="O766" s="265">
        <v>0</v>
      </c>
      <c r="P766" s="265">
        <v>0</v>
      </c>
      <c r="Q766" s="265">
        <v>0</v>
      </c>
      <c r="R766" s="271"/>
      <c r="S766" s="268">
        <v>0</v>
      </c>
      <c r="T766" s="268">
        <v>0</v>
      </c>
      <c r="U766" s="268">
        <v>0</v>
      </c>
      <c r="V766" s="41"/>
      <c r="W766" s="265">
        <v>0</v>
      </c>
      <c r="X766" s="265">
        <v>0</v>
      </c>
      <c r="Y766" s="265">
        <v>0</v>
      </c>
      <c r="Z766" s="265">
        <v>0</v>
      </c>
      <c r="AA766" s="265">
        <v>0</v>
      </c>
      <c r="AB766" s="265">
        <v>0</v>
      </c>
      <c r="AC766" s="265">
        <v>0</v>
      </c>
      <c r="AD766" s="265">
        <v>0</v>
      </c>
      <c r="AE766" s="55"/>
      <c r="AF766" s="34"/>
      <c r="AG766" s="34"/>
      <c r="AH766" s="34"/>
    </row>
    <row r="767" spans="1:34" ht="11.25" outlineLevel="2" x14ac:dyDescent="0.2">
      <c r="A767" s="34"/>
      <c r="B767" s="251"/>
      <c r="C767" s="48">
        <v>0</v>
      </c>
      <c r="D767" s="49">
        <v>0</v>
      </c>
      <c r="E767" s="49">
        <v>0</v>
      </c>
      <c r="F767" s="263"/>
      <c r="G767" s="212">
        <v>0</v>
      </c>
      <c r="H767" s="270"/>
      <c r="I767" s="265">
        <v>0</v>
      </c>
      <c r="J767" s="265">
        <v>0</v>
      </c>
      <c r="K767" s="265">
        <v>0</v>
      </c>
      <c r="L767" s="215"/>
      <c r="M767" s="212">
        <v>0</v>
      </c>
      <c r="N767" s="266"/>
      <c r="O767" s="265">
        <v>0</v>
      </c>
      <c r="P767" s="265">
        <v>0</v>
      </c>
      <c r="Q767" s="265">
        <v>0</v>
      </c>
      <c r="R767" s="271"/>
      <c r="S767" s="268">
        <v>0</v>
      </c>
      <c r="T767" s="268">
        <v>0</v>
      </c>
      <c r="U767" s="268">
        <v>0</v>
      </c>
      <c r="V767" s="41"/>
      <c r="W767" s="265">
        <v>0</v>
      </c>
      <c r="X767" s="265">
        <v>0</v>
      </c>
      <c r="Y767" s="265">
        <v>0</v>
      </c>
      <c r="Z767" s="265">
        <v>0</v>
      </c>
      <c r="AA767" s="265">
        <v>0</v>
      </c>
      <c r="AB767" s="265">
        <v>0</v>
      </c>
      <c r="AC767" s="265">
        <v>0</v>
      </c>
      <c r="AD767" s="265">
        <v>0</v>
      </c>
      <c r="AE767" s="55"/>
      <c r="AF767" s="34"/>
      <c r="AG767" s="34"/>
      <c r="AH767" s="34"/>
    </row>
    <row r="768" spans="1:34" ht="11.25" outlineLevel="2" x14ac:dyDescent="0.2">
      <c r="A768" s="34"/>
      <c r="B768" s="251"/>
      <c r="C768" s="48">
        <v>0</v>
      </c>
      <c r="D768" s="49">
        <v>0</v>
      </c>
      <c r="E768" s="49">
        <v>0</v>
      </c>
      <c r="F768" s="263"/>
      <c r="G768" s="212">
        <v>0</v>
      </c>
      <c r="H768" s="270"/>
      <c r="I768" s="265">
        <v>0</v>
      </c>
      <c r="J768" s="265">
        <v>0</v>
      </c>
      <c r="K768" s="265">
        <v>0</v>
      </c>
      <c r="L768" s="215"/>
      <c r="M768" s="212">
        <v>0</v>
      </c>
      <c r="N768" s="266"/>
      <c r="O768" s="265">
        <v>0</v>
      </c>
      <c r="P768" s="265">
        <v>0</v>
      </c>
      <c r="Q768" s="265">
        <v>0</v>
      </c>
      <c r="R768" s="271"/>
      <c r="S768" s="268">
        <v>0</v>
      </c>
      <c r="T768" s="268">
        <v>0</v>
      </c>
      <c r="U768" s="268">
        <v>0</v>
      </c>
      <c r="V768" s="41"/>
      <c r="W768" s="265">
        <v>0</v>
      </c>
      <c r="X768" s="265">
        <v>0</v>
      </c>
      <c r="Y768" s="265">
        <v>0</v>
      </c>
      <c r="Z768" s="265">
        <v>0</v>
      </c>
      <c r="AA768" s="265">
        <v>0</v>
      </c>
      <c r="AB768" s="265">
        <v>0</v>
      </c>
      <c r="AC768" s="265">
        <v>0</v>
      </c>
      <c r="AD768" s="265">
        <v>0</v>
      </c>
      <c r="AE768" s="55"/>
      <c r="AF768" s="34"/>
      <c r="AG768" s="34"/>
      <c r="AH768" s="34"/>
    </row>
    <row r="769" spans="1:34" ht="11.25" outlineLevel="2" x14ac:dyDescent="0.2">
      <c r="A769" s="34"/>
      <c r="B769" s="251"/>
      <c r="C769" s="48">
        <v>0</v>
      </c>
      <c r="D769" s="49">
        <v>0</v>
      </c>
      <c r="E769" s="49">
        <v>0</v>
      </c>
      <c r="F769" s="263"/>
      <c r="G769" s="212">
        <v>0</v>
      </c>
      <c r="H769" s="270"/>
      <c r="I769" s="265">
        <v>0</v>
      </c>
      <c r="J769" s="265">
        <v>0</v>
      </c>
      <c r="K769" s="265">
        <v>0</v>
      </c>
      <c r="L769" s="215"/>
      <c r="M769" s="212">
        <v>0</v>
      </c>
      <c r="N769" s="266"/>
      <c r="O769" s="265">
        <v>0</v>
      </c>
      <c r="P769" s="265">
        <v>0</v>
      </c>
      <c r="Q769" s="265">
        <v>0</v>
      </c>
      <c r="R769" s="271"/>
      <c r="S769" s="268">
        <v>0</v>
      </c>
      <c r="T769" s="268">
        <v>0</v>
      </c>
      <c r="U769" s="268">
        <v>0</v>
      </c>
      <c r="V769" s="41"/>
      <c r="W769" s="265">
        <v>0</v>
      </c>
      <c r="X769" s="265">
        <v>0</v>
      </c>
      <c r="Y769" s="265">
        <v>0</v>
      </c>
      <c r="Z769" s="265">
        <v>0</v>
      </c>
      <c r="AA769" s="265">
        <v>0</v>
      </c>
      <c r="AB769" s="265">
        <v>0</v>
      </c>
      <c r="AC769" s="265">
        <v>0</v>
      </c>
      <c r="AD769" s="265">
        <v>0</v>
      </c>
      <c r="AE769" s="55"/>
      <c r="AF769" s="34"/>
      <c r="AG769" s="34"/>
      <c r="AH769" s="34"/>
    </row>
    <row r="770" spans="1:34" ht="11.25" outlineLevel="2" x14ac:dyDescent="0.2">
      <c r="A770" s="34"/>
      <c r="B770" s="251"/>
      <c r="C770" s="48">
        <v>0</v>
      </c>
      <c r="D770" s="49">
        <v>0</v>
      </c>
      <c r="E770" s="49">
        <v>0</v>
      </c>
      <c r="F770" s="263"/>
      <c r="G770" s="212">
        <v>0</v>
      </c>
      <c r="H770" s="270"/>
      <c r="I770" s="265">
        <v>0</v>
      </c>
      <c r="J770" s="265">
        <v>0</v>
      </c>
      <c r="K770" s="265">
        <v>0</v>
      </c>
      <c r="L770" s="215"/>
      <c r="M770" s="212">
        <v>0</v>
      </c>
      <c r="N770" s="266"/>
      <c r="O770" s="265">
        <v>0</v>
      </c>
      <c r="P770" s="265">
        <v>0</v>
      </c>
      <c r="Q770" s="265">
        <v>0</v>
      </c>
      <c r="R770" s="271"/>
      <c r="S770" s="268">
        <v>0</v>
      </c>
      <c r="T770" s="268">
        <v>0</v>
      </c>
      <c r="U770" s="268">
        <v>0</v>
      </c>
      <c r="V770" s="41"/>
      <c r="W770" s="265">
        <v>0</v>
      </c>
      <c r="X770" s="265">
        <v>0</v>
      </c>
      <c r="Y770" s="265">
        <v>0</v>
      </c>
      <c r="Z770" s="265">
        <v>0</v>
      </c>
      <c r="AA770" s="265">
        <v>0</v>
      </c>
      <c r="AB770" s="265">
        <v>0</v>
      </c>
      <c r="AC770" s="265">
        <v>0</v>
      </c>
      <c r="AD770" s="265">
        <v>0</v>
      </c>
      <c r="AE770" s="55"/>
      <c r="AF770" s="34"/>
      <c r="AG770" s="34"/>
      <c r="AH770" s="34"/>
    </row>
    <row r="771" spans="1:34" ht="11.25" outlineLevel="2" x14ac:dyDescent="0.2">
      <c r="A771" s="34"/>
      <c r="B771" s="258"/>
      <c r="C771" s="48">
        <v>0</v>
      </c>
      <c r="D771" s="49">
        <v>0</v>
      </c>
      <c r="E771" s="49">
        <v>0</v>
      </c>
      <c r="F771" s="263"/>
      <c r="G771" s="212">
        <v>0</v>
      </c>
      <c r="H771" s="270"/>
      <c r="I771" s="265">
        <v>0</v>
      </c>
      <c r="J771" s="265">
        <v>0</v>
      </c>
      <c r="K771" s="265">
        <v>0</v>
      </c>
      <c r="L771" s="215"/>
      <c r="M771" s="212">
        <v>0</v>
      </c>
      <c r="N771" s="266"/>
      <c r="O771" s="265">
        <v>0</v>
      </c>
      <c r="P771" s="265">
        <v>0</v>
      </c>
      <c r="Q771" s="265">
        <v>0</v>
      </c>
      <c r="R771" s="271"/>
      <c r="S771" s="268">
        <v>0</v>
      </c>
      <c r="T771" s="268">
        <v>0</v>
      </c>
      <c r="U771" s="268">
        <v>0</v>
      </c>
      <c r="V771" s="41"/>
      <c r="W771" s="265">
        <v>0</v>
      </c>
      <c r="X771" s="265">
        <v>0</v>
      </c>
      <c r="Y771" s="265">
        <v>0</v>
      </c>
      <c r="Z771" s="265">
        <v>0</v>
      </c>
      <c r="AA771" s="265">
        <v>0</v>
      </c>
      <c r="AB771" s="265">
        <v>0</v>
      </c>
      <c r="AC771" s="265">
        <v>0</v>
      </c>
      <c r="AD771" s="265">
        <v>0</v>
      </c>
      <c r="AE771" s="55"/>
      <c r="AF771" s="34"/>
      <c r="AG771" s="34"/>
      <c r="AH771" s="34"/>
    </row>
    <row r="772" spans="1:34" ht="11.25" outlineLevel="2" x14ac:dyDescent="0.2">
      <c r="A772" s="34"/>
      <c r="B772" s="251"/>
      <c r="C772" s="48">
        <v>0</v>
      </c>
      <c r="D772" s="49">
        <v>0</v>
      </c>
      <c r="E772" s="49">
        <v>0</v>
      </c>
      <c r="F772" s="263"/>
      <c r="G772" s="212">
        <v>0</v>
      </c>
      <c r="H772" s="270"/>
      <c r="I772" s="265">
        <v>0</v>
      </c>
      <c r="J772" s="265">
        <v>0</v>
      </c>
      <c r="K772" s="265">
        <v>0</v>
      </c>
      <c r="L772" s="215"/>
      <c r="M772" s="212">
        <v>0</v>
      </c>
      <c r="N772" s="266"/>
      <c r="O772" s="265">
        <v>0</v>
      </c>
      <c r="P772" s="265">
        <v>0</v>
      </c>
      <c r="Q772" s="265">
        <v>0</v>
      </c>
      <c r="R772" s="271"/>
      <c r="S772" s="268">
        <v>0</v>
      </c>
      <c r="T772" s="268">
        <v>0</v>
      </c>
      <c r="U772" s="268">
        <v>0</v>
      </c>
      <c r="V772" s="41"/>
      <c r="W772" s="265">
        <v>0</v>
      </c>
      <c r="X772" s="265">
        <v>0</v>
      </c>
      <c r="Y772" s="265">
        <v>0</v>
      </c>
      <c r="Z772" s="265">
        <v>0</v>
      </c>
      <c r="AA772" s="265">
        <v>0</v>
      </c>
      <c r="AB772" s="265">
        <v>0</v>
      </c>
      <c r="AC772" s="265">
        <v>0</v>
      </c>
      <c r="AD772" s="265">
        <v>0</v>
      </c>
      <c r="AE772" s="55"/>
      <c r="AF772" s="34"/>
      <c r="AG772" s="34"/>
      <c r="AH772" s="34"/>
    </row>
    <row r="773" spans="1:34" ht="11.25" outlineLevel="2" x14ac:dyDescent="0.2">
      <c r="A773" s="34"/>
      <c r="B773" s="251"/>
      <c r="C773" s="48">
        <v>0</v>
      </c>
      <c r="D773" s="49">
        <v>0</v>
      </c>
      <c r="E773" s="49">
        <v>0</v>
      </c>
      <c r="F773" s="263"/>
      <c r="G773" s="212">
        <v>0</v>
      </c>
      <c r="H773" s="270"/>
      <c r="I773" s="265">
        <v>0</v>
      </c>
      <c r="J773" s="265">
        <v>0</v>
      </c>
      <c r="K773" s="265">
        <v>0</v>
      </c>
      <c r="L773" s="215"/>
      <c r="M773" s="212">
        <v>0</v>
      </c>
      <c r="N773" s="266"/>
      <c r="O773" s="265">
        <v>0</v>
      </c>
      <c r="P773" s="265">
        <v>0</v>
      </c>
      <c r="Q773" s="265">
        <v>0</v>
      </c>
      <c r="R773" s="271"/>
      <c r="S773" s="268">
        <v>0</v>
      </c>
      <c r="T773" s="268">
        <v>0</v>
      </c>
      <c r="U773" s="268">
        <v>0</v>
      </c>
      <c r="V773" s="41"/>
      <c r="W773" s="265">
        <v>0</v>
      </c>
      <c r="X773" s="265">
        <v>0</v>
      </c>
      <c r="Y773" s="265">
        <v>0</v>
      </c>
      <c r="Z773" s="265">
        <v>0</v>
      </c>
      <c r="AA773" s="265">
        <v>0</v>
      </c>
      <c r="AB773" s="265">
        <v>0</v>
      </c>
      <c r="AC773" s="265">
        <v>0</v>
      </c>
      <c r="AD773" s="265">
        <v>0</v>
      </c>
      <c r="AE773" s="55"/>
      <c r="AF773" s="34"/>
      <c r="AG773" s="34"/>
      <c r="AH773" s="34"/>
    </row>
    <row r="774" spans="1:34" ht="11.25" outlineLevel="2" x14ac:dyDescent="0.2">
      <c r="A774" s="34"/>
      <c r="B774" s="251"/>
      <c r="C774" s="48">
        <v>0</v>
      </c>
      <c r="D774" s="49">
        <v>0</v>
      </c>
      <c r="E774" s="49">
        <v>0</v>
      </c>
      <c r="F774" s="263"/>
      <c r="G774" s="212">
        <v>0</v>
      </c>
      <c r="H774" s="270"/>
      <c r="I774" s="265">
        <v>0</v>
      </c>
      <c r="J774" s="265">
        <v>0</v>
      </c>
      <c r="K774" s="265">
        <v>0</v>
      </c>
      <c r="L774" s="215"/>
      <c r="M774" s="212">
        <v>0</v>
      </c>
      <c r="N774" s="266"/>
      <c r="O774" s="265">
        <v>0</v>
      </c>
      <c r="P774" s="265">
        <v>0</v>
      </c>
      <c r="Q774" s="265">
        <v>0</v>
      </c>
      <c r="R774" s="271"/>
      <c r="S774" s="268">
        <v>0</v>
      </c>
      <c r="T774" s="268">
        <v>0</v>
      </c>
      <c r="U774" s="268">
        <v>0</v>
      </c>
      <c r="V774" s="41"/>
      <c r="W774" s="265">
        <v>0</v>
      </c>
      <c r="X774" s="265">
        <v>0</v>
      </c>
      <c r="Y774" s="265">
        <v>0</v>
      </c>
      <c r="Z774" s="265">
        <v>0</v>
      </c>
      <c r="AA774" s="265">
        <v>0</v>
      </c>
      <c r="AB774" s="265">
        <v>0</v>
      </c>
      <c r="AC774" s="265">
        <v>0</v>
      </c>
      <c r="AD774" s="265">
        <v>0</v>
      </c>
      <c r="AE774" s="55"/>
      <c r="AF774" s="34"/>
      <c r="AG774" s="34"/>
      <c r="AH774" s="34"/>
    </row>
    <row r="775" spans="1:34" ht="11.25" hidden="1" outlineLevel="3" x14ac:dyDescent="0.2">
      <c r="A775" s="34"/>
      <c r="B775" s="251"/>
      <c r="C775" s="48">
        <v>0</v>
      </c>
      <c r="D775" s="49">
        <v>0</v>
      </c>
      <c r="E775" s="49">
        <v>0</v>
      </c>
      <c r="F775" s="263"/>
      <c r="G775" s="212">
        <v>0</v>
      </c>
      <c r="H775" s="270"/>
      <c r="I775" s="265">
        <v>0</v>
      </c>
      <c r="J775" s="265">
        <v>0</v>
      </c>
      <c r="K775" s="265">
        <v>0</v>
      </c>
      <c r="L775" s="215"/>
      <c r="M775" s="212">
        <v>0</v>
      </c>
      <c r="N775" s="266"/>
      <c r="O775" s="265">
        <v>0</v>
      </c>
      <c r="P775" s="265">
        <v>0</v>
      </c>
      <c r="Q775" s="265">
        <v>0</v>
      </c>
      <c r="R775" s="271"/>
      <c r="S775" s="268">
        <v>0</v>
      </c>
      <c r="T775" s="268">
        <v>0</v>
      </c>
      <c r="U775" s="268">
        <v>0</v>
      </c>
      <c r="V775" s="41"/>
      <c r="W775" s="265">
        <v>0</v>
      </c>
      <c r="X775" s="265">
        <v>0</v>
      </c>
      <c r="Y775" s="265">
        <v>0</v>
      </c>
      <c r="Z775" s="265">
        <v>0</v>
      </c>
      <c r="AA775" s="265">
        <v>0</v>
      </c>
      <c r="AB775" s="265">
        <v>0</v>
      </c>
      <c r="AC775" s="265">
        <v>0</v>
      </c>
      <c r="AD775" s="265">
        <v>0</v>
      </c>
      <c r="AE775" s="55"/>
      <c r="AF775" s="34"/>
      <c r="AG775" s="34"/>
      <c r="AH775" s="34"/>
    </row>
    <row r="776" spans="1:34" ht="11.25" hidden="1" outlineLevel="3" x14ac:dyDescent="0.2">
      <c r="A776" s="34"/>
      <c r="B776" s="251"/>
      <c r="C776" s="48">
        <v>0</v>
      </c>
      <c r="D776" s="49">
        <v>0</v>
      </c>
      <c r="E776" s="49">
        <v>0</v>
      </c>
      <c r="F776" s="263"/>
      <c r="G776" s="212">
        <v>0</v>
      </c>
      <c r="H776" s="270"/>
      <c r="I776" s="265">
        <v>0</v>
      </c>
      <c r="J776" s="265">
        <v>0</v>
      </c>
      <c r="K776" s="265">
        <v>0</v>
      </c>
      <c r="L776" s="215"/>
      <c r="M776" s="212">
        <v>0</v>
      </c>
      <c r="N776" s="266"/>
      <c r="O776" s="265">
        <v>0</v>
      </c>
      <c r="P776" s="265">
        <v>0</v>
      </c>
      <c r="Q776" s="265">
        <v>0</v>
      </c>
      <c r="R776" s="271"/>
      <c r="S776" s="268">
        <v>0</v>
      </c>
      <c r="T776" s="268">
        <v>0</v>
      </c>
      <c r="U776" s="268">
        <v>0</v>
      </c>
      <c r="V776" s="41"/>
      <c r="W776" s="265">
        <v>0</v>
      </c>
      <c r="X776" s="265">
        <v>0</v>
      </c>
      <c r="Y776" s="265">
        <v>0</v>
      </c>
      <c r="Z776" s="265">
        <v>0</v>
      </c>
      <c r="AA776" s="265">
        <v>0</v>
      </c>
      <c r="AB776" s="265">
        <v>0</v>
      </c>
      <c r="AC776" s="265">
        <v>0</v>
      </c>
      <c r="AD776" s="265">
        <v>0</v>
      </c>
      <c r="AE776" s="55"/>
      <c r="AF776" s="34"/>
      <c r="AG776" s="34"/>
      <c r="AH776" s="34"/>
    </row>
    <row r="777" spans="1:34" ht="11.25" hidden="1" outlineLevel="3" x14ac:dyDescent="0.2">
      <c r="A777" s="34"/>
      <c r="B777" s="251"/>
      <c r="C777" s="48">
        <v>0</v>
      </c>
      <c r="D777" s="49">
        <v>0</v>
      </c>
      <c r="E777" s="49">
        <v>0</v>
      </c>
      <c r="F777" s="263"/>
      <c r="G777" s="212">
        <v>0</v>
      </c>
      <c r="H777" s="270"/>
      <c r="I777" s="265">
        <v>0</v>
      </c>
      <c r="J777" s="265">
        <v>0</v>
      </c>
      <c r="K777" s="265">
        <v>0</v>
      </c>
      <c r="L777" s="215"/>
      <c r="M777" s="212">
        <v>0</v>
      </c>
      <c r="N777" s="266"/>
      <c r="O777" s="265">
        <v>0</v>
      </c>
      <c r="P777" s="265">
        <v>0</v>
      </c>
      <c r="Q777" s="265">
        <v>0</v>
      </c>
      <c r="R777" s="271"/>
      <c r="S777" s="268">
        <v>0</v>
      </c>
      <c r="T777" s="268">
        <v>0</v>
      </c>
      <c r="U777" s="268">
        <v>0</v>
      </c>
      <c r="V777" s="41"/>
      <c r="W777" s="265">
        <v>0</v>
      </c>
      <c r="X777" s="265">
        <v>0</v>
      </c>
      <c r="Y777" s="265">
        <v>0</v>
      </c>
      <c r="Z777" s="265">
        <v>0</v>
      </c>
      <c r="AA777" s="265">
        <v>0</v>
      </c>
      <c r="AB777" s="265">
        <v>0</v>
      </c>
      <c r="AC777" s="265">
        <v>0</v>
      </c>
      <c r="AD777" s="265">
        <v>0</v>
      </c>
      <c r="AE777" s="55"/>
      <c r="AF777" s="34"/>
      <c r="AG777" s="34"/>
      <c r="AH777" s="34"/>
    </row>
    <row r="778" spans="1:34" ht="11.25" hidden="1" outlineLevel="3" x14ac:dyDescent="0.2">
      <c r="A778" s="34"/>
      <c r="B778" s="258"/>
      <c r="C778" s="48">
        <v>0</v>
      </c>
      <c r="D778" s="49">
        <v>0</v>
      </c>
      <c r="E778" s="49">
        <v>0</v>
      </c>
      <c r="F778" s="263"/>
      <c r="G778" s="212">
        <v>0</v>
      </c>
      <c r="H778" s="270"/>
      <c r="I778" s="265">
        <v>0</v>
      </c>
      <c r="J778" s="265">
        <v>0</v>
      </c>
      <c r="K778" s="265">
        <v>0</v>
      </c>
      <c r="L778" s="215"/>
      <c r="M778" s="212">
        <v>0</v>
      </c>
      <c r="N778" s="266"/>
      <c r="O778" s="265">
        <v>0</v>
      </c>
      <c r="P778" s="265">
        <v>0</v>
      </c>
      <c r="Q778" s="265">
        <v>0</v>
      </c>
      <c r="R778" s="271"/>
      <c r="S778" s="268">
        <v>0</v>
      </c>
      <c r="T778" s="268">
        <v>0</v>
      </c>
      <c r="U778" s="268">
        <v>0</v>
      </c>
      <c r="V778" s="41"/>
      <c r="W778" s="265">
        <v>0</v>
      </c>
      <c r="X778" s="265">
        <v>0</v>
      </c>
      <c r="Y778" s="265">
        <v>0</v>
      </c>
      <c r="Z778" s="265">
        <v>0</v>
      </c>
      <c r="AA778" s="265">
        <v>0</v>
      </c>
      <c r="AB778" s="265">
        <v>0</v>
      </c>
      <c r="AC778" s="265">
        <v>0</v>
      </c>
      <c r="AD778" s="265">
        <v>0</v>
      </c>
      <c r="AE778" s="55"/>
      <c r="AF778" s="34"/>
      <c r="AG778" s="34"/>
      <c r="AH778" s="34"/>
    </row>
    <row r="779" spans="1:34" ht="11.25" hidden="1" outlineLevel="3" x14ac:dyDescent="0.2">
      <c r="A779" s="34"/>
      <c r="B779" s="251"/>
      <c r="C779" s="48">
        <v>0</v>
      </c>
      <c r="D779" s="49">
        <v>0</v>
      </c>
      <c r="E779" s="49">
        <v>0</v>
      </c>
      <c r="F779" s="263"/>
      <c r="G779" s="212">
        <v>0</v>
      </c>
      <c r="H779" s="270"/>
      <c r="I779" s="265">
        <v>0</v>
      </c>
      <c r="J779" s="265">
        <v>0</v>
      </c>
      <c r="K779" s="265">
        <v>0</v>
      </c>
      <c r="L779" s="215"/>
      <c r="M779" s="212">
        <v>0</v>
      </c>
      <c r="N779" s="266"/>
      <c r="O779" s="265">
        <v>0</v>
      </c>
      <c r="P779" s="265">
        <v>0</v>
      </c>
      <c r="Q779" s="265">
        <v>0</v>
      </c>
      <c r="R779" s="271"/>
      <c r="S779" s="268">
        <v>0</v>
      </c>
      <c r="T779" s="268">
        <v>0</v>
      </c>
      <c r="U779" s="268">
        <v>0</v>
      </c>
      <c r="V779" s="41"/>
      <c r="W779" s="265">
        <v>0</v>
      </c>
      <c r="X779" s="265">
        <v>0</v>
      </c>
      <c r="Y779" s="265">
        <v>0</v>
      </c>
      <c r="Z779" s="265">
        <v>0</v>
      </c>
      <c r="AA779" s="265">
        <v>0</v>
      </c>
      <c r="AB779" s="265">
        <v>0</v>
      </c>
      <c r="AC779" s="265">
        <v>0</v>
      </c>
      <c r="AD779" s="265">
        <v>0</v>
      </c>
      <c r="AE779" s="55"/>
      <c r="AF779" s="34"/>
      <c r="AG779" s="34"/>
      <c r="AH779" s="34"/>
    </row>
    <row r="780" spans="1:34" ht="11.25" hidden="1" outlineLevel="3" x14ac:dyDescent="0.2">
      <c r="A780" s="34"/>
      <c r="B780" s="251"/>
      <c r="C780" s="48">
        <v>0</v>
      </c>
      <c r="D780" s="49">
        <v>0</v>
      </c>
      <c r="E780" s="49">
        <v>0</v>
      </c>
      <c r="F780" s="263"/>
      <c r="G780" s="212">
        <v>0</v>
      </c>
      <c r="H780" s="270"/>
      <c r="I780" s="265">
        <v>0</v>
      </c>
      <c r="J780" s="265">
        <v>0</v>
      </c>
      <c r="K780" s="265">
        <v>0</v>
      </c>
      <c r="L780" s="215"/>
      <c r="M780" s="212">
        <v>0</v>
      </c>
      <c r="N780" s="266"/>
      <c r="O780" s="265">
        <v>0</v>
      </c>
      <c r="P780" s="265">
        <v>0</v>
      </c>
      <c r="Q780" s="265">
        <v>0</v>
      </c>
      <c r="R780" s="271"/>
      <c r="S780" s="268">
        <v>0</v>
      </c>
      <c r="T780" s="268">
        <v>0</v>
      </c>
      <c r="U780" s="268">
        <v>0</v>
      </c>
      <c r="V780" s="41"/>
      <c r="W780" s="265">
        <v>0</v>
      </c>
      <c r="X780" s="265">
        <v>0</v>
      </c>
      <c r="Y780" s="265">
        <v>0</v>
      </c>
      <c r="Z780" s="265">
        <v>0</v>
      </c>
      <c r="AA780" s="265">
        <v>0</v>
      </c>
      <c r="AB780" s="265">
        <v>0</v>
      </c>
      <c r="AC780" s="265">
        <v>0</v>
      </c>
      <c r="AD780" s="265">
        <v>0</v>
      </c>
      <c r="AE780" s="55"/>
      <c r="AF780" s="34"/>
      <c r="AG780" s="34"/>
      <c r="AH780" s="34"/>
    </row>
    <row r="781" spans="1:34" ht="11.25" hidden="1" outlineLevel="3" x14ac:dyDescent="0.2">
      <c r="A781" s="34"/>
      <c r="B781" s="251"/>
      <c r="C781" s="48">
        <v>0</v>
      </c>
      <c r="D781" s="49">
        <v>0</v>
      </c>
      <c r="E781" s="49">
        <v>0</v>
      </c>
      <c r="F781" s="263"/>
      <c r="G781" s="212">
        <v>0</v>
      </c>
      <c r="H781" s="270"/>
      <c r="I781" s="265">
        <v>0</v>
      </c>
      <c r="J781" s="265">
        <v>0</v>
      </c>
      <c r="K781" s="265">
        <v>0</v>
      </c>
      <c r="L781" s="215"/>
      <c r="M781" s="212">
        <v>0</v>
      </c>
      <c r="N781" s="266"/>
      <c r="O781" s="265">
        <v>0</v>
      </c>
      <c r="P781" s="265">
        <v>0</v>
      </c>
      <c r="Q781" s="265">
        <v>0</v>
      </c>
      <c r="R781" s="271"/>
      <c r="S781" s="268">
        <v>0</v>
      </c>
      <c r="T781" s="268">
        <v>0</v>
      </c>
      <c r="U781" s="268">
        <v>0</v>
      </c>
      <c r="V781" s="41"/>
      <c r="W781" s="265">
        <v>0</v>
      </c>
      <c r="X781" s="265">
        <v>0</v>
      </c>
      <c r="Y781" s="265">
        <v>0</v>
      </c>
      <c r="Z781" s="265">
        <v>0</v>
      </c>
      <c r="AA781" s="265">
        <v>0</v>
      </c>
      <c r="AB781" s="265">
        <v>0</v>
      </c>
      <c r="AC781" s="265">
        <v>0</v>
      </c>
      <c r="AD781" s="265">
        <v>0</v>
      </c>
      <c r="AE781" s="55"/>
      <c r="AF781" s="34"/>
      <c r="AG781" s="34"/>
      <c r="AH781" s="34"/>
    </row>
    <row r="782" spans="1:34" ht="11.25" hidden="1" outlineLevel="3" x14ac:dyDescent="0.2">
      <c r="A782" s="34"/>
      <c r="B782" s="251"/>
      <c r="C782" s="48">
        <v>0</v>
      </c>
      <c r="D782" s="49">
        <v>0</v>
      </c>
      <c r="E782" s="49">
        <v>0</v>
      </c>
      <c r="F782" s="263"/>
      <c r="G782" s="212">
        <v>0</v>
      </c>
      <c r="H782" s="270"/>
      <c r="I782" s="265">
        <v>0</v>
      </c>
      <c r="J782" s="265">
        <v>0</v>
      </c>
      <c r="K782" s="265">
        <v>0</v>
      </c>
      <c r="L782" s="215"/>
      <c r="M782" s="212">
        <v>0</v>
      </c>
      <c r="N782" s="266"/>
      <c r="O782" s="265">
        <v>0</v>
      </c>
      <c r="P782" s="265">
        <v>0</v>
      </c>
      <c r="Q782" s="265">
        <v>0</v>
      </c>
      <c r="R782" s="271"/>
      <c r="S782" s="268">
        <v>0</v>
      </c>
      <c r="T782" s="268">
        <v>0</v>
      </c>
      <c r="U782" s="268">
        <v>0</v>
      </c>
      <c r="V782" s="41"/>
      <c r="W782" s="265">
        <v>0</v>
      </c>
      <c r="X782" s="265">
        <v>0</v>
      </c>
      <c r="Y782" s="265">
        <v>0</v>
      </c>
      <c r="Z782" s="265">
        <v>0</v>
      </c>
      <c r="AA782" s="265">
        <v>0</v>
      </c>
      <c r="AB782" s="265">
        <v>0</v>
      </c>
      <c r="AC782" s="265">
        <v>0</v>
      </c>
      <c r="AD782" s="265">
        <v>0</v>
      </c>
      <c r="AE782" s="55"/>
      <c r="AF782" s="34"/>
      <c r="AG782" s="34"/>
      <c r="AH782" s="34"/>
    </row>
    <row r="783" spans="1:34" ht="11.25" hidden="1" outlineLevel="3" x14ac:dyDescent="0.2">
      <c r="A783" s="34"/>
      <c r="B783" s="251"/>
      <c r="C783" s="48">
        <v>0</v>
      </c>
      <c r="D783" s="49">
        <v>0</v>
      </c>
      <c r="E783" s="49">
        <v>0</v>
      </c>
      <c r="F783" s="263"/>
      <c r="G783" s="212">
        <v>0</v>
      </c>
      <c r="H783" s="270"/>
      <c r="I783" s="265">
        <v>0</v>
      </c>
      <c r="J783" s="265">
        <v>0</v>
      </c>
      <c r="K783" s="265">
        <v>0</v>
      </c>
      <c r="L783" s="215"/>
      <c r="M783" s="212">
        <v>0</v>
      </c>
      <c r="N783" s="266"/>
      <c r="O783" s="265">
        <v>0</v>
      </c>
      <c r="P783" s="265">
        <v>0</v>
      </c>
      <c r="Q783" s="265">
        <v>0</v>
      </c>
      <c r="R783" s="271"/>
      <c r="S783" s="268">
        <v>0</v>
      </c>
      <c r="T783" s="268">
        <v>0</v>
      </c>
      <c r="U783" s="268">
        <v>0</v>
      </c>
      <c r="V783" s="41"/>
      <c r="W783" s="265">
        <v>0</v>
      </c>
      <c r="X783" s="265">
        <v>0</v>
      </c>
      <c r="Y783" s="265">
        <v>0</v>
      </c>
      <c r="Z783" s="265">
        <v>0</v>
      </c>
      <c r="AA783" s="265">
        <v>0</v>
      </c>
      <c r="AB783" s="265">
        <v>0</v>
      </c>
      <c r="AC783" s="265">
        <v>0</v>
      </c>
      <c r="AD783" s="265">
        <v>0</v>
      </c>
      <c r="AE783" s="55"/>
      <c r="AF783" s="34"/>
      <c r="AG783" s="34"/>
      <c r="AH783" s="34"/>
    </row>
    <row r="784" spans="1:34" ht="11.25" hidden="1" outlineLevel="3" x14ac:dyDescent="0.2">
      <c r="A784" s="34"/>
      <c r="B784" s="251"/>
      <c r="C784" s="48">
        <v>0</v>
      </c>
      <c r="D784" s="49">
        <v>0</v>
      </c>
      <c r="E784" s="49">
        <v>0</v>
      </c>
      <c r="F784" s="263"/>
      <c r="G784" s="212">
        <v>0</v>
      </c>
      <c r="H784" s="270"/>
      <c r="I784" s="265">
        <v>0</v>
      </c>
      <c r="J784" s="265">
        <v>0</v>
      </c>
      <c r="K784" s="265">
        <v>0</v>
      </c>
      <c r="L784" s="215"/>
      <c r="M784" s="212">
        <v>0</v>
      </c>
      <c r="N784" s="266"/>
      <c r="O784" s="265">
        <v>0</v>
      </c>
      <c r="P784" s="265">
        <v>0</v>
      </c>
      <c r="Q784" s="265">
        <v>0</v>
      </c>
      <c r="R784" s="271"/>
      <c r="S784" s="268">
        <v>0</v>
      </c>
      <c r="T784" s="268">
        <v>0</v>
      </c>
      <c r="U784" s="268">
        <v>0</v>
      </c>
      <c r="V784" s="41"/>
      <c r="W784" s="265">
        <v>0</v>
      </c>
      <c r="X784" s="265">
        <v>0</v>
      </c>
      <c r="Y784" s="265">
        <v>0</v>
      </c>
      <c r="Z784" s="265">
        <v>0</v>
      </c>
      <c r="AA784" s="265">
        <v>0</v>
      </c>
      <c r="AB784" s="265">
        <v>0</v>
      </c>
      <c r="AC784" s="265">
        <v>0</v>
      </c>
      <c r="AD784" s="265">
        <v>0</v>
      </c>
      <c r="AE784" s="55"/>
      <c r="AF784" s="34"/>
      <c r="AG784" s="34"/>
      <c r="AH784" s="34"/>
    </row>
    <row r="785" spans="1:34" ht="11.25" hidden="1" outlineLevel="3" x14ac:dyDescent="0.2">
      <c r="A785" s="34"/>
      <c r="B785" s="258"/>
      <c r="C785" s="48">
        <v>0</v>
      </c>
      <c r="D785" s="49">
        <v>0</v>
      </c>
      <c r="E785" s="49">
        <v>0</v>
      </c>
      <c r="F785" s="263"/>
      <c r="G785" s="212">
        <v>0</v>
      </c>
      <c r="H785" s="270"/>
      <c r="I785" s="265">
        <v>0</v>
      </c>
      <c r="J785" s="265">
        <v>0</v>
      </c>
      <c r="K785" s="265">
        <v>0</v>
      </c>
      <c r="L785" s="215"/>
      <c r="M785" s="212">
        <v>0</v>
      </c>
      <c r="N785" s="266"/>
      <c r="O785" s="265">
        <v>0</v>
      </c>
      <c r="P785" s="265">
        <v>0</v>
      </c>
      <c r="Q785" s="265">
        <v>0</v>
      </c>
      <c r="R785" s="271"/>
      <c r="S785" s="268">
        <v>0</v>
      </c>
      <c r="T785" s="268">
        <v>0</v>
      </c>
      <c r="U785" s="268">
        <v>0</v>
      </c>
      <c r="V785" s="41"/>
      <c r="W785" s="265">
        <v>0</v>
      </c>
      <c r="X785" s="265">
        <v>0</v>
      </c>
      <c r="Y785" s="265">
        <v>0</v>
      </c>
      <c r="Z785" s="265">
        <v>0</v>
      </c>
      <c r="AA785" s="265">
        <v>0</v>
      </c>
      <c r="AB785" s="265">
        <v>0</v>
      </c>
      <c r="AC785" s="265">
        <v>0</v>
      </c>
      <c r="AD785" s="265">
        <v>0</v>
      </c>
      <c r="AE785" s="55"/>
      <c r="AF785" s="34"/>
      <c r="AG785" s="34"/>
      <c r="AH785" s="34"/>
    </row>
    <row r="786" spans="1:34" ht="11.25" hidden="1" outlineLevel="3" x14ac:dyDescent="0.2">
      <c r="A786" s="34"/>
      <c r="B786" s="251"/>
      <c r="C786" s="48">
        <v>0</v>
      </c>
      <c r="D786" s="49">
        <v>0</v>
      </c>
      <c r="E786" s="49">
        <v>0</v>
      </c>
      <c r="F786" s="263"/>
      <c r="G786" s="212">
        <v>0</v>
      </c>
      <c r="H786" s="270"/>
      <c r="I786" s="265">
        <v>0</v>
      </c>
      <c r="J786" s="265">
        <v>0</v>
      </c>
      <c r="K786" s="265">
        <v>0</v>
      </c>
      <c r="L786" s="215"/>
      <c r="M786" s="212">
        <v>0</v>
      </c>
      <c r="N786" s="266"/>
      <c r="O786" s="265">
        <v>0</v>
      </c>
      <c r="P786" s="265">
        <v>0</v>
      </c>
      <c r="Q786" s="265">
        <v>0</v>
      </c>
      <c r="R786" s="271"/>
      <c r="S786" s="268">
        <v>0</v>
      </c>
      <c r="T786" s="268">
        <v>0</v>
      </c>
      <c r="U786" s="268">
        <v>0</v>
      </c>
      <c r="V786" s="41"/>
      <c r="W786" s="265">
        <v>0</v>
      </c>
      <c r="X786" s="265">
        <v>0</v>
      </c>
      <c r="Y786" s="265">
        <v>0</v>
      </c>
      <c r="Z786" s="265">
        <v>0</v>
      </c>
      <c r="AA786" s="265">
        <v>0</v>
      </c>
      <c r="AB786" s="265">
        <v>0</v>
      </c>
      <c r="AC786" s="265">
        <v>0</v>
      </c>
      <c r="AD786" s="265">
        <v>0</v>
      </c>
      <c r="AE786" s="55"/>
      <c r="AF786" s="34"/>
      <c r="AG786" s="34"/>
      <c r="AH786" s="34"/>
    </row>
    <row r="787" spans="1:34" ht="11.25" hidden="1" outlineLevel="3" x14ac:dyDescent="0.2">
      <c r="A787" s="34"/>
      <c r="B787" s="251"/>
      <c r="C787" s="48">
        <v>0</v>
      </c>
      <c r="D787" s="49">
        <v>0</v>
      </c>
      <c r="E787" s="49">
        <v>0</v>
      </c>
      <c r="F787" s="263"/>
      <c r="G787" s="212">
        <v>0</v>
      </c>
      <c r="H787" s="270"/>
      <c r="I787" s="265">
        <v>0</v>
      </c>
      <c r="J787" s="265">
        <v>0</v>
      </c>
      <c r="K787" s="265">
        <v>0</v>
      </c>
      <c r="L787" s="215"/>
      <c r="M787" s="212">
        <v>0</v>
      </c>
      <c r="N787" s="266"/>
      <c r="O787" s="265">
        <v>0</v>
      </c>
      <c r="P787" s="265">
        <v>0</v>
      </c>
      <c r="Q787" s="265">
        <v>0</v>
      </c>
      <c r="R787" s="271"/>
      <c r="S787" s="268">
        <v>0</v>
      </c>
      <c r="T787" s="268">
        <v>0</v>
      </c>
      <c r="U787" s="268">
        <v>0</v>
      </c>
      <c r="V787" s="41"/>
      <c r="W787" s="265">
        <v>0</v>
      </c>
      <c r="X787" s="265">
        <v>0</v>
      </c>
      <c r="Y787" s="265">
        <v>0</v>
      </c>
      <c r="Z787" s="265">
        <v>0</v>
      </c>
      <c r="AA787" s="265">
        <v>0</v>
      </c>
      <c r="AB787" s="265">
        <v>0</v>
      </c>
      <c r="AC787" s="265">
        <v>0</v>
      </c>
      <c r="AD787" s="265">
        <v>0</v>
      </c>
      <c r="AE787" s="55"/>
      <c r="AF787" s="34"/>
      <c r="AG787" s="34"/>
      <c r="AH787" s="34"/>
    </row>
    <row r="788" spans="1:34" ht="11.25" hidden="1" outlineLevel="3" x14ac:dyDescent="0.2">
      <c r="A788" s="34"/>
      <c r="B788" s="251"/>
      <c r="C788" s="48">
        <v>0</v>
      </c>
      <c r="D788" s="49">
        <v>0</v>
      </c>
      <c r="E788" s="49">
        <v>0</v>
      </c>
      <c r="F788" s="263"/>
      <c r="G788" s="212">
        <v>0</v>
      </c>
      <c r="H788" s="270"/>
      <c r="I788" s="265">
        <v>0</v>
      </c>
      <c r="J788" s="265">
        <v>0</v>
      </c>
      <c r="K788" s="265">
        <v>0</v>
      </c>
      <c r="L788" s="215"/>
      <c r="M788" s="212">
        <v>0</v>
      </c>
      <c r="N788" s="266"/>
      <c r="O788" s="265">
        <v>0</v>
      </c>
      <c r="P788" s="265">
        <v>0</v>
      </c>
      <c r="Q788" s="265">
        <v>0</v>
      </c>
      <c r="R788" s="271"/>
      <c r="S788" s="268">
        <v>0</v>
      </c>
      <c r="T788" s="268">
        <v>0</v>
      </c>
      <c r="U788" s="268">
        <v>0</v>
      </c>
      <c r="V788" s="41"/>
      <c r="W788" s="265">
        <v>0</v>
      </c>
      <c r="X788" s="265">
        <v>0</v>
      </c>
      <c r="Y788" s="265">
        <v>0</v>
      </c>
      <c r="Z788" s="265">
        <v>0</v>
      </c>
      <c r="AA788" s="265">
        <v>0</v>
      </c>
      <c r="AB788" s="265">
        <v>0</v>
      </c>
      <c r="AC788" s="265">
        <v>0</v>
      </c>
      <c r="AD788" s="265">
        <v>0</v>
      </c>
      <c r="AE788" s="55"/>
      <c r="AF788" s="34"/>
      <c r="AG788" s="34"/>
      <c r="AH788" s="34"/>
    </row>
    <row r="789" spans="1:34" ht="11.25" hidden="1" outlineLevel="3" x14ac:dyDescent="0.2">
      <c r="A789" s="34"/>
      <c r="B789" s="251"/>
      <c r="C789" s="48">
        <v>0</v>
      </c>
      <c r="D789" s="49">
        <v>0</v>
      </c>
      <c r="E789" s="49">
        <v>0</v>
      </c>
      <c r="F789" s="263"/>
      <c r="G789" s="212">
        <v>0</v>
      </c>
      <c r="H789" s="270"/>
      <c r="I789" s="265">
        <v>0</v>
      </c>
      <c r="J789" s="265">
        <v>0</v>
      </c>
      <c r="K789" s="265">
        <v>0</v>
      </c>
      <c r="L789" s="215"/>
      <c r="M789" s="212">
        <v>0</v>
      </c>
      <c r="N789" s="266"/>
      <c r="O789" s="265">
        <v>0</v>
      </c>
      <c r="P789" s="265">
        <v>0</v>
      </c>
      <c r="Q789" s="265">
        <v>0</v>
      </c>
      <c r="R789" s="271"/>
      <c r="S789" s="268">
        <v>0</v>
      </c>
      <c r="T789" s="268">
        <v>0</v>
      </c>
      <c r="U789" s="268">
        <v>0</v>
      </c>
      <c r="V789" s="41"/>
      <c r="W789" s="265">
        <v>0</v>
      </c>
      <c r="X789" s="265">
        <v>0</v>
      </c>
      <c r="Y789" s="265">
        <v>0</v>
      </c>
      <c r="Z789" s="265">
        <v>0</v>
      </c>
      <c r="AA789" s="265">
        <v>0</v>
      </c>
      <c r="AB789" s="265">
        <v>0</v>
      </c>
      <c r="AC789" s="265">
        <v>0</v>
      </c>
      <c r="AD789" s="265">
        <v>0</v>
      </c>
      <c r="AE789" s="55"/>
      <c r="AF789" s="34"/>
      <c r="AG789" s="34"/>
      <c r="AH789" s="34"/>
    </row>
    <row r="790" spans="1:34" ht="11.25" hidden="1" outlineLevel="3" x14ac:dyDescent="0.2">
      <c r="A790" s="34"/>
      <c r="B790" s="251"/>
      <c r="C790" s="48">
        <v>0</v>
      </c>
      <c r="D790" s="49">
        <v>0</v>
      </c>
      <c r="E790" s="49">
        <v>0</v>
      </c>
      <c r="F790" s="263"/>
      <c r="G790" s="212">
        <v>0</v>
      </c>
      <c r="H790" s="270"/>
      <c r="I790" s="265">
        <v>0</v>
      </c>
      <c r="J790" s="265">
        <v>0</v>
      </c>
      <c r="K790" s="265">
        <v>0</v>
      </c>
      <c r="L790" s="215"/>
      <c r="M790" s="212">
        <v>0</v>
      </c>
      <c r="N790" s="266"/>
      <c r="O790" s="265">
        <v>0</v>
      </c>
      <c r="P790" s="265">
        <v>0</v>
      </c>
      <c r="Q790" s="265">
        <v>0</v>
      </c>
      <c r="R790" s="271"/>
      <c r="S790" s="268">
        <v>0</v>
      </c>
      <c r="T790" s="268">
        <v>0</v>
      </c>
      <c r="U790" s="268">
        <v>0</v>
      </c>
      <c r="V790" s="41"/>
      <c r="W790" s="265">
        <v>0</v>
      </c>
      <c r="X790" s="265">
        <v>0</v>
      </c>
      <c r="Y790" s="265">
        <v>0</v>
      </c>
      <c r="Z790" s="265">
        <v>0</v>
      </c>
      <c r="AA790" s="265">
        <v>0</v>
      </c>
      <c r="AB790" s="265">
        <v>0</v>
      </c>
      <c r="AC790" s="265">
        <v>0</v>
      </c>
      <c r="AD790" s="265">
        <v>0</v>
      </c>
      <c r="AE790" s="55"/>
      <c r="AF790" s="34"/>
      <c r="AG790" s="34"/>
      <c r="AH790" s="34"/>
    </row>
    <row r="791" spans="1:34" ht="11.25" hidden="1" outlineLevel="3" x14ac:dyDescent="0.2">
      <c r="A791" s="34"/>
      <c r="B791" s="251"/>
      <c r="C791" s="48">
        <v>0</v>
      </c>
      <c r="D791" s="49">
        <v>0</v>
      </c>
      <c r="E791" s="49">
        <v>0</v>
      </c>
      <c r="F791" s="263"/>
      <c r="G791" s="212">
        <v>0</v>
      </c>
      <c r="H791" s="270"/>
      <c r="I791" s="265">
        <v>0</v>
      </c>
      <c r="J791" s="265">
        <v>0</v>
      </c>
      <c r="K791" s="265">
        <v>0</v>
      </c>
      <c r="L791" s="215"/>
      <c r="M791" s="212">
        <v>0</v>
      </c>
      <c r="N791" s="266"/>
      <c r="O791" s="265">
        <v>0</v>
      </c>
      <c r="P791" s="265">
        <v>0</v>
      </c>
      <c r="Q791" s="265">
        <v>0</v>
      </c>
      <c r="R791" s="271"/>
      <c r="S791" s="268">
        <v>0</v>
      </c>
      <c r="T791" s="268">
        <v>0</v>
      </c>
      <c r="U791" s="268">
        <v>0</v>
      </c>
      <c r="V791" s="41"/>
      <c r="W791" s="265">
        <v>0</v>
      </c>
      <c r="X791" s="265">
        <v>0</v>
      </c>
      <c r="Y791" s="265">
        <v>0</v>
      </c>
      <c r="Z791" s="265">
        <v>0</v>
      </c>
      <c r="AA791" s="265">
        <v>0</v>
      </c>
      <c r="AB791" s="265">
        <v>0</v>
      </c>
      <c r="AC791" s="265">
        <v>0</v>
      </c>
      <c r="AD791" s="265">
        <v>0</v>
      </c>
      <c r="AE791" s="55"/>
      <c r="AF791" s="34"/>
      <c r="AG791" s="34"/>
      <c r="AH791" s="34"/>
    </row>
    <row r="792" spans="1:34" ht="11.25" hidden="1" outlineLevel="3" x14ac:dyDescent="0.2">
      <c r="A792" s="34"/>
      <c r="B792" s="258"/>
      <c r="C792" s="48">
        <v>0</v>
      </c>
      <c r="D792" s="49">
        <v>0</v>
      </c>
      <c r="E792" s="49">
        <v>0</v>
      </c>
      <c r="F792" s="263"/>
      <c r="G792" s="212">
        <v>0</v>
      </c>
      <c r="H792" s="270"/>
      <c r="I792" s="265">
        <v>0</v>
      </c>
      <c r="J792" s="265">
        <v>0</v>
      </c>
      <c r="K792" s="265">
        <v>0</v>
      </c>
      <c r="L792" s="215"/>
      <c r="M792" s="212">
        <v>0</v>
      </c>
      <c r="N792" s="266"/>
      <c r="O792" s="265">
        <v>0</v>
      </c>
      <c r="P792" s="265">
        <v>0</v>
      </c>
      <c r="Q792" s="265">
        <v>0</v>
      </c>
      <c r="R792" s="271"/>
      <c r="S792" s="268">
        <v>0</v>
      </c>
      <c r="T792" s="268">
        <v>0</v>
      </c>
      <c r="U792" s="268">
        <v>0</v>
      </c>
      <c r="V792" s="41"/>
      <c r="W792" s="265">
        <v>0</v>
      </c>
      <c r="X792" s="265">
        <v>0</v>
      </c>
      <c r="Y792" s="265">
        <v>0</v>
      </c>
      <c r="Z792" s="265">
        <v>0</v>
      </c>
      <c r="AA792" s="265">
        <v>0</v>
      </c>
      <c r="AB792" s="265">
        <v>0</v>
      </c>
      <c r="AC792" s="265">
        <v>0</v>
      </c>
      <c r="AD792" s="265">
        <v>0</v>
      </c>
      <c r="AE792" s="55"/>
      <c r="AF792" s="34"/>
      <c r="AG792" s="34"/>
      <c r="AH792" s="34"/>
    </row>
    <row r="793" spans="1:34" ht="11.25" outlineLevel="2" collapsed="1" x14ac:dyDescent="0.2">
      <c r="A793" s="34"/>
      <c r="B793" s="258"/>
      <c r="C793" s="48" t="s">
        <v>183</v>
      </c>
      <c r="D793" s="49" t="s">
        <v>229</v>
      </c>
      <c r="E793" s="49" t="s">
        <v>230</v>
      </c>
      <c r="F793" s="263"/>
      <c r="G793" s="212">
        <v>1332.339123224735</v>
      </c>
      <c r="H793" s="270"/>
      <c r="I793" s="265">
        <v>0</v>
      </c>
      <c r="J793" s="265">
        <v>0</v>
      </c>
      <c r="K793" s="265">
        <v>1332.339123224735</v>
      </c>
      <c r="L793" s="215"/>
      <c r="M793" s="212">
        <v>0</v>
      </c>
      <c r="N793" s="266"/>
      <c r="O793" s="265">
        <v>0</v>
      </c>
      <c r="P793" s="265">
        <v>0</v>
      </c>
      <c r="Q793" s="265">
        <v>0</v>
      </c>
      <c r="R793" s="271"/>
      <c r="S793" s="268">
        <v>0</v>
      </c>
      <c r="T793" s="268">
        <v>0</v>
      </c>
      <c r="U793" s="268">
        <v>1</v>
      </c>
      <c r="V793" s="41"/>
      <c r="W793" s="265">
        <v>0</v>
      </c>
      <c r="X793" s="265">
        <v>0</v>
      </c>
      <c r="Y793" s="265">
        <v>0</v>
      </c>
      <c r="Z793" s="265">
        <v>0</v>
      </c>
      <c r="AA793" s="265">
        <v>0</v>
      </c>
      <c r="AB793" s="265">
        <v>0</v>
      </c>
      <c r="AC793" s="265">
        <v>0</v>
      </c>
      <c r="AD793" s="265">
        <v>0</v>
      </c>
      <c r="AE793" s="55"/>
      <c r="AF793" s="34"/>
      <c r="AG793" s="34"/>
      <c r="AH793" s="34"/>
    </row>
    <row r="794" spans="1:34" ht="11.25" outlineLevel="2" x14ac:dyDescent="0.2">
      <c r="A794" s="34"/>
      <c r="B794" s="258"/>
      <c r="C794" s="48">
        <v>0</v>
      </c>
      <c r="D794" s="49">
        <v>0</v>
      </c>
      <c r="E794" s="49">
        <v>0</v>
      </c>
      <c r="F794" s="263"/>
      <c r="G794" s="212">
        <v>0</v>
      </c>
      <c r="H794" s="270"/>
      <c r="I794" s="265">
        <v>0</v>
      </c>
      <c r="J794" s="265">
        <v>0</v>
      </c>
      <c r="K794" s="265">
        <v>0</v>
      </c>
      <c r="L794" s="215"/>
      <c r="M794" s="212">
        <v>0</v>
      </c>
      <c r="N794" s="266"/>
      <c r="O794" s="265">
        <v>0</v>
      </c>
      <c r="P794" s="265">
        <v>0</v>
      </c>
      <c r="Q794" s="265">
        <v>0</v>
      </c>
      <c r="R794" s="271"/>
      <c r="S794" s="268">
        <v>0</v>
      </c>
      <c r="T794" s="268">
        <v>0</v>
      </c>
      <c r="U794" s="268">
        <v>0</v>
      </c>
      <c r="V794" s="41"/>
      <c r="W794" s="265">
        <v>0</v>
      </c>
      <c r="X794" s="265">
        <v>0</v>
      </c>
      <c r="Y794" s="265">
        <v>0</v>
      </c>
      <c r="Z794" s="265">
        <v>0</v>
      </c>
      <c r="AA794" s="265">
        <v>0</v>
      </c>
      <c r="AB794" s="265">
        <v>0</v>
      </c>
      <c r="AC794" s="265">
        <v>0</v>
      </c>
      <c r="AD794" s="265">
        <v>0</v>
      </c>
      <c r="AE794" s="55"/>
      <c r="AF794" s="34"/>
      <c r="AG794" s="34"/>
      <c r="AH794" s="34"/>
    </row>
    <row r="795" spans="1:34" ht="11.25" outlineLevel="2" x14ac:dyDescent="0.2">
      <c r="A795" s="34"/>
      <c r="B795" s="258"/>
      <c r="C795" s="48">
        <v>0</v>
      </c>
      <c r="D795" s="49">
        <v>0</v>
      </c>
      <c r="E795" s="49">
        <v>0</v>
      </c>
      <c r="F795" s="263"/>
      <c r="G795" s="212">
        <v>0</v>
      </c>
      <c r="H795" s="270"/>
      <c r="I795" s="265">
        <v>0</v>
      </c>
      <c r="J795" s="265">
        <v>0</v>
      </c>
      <c r="K795" s="265">
        <v>0</v>
      </c>
      <c r="L795" s="215"/>
      <c r="M795" s="212">
        <v>0</v>
      </c>
      <c r="N795" s="266"/>
      <c r="O795" s="265">
        <v>0</v>
      </c>
      <c r="P795" s="265">
        <v>0</v>
      </c>
      <c r="Q795" s="265">
        <v>0</v>
      </c>
      <c r="R795" s="271"/>
      <c r="S795" s="268">
        <v>0</v>
      </c>
      <c r="T795" s="268">
        <v>0</v>
      </c>
      <c r="U795" s="268">
        <v>0</v>
      </c>
      <c r="V795" s="41"/>
      <c r="W795" s="265">
        <v>0</v>
      </c>
      <c r="X795" s="265">
        <v>0</v>
      </c>
      <c r="Y795" s="265">
        <v>0</v>
      </c>
      <c r="Z795" s="265">
        <v>0</v>
      </c>
      <c r="AA795" s="265">
        <v>0</v>
      </c>
      <c r="AB795" s="265">
        <v>0</v>
      </c>
      <c r="AC795" s="265">
        <v>0</v>
      </c>
      <c r="AD795" s="265">
        <v>0</v>
      </c>
      <c r="AE795" s="55"/>
      <c r="AF795" s="34"/>
      <c r="AG795" s="34"/>
      <c r="AH795" s="34"/>
    </row>
    <row r="796" spans="1:34" ht="11.25" outlineLevel="2" x14ac:dyDescent="0.2">
      <c r="A796" s="34"/>
      <c r="B796" s="34"/>
      <c r="C796" s="218"/>
      <c r="D796" s="219"/>
      <c r="E796" s="220"/>
      <c r="F796" s="263"/>
      <c r="G796" s="272"/>
      <c r="H796" s="273"/>
      <c r="I796" s="273"/>
      <c r="J796" s="273"/>
      <c r="K796" s="215"/>
      <c r="L796" s="215"/>
      <c r="M796" s="273"/>
      <c r="N796" s="273"/>
      <c r="O796" s="55"/>
      <c r="P796" s="55"/>
      <c r="Q796" s="55"/>
      <c r="R796" s="272"/>
      <c r="S796" s="269"/>
      <c r="T796" s="269"/>
      <c r="U796" s="269"/>
      <c r="V796" s="55"/>
      <c r="W796" s="55"/>
      <c r="X796" s="55"/>
      <c r="Y796" s="55"/>
      <c r="Z796" s="55"/>
      <c r="AA796" s="55"/>
      <c r="AB796" s="55"/>
      <c r="AC796" s="55"/>
      <c r="AD796" s="55"/>
      <c r="AE796" s="55"/>
      <c r="AF796" s="34"/>
      <c r="AG796" s="34"/>
      <c r="AH796" s="34"/>
    </row>
    <row r="797" spans="1:34" ht="11.25" outlineLevel="1" x14ac:dyDescent="0.2">
      <c r="A797" s="34"/>
      <c r="B797" s="34"/>
      <c r="C797" s="221"/>
      <c r="D797" s="221"/>
      <c r="E797" s="217"/>
      <c r="F797" s="263"/>
      <c r="G797" s="272"/>
      <c r="H797" s="273"/>
      <c r="I797" s="273"/>
      <c r="J797" s="273"/>
      <c r="K797" s="215"/>
      <c r="L797" s="215"/>
      <c r="M797" s="273"/>
      <c r="N797" s="273"/>
      <c r="O797" s="55"/>
      <c r="P797" s="55"/>
      <c r="Q797" s="55"/>
      <c r="R797" s="272"/>
      <c r="S797" s="269"/>
      <c r="T797" s="269"/>
      <c r="U797" s="269"/>
      <c r="V797" s="55"/>
      <c r="W797" s="55"/>
      <c r="X797" s="55"/>
      <c r="Y797" s="55"/>
      <c r="Z797" s="55"/>
      <c r="AA797" s="55"/>
      <c r="AB797" s="55"/>
      <c r="AC797" s="55"/>
      <c r="AD797" s="55"/>
      <c r="AE797" s="55"/>
      <c r="AF797" s="34"/>
      <c r="AG797" s="34"/>
      <c r="AH797" s="34"/>
    </row>
    <row r="798" spans="1:34" ht="11.25" x14ac:dyDescent="0.2">
      <c r="A798" s="34"/>
      <c r="B798" s="34"/>
      <c r="C798" s="45"/>
      <c r="D798" s="45"/>
      <c r="E798" s="35"/>
      <c r="F798" s="35"/>
      <c r="G798" s="37"/>
      <c r="H798" s="64"/>
      <c r="I798" s="64"/>
      <c r="J798" s="64"/>
      <c r="K798" s="64"/>
      <c r="L798" s="64"/>
      <c r="M798" s="34"/>
      <c r="N798" s="34"/>
      <c r="O798" s="34"/>
      <c r="P798" s="34"/>
      <c r="Q798" s="34"/>
      <c r="R798" s="35"/>
      <c r="S798" s="35"/>
      <c r="T798" s="35"/>
      <c r="U798" s="35"/>
      <c r="V798" s="34"/>
      <c r="W798" s="34"/>
      <c r="X798" s="34"/>
      <c r="Y798" s="34"/>
      <c r="Z798" s="34"/>
      <c r="AA798" s="34"/>
      <c r="AB798" s="34"/>
      <c r="AC798" s="34"/>
      <c r="AD798" s="34"/>
      <c r="AE798" s="34"/>
      <c r="AF798" s="34"/>
      <c r="AG798" s="34"/>
      <c r="AH798" s="34"/>
    </row>
    <row r="799" spans="1:34" ht="12.75" x14ac:dyDescent="0.2">
      <c r="A799" s="26"/>
      <c r="B799" s="27" t="s">
        <v>141</v>
      </c>
      <c r="C799" s="26"/>
      <c r="D799" s="43" t="str">
        <f>D274</f>
        <v>Block?</v>
      </c>
      <c r="E799" s="43" t="str">
        <f>E274</f>
        <v>TOU?</v>
      </c>
      <c r="F799" s="43"/>
      <c r="G799" s="29" t="str">
        <f>G724</f>
        <v>Anytime</v>
      </c>
      <c r="H799" s="29"/>
      <c r="I799" s="29" t="str">
        <f t="shared" ref="I799:K800" si="86">I724</f>
        <v>Peak</v>
      </c>
      <c r="J799" s="29" t="str">
        <f t="shared" si="86"/>
        <v>Shoulder</v>
      </c>
      <c r="K799" s="29" t="str">
        <f t="shared" si="86"/>
        <v>Off-peak</v>
      </c>
      <c r="L799" s="29"/>
      <c r="M799" s="29" t="str">
        <f>M724</f>
        <v>Export</v>
      </c>
      <c r="N799" s="29"/>
      <c r="O799" s="29" t="str">
        <f t="shared" ref="O799:Q800" si="87">O724</f>
        <v>Block 1</v>
      </c>
      <c r="P799" s="29" t="str">
        <f t="shared" si="87"/>
        <v>Block 2</v>
      </c>
      <c r="Q799" s="29" t="str">
        <f t="shared" si="87"/>
        <v>Block 3</v>
      </c>
      <c r="R799" s="29"/>
      <c r="S799" s="29" t="str">
        <f t="shared" ref="S799:U800" si="88">S724</f>
        <v>Peak</v>
      </c>
      <c r="T799" s="29" t="str">
        <f t="shared" si="88"/>
        <v>Shoulder</v>
      </c>
      <c r="U799" s="29" t="str">
        <f t="shared" si="88"/>
        <v>Off-peak</v>
      </c>
      <c r="V799" s="29"/>
      <c r="W799" s="44">
        <f>W724</f>
        <v>0</v>
      </c>
      <c r="X799" s="44" t="str">
        <f t="shared" ref="X799:AD799" si="89">X724</f>
        <v>Supporting table 9 | Consumption - residential</v>
      </c>
      <c r="Y799" s="44">
        <f t="shared" si="89"/>
        <v>0</v>
      </c>
      <c r="Z799" s="44" t="str">
        <f t="shared" si="89"/>
        <v>Block?</v>
      </c>
      <c r="AA799" s="44" t="str">
        <f t="shared" si="89"/>
        <v>TOU?</v>
      </c>
      <c r="AB799" s="44">
        <f t="shared" si="89"/>
        <v>0</v>
      </c>
      <c r="AC799" s="44" t="str">
        <f t="shared" si="89"/>
        <v>Anytime</v>
      </c>
      <c r="AD799" s="44">
        <f t="shared" si="89"/>
        <v>0</v>
      </c>
      <c r="AE799" s="54"/>
      <c r="AF799" s="33"/>
      <c r="AG799" s="33"/>
      <c r="AH799" s="33"/>
    </row>
    <row r="800" spans="1:34" ht="11.25" outlineLevel="1" x14ac:dyDescent="0.2">
      <c r="A800" s="34"/>
      <c r="B800" s="34"/>
      <c r="C800" s="45"/>
      <c r="D800" s="45"/>
      <c r="E800" s="35"/>
      <c r="F800" s="35"/>
      <c r="G800" s="37" t="e">
        <f>G725</f>
        <v>#NAME?</v>
      </c>
      <c r="H800" s="37"/>
      <c r="I800" s="37" t="e">
        <f t="shared" si="86"/>
        <v>#NAME?</v>
      </c>
      <c r="J800" s="37" t="e">
        <f t="shared" si="86"/>
        <v>#NAME?</v>
      </c>
      <c r="K800" s="37" t="e">
        <f t="shared" si="86"/>
        <v>#NAME?</v>
      </c>
      <c r="L800" s="37"/>
      <c r="M800" s="37" t="e">
        <f>M725</f>
        <v>#NAME?</v>
      </c>
      <c r="N800" s="37"/>
      <c r="O800" s="37" t="e">
        <f t="shared" si="87"/>
        <v>#NAME?</v>
      </c>
      <c r="P800" s="37" t="e">
        <f t="shared" si="87"/>
        <v>#NAME?</v>
      </c>
      <c r="Q800" s="37" t="e">
        <f t="shared" si="87"/>
        <v>#NAME?</v>
      </c>
      <c r="R800" s="37"/>
      <c r="S800" s="37" t="str">
        <f t="shared" si="88"/>
        <v>%</v>
      </c>
      <c r="T800" s="37" t="str">
        <f t="shared" si="88"/>
        <v>%</v>
      </c>
      <c r="U800" s="37" t="str">
        <f t="shared" si="88"/>
        <v>%</v>
      </c>
      <c r="V800" s="37"/>
      <c r="W800" s="37"/>
      <c r="X800" s="37"/>
      <c r="Y800" s="37"/>
      <c r="Z800" s="37"/>
      <c r="AA800" s="37"/>
      <c r="AB800" s="37"/>
      <c r="AC800" s="34"/>
      <c r="AD800" s="34"/>
      <c r="AE800" s="34"/>
      <c r="AF800" s="34"/>
      <c r="AG800" s="34"/>
      <c r="AH800" s="34"/>
    </row>
    <row r="801" spans="1:34" ht="11.25" outlineLevel="1" x14ac:dyDescent="0.2">
      <c r="A801" s="34"/>
      <c r="B801" s="34"/>
      <c r="C801" s="47" t="str">
        <f>C726</f>
        <v>Override</v>
      </c>
      <c r="D801" s="47"/>
      <c r="E801" s="209"/>
      <c r="F801" s="35"/>
      <c r="G801" s="37"/>
      <c r="H801" s="37"/>
      <c r="I801" s="37"/>
      <c r="J801" s="37"/>
      <c r="K801" s="37"/>
      <c r="L801" s="37"/>
      <c r="M801" s="37"/>
      <c r="N801" s="37"/>
      <c r="O801" s="37"/>
      <c r="P801" s="37"/>
      <c r="Q801" s="37"/>
      <c r="R801" s="37"/>
      <c r="S801" s="37"/>
      <c r="T801" s="37"/>
      <c r="U801" s="37"/>
      <c r="V801" s="37"/>
      <c r="W801" s="37"/>
      <c r="X801" s="37"/>
      <c r="Y801" s="37"/>
      <c r="Z801" s="37"/>
      <c r="AA801" s="37"/>
      <c r="AB801" s="37"/>
      <c r="AC801" s="34"/>
      <c r="AD801" s="34"/>
      <c r="AE801" s="34"/>
      <c r="AF801" s="34"/>
      <c r="AG801" s="34"/>
      <c r="AH801" s="34"/>
    </row>
    <row r="802" spans="1:34" ht="11.25" outlineLevel="2" x14ac:dyDescent="0.2">
      <c r="A802" s="34"/>
      <c r="B802" s="251"/>
      <c r="C802" s="48" t="str">
        <f t="shared" ref="C802:E817" si="90">C352</f>
        <v>Small Business Single Rate</v>
      </c>
      <c r="D802" s="49" t="str">
        <f t="shared" si="90"/>
        <v>no</v>
      </c>
      <c r="E802" s="49" t="str">
        <f t="shared" si="90"/>
        <v>no</v>
      </c>
      <c r="F802" s="263"/>
      <c r="G802" s="212">
        <f>_xlfn.IFNA(IF(INDEX('Stakeholder report'!$D$89:$D$92,MATCH('Stakeholder report data'!C802,'Stakeholder report'!$B$89:$B$92,0))=0,G838,INDEX('Stakeholder report'!$D$89:$D$92,MATCH('Stakeholder report data'!C802,'Stakeholder report'!$B$89:$B$92,0))),G838)</f>
        <v>12433.376619084023</v>
      </c>
      <c r="H802" s="264"/>
      <c r="I802" s="265">
        <f>$G802*S802</f>
        <v>0</v>
      </c>
      <c r="J802" s="265">
        <f>$G802*T802</f>
        <v>0</v>
      </c>
      <c r="K802" s="265">
        <f>$G802*U802</f>
        <v>0</v>
      </c>
      <c r="L802" s="215"/>
      <c r="M802" s="212">
        <f>_xlfn.IFNA(IF(INDEX('Stakeholder report'!$E$89:$E$92,MATCH('Stakeholder report data'!C802,'Stakeholder report'!$B$89:$B$92,0))=0,M838,INDEX('Stakeholder report'!$E$89:$E$92,MATCH('Stakeholder report data'!C802,'Stakeholder report'!$B$89:$B$92,0))),M838)</f>
        <v>0</v>
      </c>
      <c r="N802" s="266"/>
      <c r="O802" s="212">
        <f t="shared" ref="O802:Q817" si="91">O838</f>
        <v>0</v>
      </c>
      <c r="P802" s="212">
        <f t="shared" si="91"/>
        <v>0</v>
      </c>
      <c r="Q802" s="212">
        <f t="shared" si="91"/>
        <v>0</v>
      </c>
      <c r="R802" s="267"/>
      <c r="S802" s="268">
        <f>_xlfn.IFNA(IF(INDEX('Stakeholder report'!F$89:F$92,MATCH('Stakeholder report data'!$C802,'Stakeholder report'!$B$89:$B$92,0))=0,S838,INDEX('Stakeholder report'!F$89:F$92,MATCH('Stakeholder report data'!$C802,'Stakeholder report'!$B$89:$B$92,0))),S838)</f>
        <v>0</v>
      </c>
      <c r="T802" s="268">
        <f>_xlfn.IFNA(IF(INDEX('Stakeholder report'!G$89:G$92,MATCH('Stakeholder report data'!$C802,'Stakeholder report'!$B$89:$B$92,0))=0,T838,INDEX('Stakeholder report'!G$89:G$92,MATCH('Stakeholder report data'!$C802,'Stakeholder report'!$B$89:$B$92,0))),T838)</f>
        <v>0</v>
      </c>
      <c r="U802" s="268">
        <f>_xlfn.IFNA(IF(INDEX('Stakeholder report'!H$89:H$92,MATCH('Stakeholder report data'!$C802,'Stakeholder report'!$B$89:$B$92,0))=0,U838,INDEX('Stakeholder report'!H$89:H$92,MATCH('Stakeholder report data'!$C802,'Stakeholder report'!$B$89:$B$92,0))),U838)</f>
        <v>0</v>
      </c>
      <c r="V802" s="41"/>
      <c r="W802" s="212">
        <f>W838</f>
        <v>0</v>
      </c>
      <c r="X802" s="212">
        <f t="shared" ref="X802:AD802" si="92">X838</f>
        <v>0</v>
      </c>
      <c r="Y802" s="212">
        <f t="shared" si="92"/>
        <v>0</v>
      </c>
      <c r="Z802" s="212">
        <f t="shared" si="92"/>
        <v>0</v>
      </c>
      <c r="AA802" s="212">
        <f t="shared" si="92"/>
        <v>0</v>
      </c>
      <c r="AB802" s="212">
        <f t="shared" si="92"/>
        <v>0</v>
      </c>
      <c r="AC802" s="212">
        <f t="shared" si="92"/>
        <v>0</v>
      </c>
      <c r="AD802" s="212">
        <f t="shared" si="92"/>
        <v>0</v>
      </c>
      <c r="AE802" s="55"/>
      <c r="AF802" s="34"/>
      <c r="AG802" s="34"/>
      <c r="AH802" s="34"/>
    </row>
    <row r="803" spans="1:34" s="57" customFormat="1" ht="11.25" outlineLevel="2" x14ac:dyDescent="0.2">
      <c r="A803" s="52"/>
      <c r="B803" s="258"/>
      <c r="C803" s="48" t="str">
        <f t="shared" si="90"/>
        <v>Small Business ToU</v>
      </c>
      <c r="D803" s="49" t="str">
        <f t="shared" si="90"/>
        <v>no</v>
      </c>
      <c r="E803" s="49" t="str">
        <f t="shared" si="90"/>
        <v>yes</v>
      </c>
      <c r="F803" s="263"/>
      <c r="G803" s="212">
        <f>_xlfn.IFNA(IF(INDEX('Stakeholder report'!$D$89:$D$92,MATCH('Stakeholder report data'!C803,'Stakeholder report'!$B$89:$B$92,0))=0,G839,INDEX('Stakeholder report'!$D$89:$D$92,MATCH('Stakeholder report data'!C803,'Stakeholder report'!$B$89:$B$92,0))),G839)</f>
        <v>16859.987563314928</v>
      </c>
      <c r="H803" s="264"/>
      <c r="I803" s="265">
        <f t="shared" ref="I803:K831" si="93">$G803*S803</f>
        <v>8051.7051820993393</v>
      </c>
      <c r="J803" s="265">
        <f t="shared" si="93"/>
        <v>0</v>
      </c>
      <c r="K803" s="265">
        <f t="shared" si="93"/>
        <v>8808.2823812155912</v>
      </c>
      <c r="L803" s="215"/>
      <c r="M803" s="212">
        <f>_xlfn.IFNA(IF(INDEX('Stakeholder report'!$E$89:$E$92,MATCH('Stakeholder report data'!C803,'Stakeholder report'!$B$89:$B$92,0))=0,M839,INDEX('Stakeholder report'!$E$89:$E$92,MATCH('Stakeholder report data'!C803,'Stakeholder report'!$B$89:$B$92,0))),M839)</f>
        <v>0</v>
      </c>
      <c r="N803" s="266"/>
      <c r="O803" s="212">
        <f t="shared" si="91"/>
        <v>0</v>
      </c>
      <c r="P803" s="212">
        <f t="shared" si="91"/>
        <v>0</v>
      </c>
      <c r="Q803" s="212">
        <f t="shared" si="91"/>
        <v>0</v>
      </c>
      <c r="R803" s="267"/>
      <c r="S803" s="268">
        <f>_xlfn.IFNA(IF(INDEX('Stakeholder report'!F$89:F$92,MATCH('Stakeholder report data'!$C803,'Stakeholder report'!$B$89:$B$92,0))=0,S839,INDEX('Stakeholder report'!F$89:F$92,MATCH('Stakeholder report data'!$C803,'Stakeholder report'!$B$89:$B$92,0))),S839)</f>
        <v>0.47756293721228893</v>
      </c>
      <c r="T803" s="268">
        <f>_xlfn.IFNA(IF(INDEX('Stakeholder report'!G$89:G$92,MATCH('Stakeholder report data'!$C803,'Stakeholder report'!$B$89:$B$92,0))=0,T839,INDEX('Stakeholder report'!G$89:G$92,MATCH('Stakeholder report data'!$C803,'Stakeholder report'!$B$89:$B$92,0))),T839)</f>
        <v>0</v>
      </c>
      <c r="U803" s="268">
        <f>_xlfn.IFNA(IF(INDEX('Stakeholder report'!H$89:H$92,MATCH('Stakeholder report data'!$C803,'Stakeholder report'!$B$89:$B$92,0))=0,U839,INDEX('Stakeholder report'!H$89:H$92,MATCH('Stakeholder report data'!$C803,'Stakeholder report'!$B$89:$B$92,0))),U839)</f>
        <v>0.52243706278771118</v>
      </c>
      <c r="V803" s="41"/>
      <c r="W803" s="212">
        <f t="shared" ref="W803:AD818" si="94">W839</f>
        <v>0</v>
      </c>
      <c r="X803" s="212">
        <f t="shared" si="94"/>
        <v>0</v>
      </c>
      <c r="Y803" s="212">
        <f t="shared" si="94"/>
        <v>0</v>
      </c>
      <c r="Z803" s="212">
        <f t="shared" si="94"/>
        <v>0</v>
      </c>
      <c r="AA803" s="212">
        <f t="shared" si="94"/>
        <v>0</v>
      </c>
      <c r="AB803" s="212">
        <f t="shared" si="94"/>
        <v>0</v>
      </c>
      <c r="AC803" s="212">
        <f t="shared" si="94"/>
        <v>0</v>
      </c>
      <c r="AD803" s="212">
        <f t="shared" si="94"/>
        <v>0</v>
      </c>
      <c r="AE803" s="55"/>
      <c r="AF803" s="52"/>
      <c r="AG803" s="52"/>
      <c r="AH803" s="52"/>
    </row>
    <row r="804" spans="1:34" ht="11.25" outlineLevel="2" x14ac:dyDescent="0.2">
      <c r="A804" s="34"/>
      <c r="B804" s="251"/>
      <c r="C804" s="48" t="str">
        <f t="shared" si="90"/>
        <v>Small Business Demand</v>
      </c>
      <c r="D804" s="49" t="str">
        <f t="shared" si="90"/>
        <v>no</v>
      </c>
      <c r="E804" s="49" t="str">
        <f t="shared" si="90"/>
        <v>no</v>
      </c>
      <c r="F804" s="263"/>
      <c r="G804" s="212">
        <f>_xlfn.IFNA(IF(INDEX('Stakeholder report'!$D$89:$D$92,MATCH('Stakeholder report data'!C804,'Stakeholder report'!$B$89:$B$92,0))=0,G840,INDEX('Stakeholder report'!$D$89:$D$92,MATCH('Stakeholder report data'!C804,'Stakeholder report'!$B$89:$B$92,0))),G840)</f>
        <v>17500.675279797033</v>
      </c>
      <c r="H804" s="264"/>
      <c r="I804" s="265">
        <f t="shared" si="93"/>
        <v>0</v>
      </c>
      <c r="J804" s="265">
        <f t="shared" si="93"/>
        <v>0</v>
      </c>
      <c r="K804" s="265">
        <f t="shared" si="93"/>
        <v>0</v>
      </c>
      <c r="L804" s="215"/>
      <c r="M804" s="212">
        <f>_xlfn.IFNA(IF(INDEX('Stakeholder report'!$E$89:$E$92,MATCH('Stakeholder report data'!C804,'Stakeholder report'!$B$89:$B$92,0))=0,M840,INDEX('Stakeholder report'!$E$89:$E$92,MATCH('Stakeholder report data'!C804,'Stakeholder report'!$B$89:$B$92,0))),M840)</f>
        <v>0</v>
      </c>
      <c r="N804" s="266"/>
      <c r="O804" s="212">
        <f t="shared" si="91"/>
        <v>0</v>
      </c>
      <c r="P804" s="212">
        <f t="shared" si="91"/>
        <v>0</v>
      </c>
      <c r="Q804" s="212">
        <f t="shared" si="91"/>
        <v>0</v>
      </c>
      <c r="R804" s="267"/>
      <c r="S804" s="268">
        <f>_xlfn.IFNA(IF(INDEX('Stakeholder report'!F$89:F$92,MATCH('Stakeholder report data'!$C804,'Stakeholder report'!$B$89:$B$92,0))=0,S840,INDEX('Stakeholder report'!F$89:F$92,MATCH('Stakeholder report data'!$C804,'Stakeholder report'!$B$89:$B$92,0))),S840)</f>
        <v>0</v>
      </c>
      <c r="T804" s="268">
        <f>_xlfn.IFNA(IF(INDEX('Stakeholder report'!G$89:G$92,MATCH('Stakeholder report data'!$C804,'Stakeholder report'!$B$89:$B$92,0))=0,T840,INDEX('Stakeholder report'!G$89:G$92,MATCH('Stakeholder report data'!$C804,'Stakeholder report'!$B$89:$B$92,0))),T840)</f>
        <v>0</v>
      </c>
      <c r="U804" s="268">
        <f>_xlfn.IFNA(IF(INDEX('Stakeholder report'!H$89:H$92,MATCH('Stakeholder report data'!$C804,'Stakeholder report'!$B$89:$B$92,0))=0,U840,INDEX('Stakeholder report'!H$89:H$92,MATCH('Stakeholder report data'!$C804,'Stakeholder report'!$B$89:$B$92,0))),U840)</f>
        <v>0</v>
      </c>
      <c r="V804" s="41"/>
      <c r="W804" s="212">
        <f t="shared" si="94"/>
        <v>16.579392576167784</v>
      </c>
      <c r="X804" s="212">
        <f t="shared" si="94"/>
        <v>31.967891239451252</v>
      </c>
      <c r="Y804" s="212">
        <f t="shared" si="94"/>
        <v>0</v>
      </c>
      <c r="Z804" s="212">
        <f t="shared" si="94"/>
        <v>0</v>
      </c>
      <c r="AA804" s="212">
        <f t="shared" si="94"/>
        <v>0</v>
      </c>
      <c r="AB804" s="212">
        <f t="shared" si="94"/>
        <v>0</v>
      </c>
      <c r="AC804" s="212">
        <f t="shared" si="94"/>
        <v>0</v>
      </c>
      <c r="AD804" s="212">
        <f t="shared" si="94"/>
        <v>0</v>
      </c>
      <c r="AE804" s="55"/>
      <c r="AF804" s="34"/>
      <c r="AG804" s="34"/>
      <c r="AH804" s="34"/>
    </row>
    <row r="805" spans="1:34" ht="11.25" outlineLevel="2" x14ac:dyDescent="0.2">
      <c r="A805" s="34"/>
      <c r="B805" s="251"/>
      <c r="C805" s="48" t="str">
        <f t="shared" si="90"/>
        <v>Medium Business Demand</v>
      </c>
      <c r="D805" s="49" t="str">
        <f t="shared" si="90"/>
        <v>no</v>
      </c>
      <c r="E805" s="49" t="str">
        <f t="shared" si="90"/>
        <v>no</v>
      </c>
      <c r="F805" s="263"/>
      <c r="G805" s="212">
        <f>_xlfn.IFNA(IF(INDEX('Stakeholder report'!$D$89:$D$92,MATCH('Stakeholder report data'!C805,'Stakeholder report'!$B$89:$B$92,0))=0,G841,INDEX('Stakeholder report'!$D$89:$D$92,MATCH('Stakeholder report data'!C805,'Stakeholder report'!$B$89:$B$92,0))),G841)</f>
        <v>114487.71340341223</v>
      </c>
      <c r="H805" s="264"/>
      <c r="I805" s="265">
        <f t="shared" si="93"/>
        <v>0</v>
      </c>
      <c r="J805" s="265">
        <f t="shared" si="93"/>
        <v>0</v>
      </c>
      <c r="K805" s="265">
        <f t="shared" si="93"/>
        <v>0</v>
      </c>
      <c r="L805" s="215"/>
      <c r="M805" s="212">
        <f>_xlfn.IFNA(IF(INDEX('Stakeholder report'!$E$89:$E$92,MATCH('Stakeholder report data'!C805,'Stakeholder report'!$B$89:$B$92,0))=0,M841,INDEX('Stakeholder report'!$E$89:$E$92,MATCH('Stakeholder report data'!C805,'Stakeholder report'!$B$89:$B$92,0))),M841)</f>
        <v>0</v>
      </c>
      <c r="N805" s="266"/>
      <c r="O805" s="212">
        <f t="shared" si="91"/>
        <v>0</v>
      </c>
      <c r="P805" s="212">
        <f t="shared" si="91"/>
        <v>0</v>
      </c>
      <c r="Q805" s="212">
        <f t="shared" si="91"/>
        <v>0</v>
      </c>
      <c r="R805" s="267"/>
      <c r="S805" s="268">
        <f>_xlfn.IFNA(IF(INDEX('Stakeholder report'!F$89:F$92,MATCH('Stakeholder report data'!$C805,'Stakeholder report'!$B$89:$B$92,0))=0,S841,INDEX('Stakeholder report'!F$89:F$92,MATCH('Stakeholder report data'!$C805,'Stakeholder report'!$B$89:$B$92,0))),S841)</f>
        <v>0</v>
      </c>
      <c r="T805" s="268">
        <f>_xlfn.IFNA(IF(INDEX('Stakeholder report'!G$89:G$92,MATCH('Stakeholder report data'!$C805,'Stakeholder report'!$B$89:$B$92,0))=0,T841,INDEX('Stakeholder report'!G$89:G$92,MATCH('Stakeholder report data'!$C805,'Stakeholder report'!$B$89:$B$92,0))),T841)</f>
        <v>0</v>
      </c>
      <c r="U805" s="268">
        <f>_xlfn.IFNA(IF(INDEX('Stakeholder report'!H$89:H$92,MATCH('Stakeholder report data'!$C805,'Stakeholder report'!$B$89:$B$92,0))=0,U841,INDEX('Stakeholder report'!H$89:H$92,MATCH('Stakeholder report data'!$C805,'Stakeholder report'!$B$89:$B$92,0))),U841)</f>
        <v>0</v>
      </c>
      <c r="V805" s="41"/>
      <c r="W805" s="212">
        <f t="shared" si="94"/>
        <v>136.71124442509486</v>
      </c>
      <c r="X805" s="212">
        <f t="shared" si="94"/>
        <v>248.46655202824098</v>
      </c>
      <c r="Y805" s="212">
        <f t="shared" si="94"/>
        <v>0</v>
      </c>
      <c r="Z805" s="212">
        <f t="shared" si="94"/>
        <v>0</v>
      </c>
      <c r="AA805" s="212">
        <f t="shared" si="94"/>
        <v>0</v>
      </c>
      <c r="AB805" s="212">
        <f t="shared" si="94"/>
        <v>0</v>
      </c>
      <c r="AC805" s="212">
        <f t="shared" si="94"/>
        <v>0</v>
      </c>
      <c r="AD805" s="212">
        <f t="shared" si="94"/>
        <v>0</v>
      </c>
      <c r="AE805" s="55"/>
      <c r="AF805" s="34"/>
      <c r="AG805" s="34"/>
      <c r="AH805" s="34"/>
    </row>
    <row r="806" spans="1:34" ht="11.25" outlineLevel="2" x14ac:dyDescent="0.2">
      <c r="A806" s="34"/>
      <c r="B806" s="251"/>
      <c r="C806" s="48" t="str">
        <f t="shared" si="90"/>
        <v>Medium Business Opt-out</v>
      </c>
      <c r="D806" s="49" t="str">
        <f t="shared" si="90"/>
        <v>no</v>
      </c>
      <c r="E806" s="49" t="str">
        <f t="shared" si="90"/>
        <v>yes</v>
      </c>
      <c r="F806" s="263"/>
      <c r="G806" s="212">
        <f>_xlfn.IFNA(IF(INDEX('Stakeholder report'!$D$89:$D$92,MATCH('Stakeholder report data'!C806,'Stakeholder report'!$B$89:$B$92,0))=0,G842,INDEX('Stakeholder report'!$D$89:$D$92,MATCH('Stakeholder report data'!C806,'Stakeholder report'!$B$89:$B$92,0))),G842)</f>
        <v>96365.287135501698</v>
      </c>
      <c r="H806" s="264"/>
      <c r="I806" s="265">
        <f t="shared" si="93"/>
        <v>28837.906439555456</v>
      </c>
      <c r="J806" s="265">
        <f t="shared" si="93"/>
        <v>0</v>
      </c>
      <c r="K806" s="265">
        <f t="shared" si="93"/>
        <v>67527.380695946253</v>
      </c>
      <c r="L806" s="215"/>
      <c r="M806" s="212">
        <f>_xlfn.IFNA(IF(INDEX('Stakeholder report'!$E$89:$E$92,MATCH('Stakeholder report data'!C806,'Stakeholder report'!$B$89:$B$92,0))=0,M842,INDEX('Stakeholder report'!$E$89:$E$92,MATCH('Stakeholder report data'!C806,'Stakeholder report'!$B$89:$B$92,0))),M842)</f>
        <v>0</v>
      </c>
      <c r="N806" s="266"/>
      <c r="O806" s="212">
        <f t="shared" si="91"/>
        <v>0</v>
      </c>
      <c r="P806" s="212">
        <f t="shared" si="91"/>
        <v>0</v>
      </c>
      <c r="Q806" s="212">
        <f t="shared" si="91"/>
        <v>0</v>
      </c>
      <c r="R806" s="267"/>
      <c r="S806" s="268">
        <f>_xlfn.IFNA(IF(INDEX('Stakeholder report'!F$89:F$92,MATCH('Stakeholder report data'!$C806,'Stakeholder report'!$B$89:$B$92,0))=0,S842,INDEX('Stakeholder report'!F$89:F$92,MATCH('Stakeholder report data'!$C806,'Stakeholder report'!$B$89:$B$92,0))),S842)</f>
        <v>0.29925616678758749</v>
      </c>
      <c r="T806" s="268">
        <f>_xlfn.IFNA(IF(INDEX('Stakeholder report'!G$89:G$92,MATCH('Stakeholder report data'!$C806,'Stakeholder report'!$B$89:$B$92,0))=0,T842,INDEX('Stakeholder report'!G$89:G$92,MATCH('Stakeholder report data'!$C806,'Stakeholder report'!$B$89:$B$92,0))),T842)</f>
        <v>0</v>
      </c>
      <c r="U806" s="268">
        <f>_xlfn.IFNA(IF(INDEX('Stakeholder report'!H$89:H$92,MATCH('Stakeholder report data'!$C806,'Stakeholder report'!$B$89:$B$92,0))=0,U842,INDEX('Stakeholder report'!H$89:H$92,MATCH('Stakeholder report data'!$C806,'Stakeholder report'!$B$89:$B$92,0))),U842)</f>
        <v>0.70074383321241263</v>
      </c>
      <c r="V806" s="41"/>
      <c r="W806" s="212">
        <f t="shared" si="94"/>
        <v>0</v>
      </c>
      <c r="X806" s="212">
        <f t="shared" si="94"/>
        <v>0</v>
      </c>
      <c r="Y806" s="212">
        <f t="shared" si="94"/>
        <v>0</v>
      </c>
      <c r="Z806" s="212">
        <f t="shared" si="94"/>
        <v>0</v>
      </c>
      <c r="AA806" s="212">
        <f t="shared" si="94"/>
        <v>0</v>
      </c>
      <c r="AB806" s="212">
        <f t="shared" si="94"/>
        <v>0</v>
      </c>
      <c r="AC806" s="212">
        <f t="shared" si="94"/>
        <v>0</v>
      </c>
      <c r="AD806" s="212">
        <f t="shared" si="94"/>
        <v>0</v>
      </c>
      <c r="AE806" s="55"/>
      <c r="AF806" s="34"/>
      <c r="AG806" s="34"/>
      <c r="AH806" s="34"/>
    </row>
    <row r="807" spans="1:34" ht="11.25" outlineLevel="2" x14ac:dyDescent="0.2">
      <c r="A807" s="34"/>
      <c r="B807" s="251"/>
      <c r="C807" s="48" t="str">
        <f t="shared" si="90"/>
        <v>Unmetered Supplies / Public Lighting</v>
      </c>
      <c r="D807" s="49" t="str">
        <f t="shared" si="90"/>
        <v>no</v>
      </c>
      <c r="E807" s="49" t="str">
        <f t="shared" si="90"/>
        <v>yes</v>
      </c>
      <c r="F807" s="263"/>
      <c r="G807" s="212">
        <f>_xlfn.IFNA(IF(INDEX('Stakeholder report'!$D$89:$D$92,MATCH('Stakeholder report data'!C807,'Stakeholder report'!$B$89:$B$92,0))=0,G843,INDEX('Stakeholder report'!$D$89:$D$92,MATCH('Stakeholder report data'!C807,'Stakeholder report'!$B$89:$B$92,0))),G843)</f>
        <v>6396.1558701018585</v>
      </c>
      <c r="H807" s="264"/>
      <c r="I807" s="265">
        <f t="shared" si="93"/>
        <v>2232.733486719299</v>
      </c>
      <c r="J807" s="265">
        <f t="shared" si="93"/>
        <v>0</v>
      </c>
      <c r="K807" s="265">
        <f t="shared" si="93"/>
        <v>4163.422383382559</v>
      </c>
      <c r="L807" s="215"/>
      <c r="M807" s="212">
        <f>_xlfn.IFNA(IF(INDEX('Stakeholder report'!$E$89:$E$92,MATCH('Stakeholder report data'!C807,'Stakeholder report'!$B$89:$B$92,0))=0,M843,INDEX('Stakeholder report'!$E$89:$E$92,MATCH('Stakeholder report data'!C807,'Stakeholder report'!$B$89:$B$92,0))),M843)</f>
        <v>0</v>
      </c>
      <c r="N807" s="266"/>
      <c r="O807" s="212">
        <f t="shared" si="91"/>
        <v>0</v>
      </c>
      <c r="P807" s="212">
        <f t="shared" si="91"/>
        <v>0</v>
      </c>
      <c r="Q807" s="212">
        <f t="shared" si="91"/>
        <v>0</v>
      </c>
      <c r="R807" s="267"/>
      <c r="S807" s="268">
        <f>_xlfn.IFNA(IF(INDEX('Stakeholder report'!F$89:F$92,MATCH('Stakeholder report data'!$C807,'Stakeholder report'!$B$89:$B$92,0))=0,S843,INDEX('Stakeholder report'!F$89:F$92,MATCH('Stakeholder report data'!$C807,'Stakeholder report'!$B$89:$B$92,0))),S843)</f>
        <v>0.34907427712260281</v>
      </c>
      <c r="T807" s="268">
        <f>_xlfn.IFNA(IF(INDEX('Stakeholder report'!G$89:G$92,MATCH('Stakeholder report data'!$C807,'Stakeholder report'!$B$89:$B$92,0))=0,T843,INDEX('Stakeholder report'!G$89:G$92,MATCH('Stakeholder report data'!$C807,'Stakeholder report'!$B$89:$B$92,0))),T843)</f>
        <v>0</v>
      </c>
      <c r="U807" s="268">
        <f>_xlfn.IFNA(IF(INDEX('Stakeholder report'!H$89:H$92,MATCH('Stakeholder report data'!$C807,'Stakeholder report'!$B$89:$B$92,0))=0,U843,INDEX('Stakeholder report'!H$89:H$92,MATCH('Stakeholder report data'!$C807,'Stakeholder report'!$B$89:$B$92,0))),U843)</f>
        <v>0.65092572287739714</v>
      </c>
      <c r="V807" s="41"/>
      <c r="W807" s="212">
        <f t="shared" si="94"/>
        <v>0</v>
      </c>
      <c r="X807" s="212">
        <f t="shared" si="94"/>
        <v>0</v>
      </c>
      <c r="Y807" s="212">
        <f t="shared" si="94"/>
        <v>0</v>
      </c>
      <c r="Z807" s="212">
        <f t="shared" si="94"/>
        <v>0</v>
      </c>
      <c r="AA807" s="212">
        <f t="shared" si="94"/>
        <v>0</v>
      </c>
      <c r="AB807" s="212">
        <f t="shared" si="94"/>
        <v>0</v>
      </c>
      <c r="AC807" s="212">
        <f t="shared" si="94"/>
        <v>0</v>
      </c>
      <c r="AD807" s="212">
        <f t="shared" si="94"/>
        <v>0</v>
      </c>
      <c r="AE807" s="55"/>
      <c r="AF807" s="34"/>
      <c r="AG807" s="34"/>
      <c r="AH807" s="34"/>
    </row>
    <row r="808" spans="1:34" ht="11.25" outlineLevel="2" x14ac:dyDescent="0.2">
      <c r="A808" s="34"/>
      <c r="B808" s="251"/>
      <c r="C808" s="48">
        <f t="shared" si="90"/>
        <v>0</v>
      </c>
      <c r="D808" s="49">
        <f t="shared" si="90"/>
        <v>0</v>
      </c>
      <c r="E808" s="49">
        <f t="shared" si="90"/>
        <v>0</v>
      </c>
      <c r="F808" s="263"/>
      <c r="G808" s="212">
        <f>_xlfn.IFNA(IF(INDEX('Stakeholder report'!$D$89:$D$92,MATCH('Stakeholder report data'!C808,'Stakeholder report'!$B$89:$B$92,0))=0,G844,INDEX('Stakeholder report'!$D$89:$D$92,MATCH('Stakeholder report data'!C808,'Stakeholder report'!$B$89:$B$92,0))),G844)</f>
        <v>0</v>
      </c>
      <c r="H808" s="264"/>
      <c r="I808" s="265">
        <f t="shared" si="93"/>
        <v>0</v>
      </c>
      <c r="J808" s="265">
        <f t="shared" si="93"/>
        <v>0</v>
      </c>
      <c r="K808" s="265">
        <f t="shared" si="93"/>
        <v>0</v>
      </c>
      <c r="L808" s="215"/>
      <c r="M808" s="212">
        <f>_xlfn.IFNA(IF(INDEX('Stakeholder report'!$E$89:$E$92,MATCH('Stakeholder report data'!C808,'Stakeholder report'!$B$89:$B$92,0))=0,M844,INDEX('Stakeholder report'!$E$89:$E$92,MATCH('Stakeholder report data'!C808,'Stakeholder report'!$B$89:$B$92,0))),M844)</f>
        <v>0</v>
      </c>
      <c r="N808" s="266"/>
      <c r="O808" s="212">
        <f t="shared" si="91"/>
        <v>0</v>
      </c>
      <c r="P808" s="212">
        <f t="shared" si="91"/>
        <v>0</v>
      </c>
      <c r="Q808" s="212">
        <f t="shared" si="91"/>
        <v>0</v>
      </c>
      <c r="R808" s="267"/>
      <c r="S808" s="268">
        <f>_xlfn.IFNA(IF(INDEX('Stakeholder report'!F$89:F$92,MATCH('Stakeholder report data'!$C808,'Stakeholder report'!$B$89:$B$92,0))=0,S844,INDEX('Stakeholder report'!F$89:F$92,MATCH('Stakeholder report data'!$C808,'Stakeholder report'!$B$89:$B$92,0))),S844)</f>
        <v>0</v>
      </c>
      <c r="T808" s="268">
        <f>_xlfn.IFNA(IF(INDEX('Stakeholder report'!G$89:G$92,MATCH('Stakeholder report data'!$C808,'Stakeholder report'!$B$89:$B$92,0))=0,T844,INDEX('Stakeholder report'!G$89:G$92,MATCH('Stakeholder report data'!$C808,'Stakeholder report'!$B$89:$B$92,0))),T844)</f>
        <v>0</v>
      </c>
      <c r="U808" s="268">
        <f>_xlfn.IFNA(IF(INDEX('Stakeholder report'!H$89:H$92,MATCH('Stakeholder report data'!$C808,'Stakeholder report'!$B$89:$B$92,0))=0,U844,INDEX('Stakeholder report'!H$89:H$92,MATCH('Stakeholder report data'!$C808,'Stakeholder report'!$B$89:$B$92,0))),U844)</f>
        <v>0</v>
      </c>
      <c r="V808" s="41"/>
      <c r="W808" s="212">
        <f t="shared" si="94"/>
        <v>0</v>
      </c>
      <c r="X808" s="212">
        <f t="shared" si="94"/>
        <v>0</v>
      </c>
      <c r="Y808" s="212">
        <f t="shared" si="94"/>
        <v>0</v>
      </c>
      <c r="Z808" s="212">
        <f t="shared" si="94"/>
        <v>0</v>
      </c>
      <c r="AA808" s="212">
        <f t="shared" si="94"/>
        <v>0</v>
      </c>
      <c r="AB808" s="212">
        <f t="shared" si="94"/>
        <v>0</v>
      </c>
      <c r="AC808" s="212">
        <f t="shared" si="94"/>
        <v>0</v>
      </c>
      <c r="AD808" s="212">
        <f t="shared" si="94"/>
        <v>0</v>
      </c>
      <c r="AE808" s="55"/>
      <c r="AF808" s="34"/>
      <c r="AG808" s="34"/>
      <c r="AH808" s="34"/>
    </row>
    <row r="809" spans="1:34" ht="11.25" outlineLevel="2" x14ac:dyDescent="0.2">
      <c r="A809" s="34"/>
      <c r="B809" s="251"/>
      <c r="C809" s="48">
        <f t="shared" si="90"/>
        <v>0</v>
      </c>
      <c r="D809" s="49">
        <f t="shared" si="90"/>
        <v>0</v>
      </c>
      <c r="E809" s="49">
        <f t="shared" si="90"/>
        <v>0</v>
      </c>
      <c r="F809" s="263"/>
      <c r="G809" s="212">
        <f>_xlfn.IFNA(IF(INDEX('Stakeholder report'!$D$89:$D$92,MATCH('Stakeholder report data'!C809,'Stakeholder report'!$B$89:$B$92,0))=0,G845,INDEX('Stakeholder report'!$D$89:$D$92,MATCH('Stakeholder report data'!C809,'Stakeholder report'!$B$89:$B$92,0))),G845)</f>
        <v>0</v>
      </c>
      <c r="H809" s="264"/>
      <c r="I809" s="265">
        <f t="shared" si="93"/>
        <v>0</v>
      </c>
      <c r="J809" s="265">
        <f t="shared" si="93"/>
        <v>0</v>
      </c>
      <c r="K809" s="265">
        <f t="shared" si="93"/>
        <v>0</v>
      </c>
      <c r="L809" s="215"/>
      <c r="M809" s="212">
        <f>_xlfn.IFNA(IF(INDEX('Stakeholder report'!$E$89:$E$92,MATCH('Stakeholder report data'!C809,'Stakeholder report'!$B$89:$B$92,0))=0,M845,INDEX('Stakeholder report'!$E$89:$E$92,MATCH('Stakeholder report data'!C809,'Stakeholder report'!$B$89:$B$92,0))),M845)</f>
        <v>0</v>
      </c>
      <c r="N809" s="266"/>
      <c r="O809" s="212">
        <f t="shared" si="91"/>
        <v>0</v>
      </c>
      <c r="P809" s="212">
        <f t="shared" si="91"/>
        <v>0</v>
      </c>
      <c r="Q809" s="212">
        <f t="shared" si="91"/>
        <v>0</v>
      </c>
      <c r="R809" s="267"/>
      <c r="S809" s="268">
        <f>_xlfn.IFNA(IF(INDEX('Stakeholder report'!F$89:F$92,MATCH('Stakeholder report data'!$C809,'Stakeholder report'!$B$89:$B$92,0))=0,S845,INDEX('Stakeholder report'!F$89:F$92,MATCH('Stakeholder report data'!$C809,'Stakeholder report'!$B$89:$B$92,0))),S845)</f>
        <v>0</v>
      </c>
      <c r="T809" s="268">
        <f>_xlfn.IFNA(IF(INDEX('Stakeholder report'!G$89:G$92,MATCH('Stakeholder report data'!$C809,'Stakeholder report'!$B$89:$B$92,0))=0,T845,INDEX('Stakeholder report'!G$89:G$92,MATCH('Stakeholder report data'!$C809,'Stakeholder report'!$B$89:$B$92,0))),T845)</f>
        <v>0</v>
      </c>
      <c r="U809" s="268">
        <f>_xlfn.IFNA(IF(INDEX('Stakeholder report'!H$89:H$92,MATCH('Stakeholder report data'!$C809,'Stakeholder report'!$B$89:$B$92,0))=0,U845,INDEX('Stakeholder report'!H$89:H$92,MATCH('Stakeholder report data'!$C809,'Stakeholder report'!$B$89:$B$92,0))),U845)</f>
        <v>0</v>
      </c>
      <c r="V809" s="41"/>
      <c r="W809" s="212">
        <f t="shared" si="94"/>
        <v>0</v>
      </c>
      <c r="X809" s="212">
        <f t="shared" si="94"/>
        <v>0</v>
      </c>
      <c r="Y809" s="212">
        <f t="shared" si="94"/>
        <v>0</v>
      </c>
      <c r="Z809" s="212">
        <f t="shared" si="94"/>
        <v>0</v>
      </c>
      <c r="AA809" s="212">
        <f t="shared" si="94"/>
        <v>0</v>
      </c>
      <c r="AB809" s="212">
        <f t="shared" si="94"/>
        <v>0</v>
      </c>
      <c r="AC809" s="212">
        <f t="shared" si="94"/>
        <v>0</v>
      </c>
      <c r="AD809" s="212">
        <f t="shared" si="94"/>
        <v>0</v>
      </c>
      <c r="AE809" s="55"/>
      <c r="AF809" s="34"/>
      <c r="AG809" s="34"/>
      <c r="AH809" s="34"/>
    </row>
    <row r="810" spans="1:34" ht="11.25" outlineLevel="2" x14ac:dyDescent="0.2">
      <c r="A810" s="34"/>
      <c r="B810" s="258"/>
      <c r="C810" s="48">
        <f t="shared" si="90"/>
        <v>0</v>
      </c>
      <c r="D810" s="49">
        <f t="shared" si="90"/>
        <v>0</v>
      </c>
      <c r="E810" s="49">
        <f t="shared" si="90"/>
        <v>0</v>
      </c>
      <c r="F810" s="263"/>
      <c r="G810" s="212">
        <f>_xlfn.IFNA(IF(INDEX('Stakeholder report'!$D$89:$D$92,MATCH('Stakeholder report data'!C810,'Stakeholder report'!$B$89:$B$92,0))=0,G846,INDEX('Stakeholder report'!$D$89:$D$92,MATCH('Stakeholder report data'!C810,'Stakeholder report'!$B$89:$B$92,0))),G846)</f>
        <v>0</v>
      </c>
      <c r="H810" s="264"/>
      <c r="I810" s="265">
        <f t="shared" si="93"/>
        <v>0</v>
      </c>
      <c r="J810" s="265">
        <f t="shared" si="93"/>
        <v>0</v>
      </c>
      <c r="K810" s="265">
        <f t="shared" si="93"/>
        <v>0</v>
      </c>
      <c r="L810" s="215"/>
      <c r="M810" s="212">
        <f>_xlfn.IFNA(IF(INDEX('Stakeholder report'!$E$89:$E$92,MATCH('Stakeholder report data'!C810,'Stakeholder report'!$B$89:$B$92,0))=0,M846,INDEX('Stakeholder report'!$E$89:$E$92,MATCH('Stakeholder report data'!C810,'Stakeholder report'!$B$89:$B$92,0))),M846)</f>
        <v>0</v>
      </c>
      <c r="N810" s="266"/>
      <c r="O810" s="212">
        <f t="shared" si="91"/>
        <v>0</v>
      </c>
      <c r="P810" s="212">
        <f t="shared" si="91"/>
        <v>0</v>
      </c>
      <c r="Q810" s="212">
        <f t="shared" si="91"/>
        <v>0</v>
      </c>
      <c r="R810" s="267"/>
      <c r="S810" s="268">
        <f>_xlfn.IFNA(IF(INDEX('Stakeholder report'!F$89:F$92,MATCH('Stakeholder report data'!$C810,'Stakeholder report'!$B$89:$B$92,0))=0,S846,INDEX('Stakeholder report'!F$89:F$92,MATCH('Stakeholder report data'!$C810,'Stakeholder report'!$B$89:$B$92,0))),S846)</f>
        <v>0</v>
      </c>
      <c r="T810" s="268">
        <f>_xlfn.IFNA(IF(INDEX('Stakeholder report'!G$89:G$92,MATCH('Stakeholder report data'!$C810,'Stakeholder report'!$B$89:$B$92,0))=0,T846,INDEX('Stakeholder report'!G$89:G$92,MATCH('Stakeholder report data'!$C810,'Stakeholder report'!$B$89:$B$92,0))),T846)</f>
        <v>0</v>
      </c>
      <c r="U810" s="268">
        <f>_xlfn.IFNA(IF(INDEX('Stakeholder report'!H$89:H$92,MATCH('Stakeholder report data'!$C810,'Stakeholder report'!$B$89:$B$92,0))=0,U846,INDEX('Stakeholder report'!H$89:H$92,MATCH('Stakeholder report data'!$C810,'Stakeholder report'!$B$89:$B$92,0))),U846)</f>
        <v>0</v>
      </c>
      <c r="V810" s="41"/>
      <c r="W810" s="212">
        <f t="shared" si="94"/>
        <v>0</v>
      </c>
      <c r="X810" s="212">
        <f t="shared" si="94"/>
        <v>0</v>
      </c>
      <c r="Y810" s="212">
        <f t="shared" si="94"/>
        <v>0</v>
      </c>
      <c r="Z810" s="212">
        <f t="shared" si="94"/>
        <v>0</v>
      </c>
      <c r="AA810" s="212">
        <f t="shared" si="94"/>
        <v>0</v>
      </c>
      <c r="AB810" s="212">
        <f t="shared" si="94"/>
        <v>0</v>
      </c>
      <c r="AC810" s="212">
        <f t="shared" si="94"/>
        <v>0</v>
      </c>
      <c r="AD810" s="212">
        <f t="shared" si="94"/>
        <v>0</v>
      </c>
      <c r="AE810" s="55"/>
      <c r="AF810" s="34"/>
      <c r="AG810" s="34"/>
      <c r="AH810" s="34"/>
    </row>
    <row r="811" spans="1:34" ht="11.25" outlineLevel="2" x14ac:dyDescent="0.2">
      <c r="A811" s="34"/>
      <c r="B811" s="251"/>
      <c r="C811" s="48">
        <f t="shared" si="90"/>
        <v>0</v>
      </c>
      <c r="D811" s="49">
        <f t="shared" si="90"/>
        <v>0</v>
      </c>
      <c r="E811" s="49">
        <f t="shared" si="90"/>
        <v>0</v>
      </c>
      <c r="F811" s="263"/>
      <c r="G811" s="212">
        <f>_xlfn.IFNA(IF(INDEX('Stakeholder report'!$D$89:$D$92,MATCH('Stakeholder report data'!C811,'Stakeholder report'!$B$89:$B$92,0))=0,G847,INDEX('Stakeholder report'!$D$89:$D$92,MATCH('Stakeholder report data'!C811,'Stakeholder report'!$B$89:$B$92,0))),G847)</f>
        <v>0</v>
      </c>
      <c r="H811" s="264"/>
      <c r="I811" s="265">
        <f t="shared" si="93"/>
        <v>0</v>
      </c>
      <c r="J811" s="265">
        <f t="shared" si="93"/>
        <v>0</v>
      </c>
      <c r="K811" s="265">
        <f t="shared" si="93"/>
        <v>0</v>
      </c>
      <c r="L811" s="215"/>
      <c r="M811" s="212">
        <f>_xlfn.IFNA(IF(INDEX('Stakeholder report'!$E$89:$E$92,MATCH('Stakeholder report data'!C811,'Stakeholder report'!$B$89:$B$92,0))=0,M847,INDEX('Stakeholder report'!$E$89:$E$92,MATCH('Stakeholder report data'!C811,'Stakeholder report'!$B$89:$B$92,0))),M847)</f>
        <v>0</v>
      </c>
      <c r="N811" s="266"/>
      <c r="O811" s="212">
        <f t="shared" si="91"/>
        <v>0</v>
      </c>
      <c r="P811" s="212">
        <f t="shared" si="91"/>
        <v>0</v>
      </c>
      <c r="Q811" s="212">
        <f t="shared" si="91"/>
        <v>0</v>
      </c>
      <c r="R811" s="267"/>
      <c r="S811" s="268">
        <f>_xlfn.IFNA(IF(INDEX('Stakeholder report'!F$89:F$92,MATCH('Stakeholder report data'!$C811,'Stakeholder report'!$B$89:$B$92,0))=0,S847,INDEX('Stakeholder report'!F$89:F$92,MATCH('Stakeholder report data'!$C811,'Stakeholder report'!$B$89:$B$92,0))),S847)</f>
        <v>0</v>
      </c>
      <c r="T811" s="268">
        <f>_xlfn.IFNA(IF(INDEX('Stakeholder report'!G$89:G$92,MATCH('Stakeholder report data'!$C811,'Stakeholder report'!$B$89:$B$92,0))=0,T847,INDEX('Stakeholder report'!G$89:G$92,MATCH('Stakeholder report data'!$C811,'Stakeholder report'!$B$89:$B$92,0))),T847)</f>
        <v>0</v>
      </c>
      <c r="U811" s="268">
        <f>_xlfn.IFNA(IF(INDEX('Stakeholder report'!H$89:H$92,MATCH('Stakeholder report data'!$C811,'Stakeholder report'!$B$89:$B$92,0))=0,U847,INDEX('Stakeholder report'!H$89:H$92,MATCH('Stakeholder report data'!$C811,'Stakeholder report'!$B$89:$B$92,0))),U847)</f>
        <v>0</v>
      </c>
      <c r="V811" s="41"/>
      <c r="W811" s="212">
        <f t="shared" si="94"/>
        <v>0</v>
      </c>
      <c r="X811" s="212">
        <f t="shared" si="94"/>
        <v>0</v>
      </c>
      <c r="Y811" s="212">
        <f t="shared" si="94"/>
        <v>0</v>
      </c>
      <c r="Z811" s="212">
        <f t="shared" si="94"/>
        <v>0</v>
      </c>
      <c r="AA811" s="212">
        <f t="shared" si="94"/>
        <v>0</v>
      </c>
      <c r="AB811" s="212">
        <f t="shared" si="94"/>
        <v>0</v>
      </c>
      <c r="AC811" s="212">
        <f t="shared" si="94"/>
        <v>0</v>
      </c>
      <c r="AD811" s="212">
        <f t="shared" si="94"/>
        <v>0</v>
      </c>
      <c r="AE811" s="55"/>
      <c r="AF811" s="34"/>
      <c r="AG811" s="34"/>
      <c r="AH811" s="34"/>
    </row>
    <row r="812" spans="1:34" ht="11.25" hidden="1" outlineLevel="3" x14ac:dyDescent="0.2">
      <c r="A812" s="34"/>
      <c r="B812" s="251"/>
      <c r="C812" s="48">
        <f t="shared" si="90"/>
        <v>0</v>
      </c>
      <c r="D812" s="49">
        <f t="shared" si="90"/>
        <v>0</v>
      </c>
      <c r="E812" s="49">
        <f t="shared" si="90"/>
        <v>0</v>
      </c>
      <c r="F812" s="263"/>
      <c r="G812" s="212">
        <f>_xlfn.IFNA(IF(INDEX('Stakeholder report'!$D$89:$D$92,MATCH('Stakeholder report data'!C812,'Stakeholder report'!$B$89:$B$92,0))=0,G848,INDEX('Stakeholder report'!$D$89:$D$92,MATCH('Stakeholder report data'!C812,'Stakeholder report'!$B$89:$B$92,0))),G848)</f>
        <v>0</v>
      </c>
      <c r="H812" s="264"/>
      <c r="I812" s="265">
        <f t="shared" si="93"/>
        <v>0</v>
      </c>
      <c r="J812" s="265">
        <f t="shared" si="93"/>
        <v>0</v>
      </c>
      <c r="K812" s="265">
        <f t="shared" si="93"/>
        <v>0</v>
      </c>
      <c r="L812" s="215"/>
      <c r="M812" s="212">
        <f>_xlfn.IFNA(IF(INDEX('Stakeholder report'!$E$89:$E$92,MATCH('Stakeholder report data'!C812,'Stakeholder report'!$B$89:$B$92,0))=0,M848,INDEX('Stakeholder report'!$E$89:$E$92,MATCH('Stakeholder report data'!C812,'Stakeholder report'!$B$89:$B$92,0))),M848)</f>
        <v>0</v>
      </c>
      <c r="N812" s="266"/>
      <c r="O812" s="212">
        <f t="shared" si="91"/>
        <v>0</v>
      </c>
      <c r="P812" s="212">
        <f t="shared" si="91"/>
        <v>0</v>
      </c>
      <c r="Q812" s="212">
        <f t="shared" si="91"/>
        <v>0</v>
      </c>
      <c r="R812" s="267"/>
      <c r="S812" s="268">
        <f>_xlfn.IFNA(IF(INDEX('Stakeholder report'!F$89:F$92,MATCH('Stakeholder report data'!$C812,'Stakeholder report'!$B$89:$B$92,0))=0,S848,INDEX('Stakeholder report'!F$89:F$92,MATCH('Stakeholder report data'!$C812,'Stakeholder report'!$B$89:$B$92,0))),S848)</f>
        <v>0</v>
      </c>
      <c r="T812" s="268">
        <f>_xlfn.IFNA(IF(INDEX('Stakeholder report'!G$89:G$92,MATCH('Stakeholder report data'!$C812,'Stakeholder report'!$B$89:$B$92,0))=0,T848,INDEX('Stakeholder report'!G$89:G$92,MATCH('Stakeholder report data'!$C812,'Stakeholder report'!$B$89:$B$92,0))),T848)</f>
        <v>0</v>
      </c>
      <c r="U812" s="268">
        <f>_xlfn.IFNA(IF(INDEX('Stakeholder report'!H$89:H$92,MATCH('Stakeholder report data'!$C812,'Stakeholder report'!$B$89:$B$92,0))=0,U848,INDEX('Stakeholder report'!H$89:H$92,MATCH('Stakeholder report data'!$C812,'Stakeholder report'!$B$89:$B$92,0))),U848)</f>
        <v>0</v>
      </c>
      <c r="V812" s="41"/>
      <c r="W812" s="212">
        <f t="shared" si="94"/>
        <v>0</v>
      </c>
      <c r="X812" s="212">
        <f t="shared" si="94"/>
        <v>0</v>
      </c>
      <c r="Y812" s="212">
        <f t="shared" si="94"/>
        <v>0</v>
      </c>
      <c r="Z812" s="212">
        <f t="shared" si="94"/>
        <v>0</v>
      </c>
      <c r="AA812" s="212">
        <f t="shared" si="94"/>
        <v>0</v>
      </c>
      <c r="AB812" s="212">
        <f t="shared" si="94"/>
        <v>0</v>
      </c>
      <c r="AC812" s="212">
        <f t="shared" si="94"/>
        <v>0</v>
      </c>
      <c r="AD812" s="212">
        <f t="shared" si="94"/>
        <v>0</v>
      </c>
      <c r="AE812" s="55"/>
      <c r="AF812" s="34"/>
      <c r="AG812" s="34"/>
      <c r="AH812" s="34"/>
    </row>
    <row r="813" spans="1:34" ht="11.25" hidden="1" outlineLevel="3" x14ac:dyDescent="0.2">
      <c r="A813" s="34"/>
      <c r="B813" s="251"/>
      <c r="C813" s="48">
        <f t="shared" si="90"/>
        <v>0</v>
      </c>
      <c r="D813" s="49">
        <f t="shared" si="90"/>
        <v>0</v>
      </c>
      <c r="E813" s="49">
        <f t="shared" si="90"/>
        <v>0</v>
      </c>
      <c r="F813" s="263"/>
      <c r="G813" s="212">
        <f>_xlfn.IFNA(IF(INDEX('Stakeholder report'!$D$89:$D$92,MATCH('Stakeholder report data'!C813,'Stakeholder report'!$B$89:$B$92,0))=0,G849,INDEX('Stakeholder report'!$D$89:$D$92,MATCH('Stakeholder report data'!C813,'Stakeholder report'!$B$89:$B$92,0))),G849)</f>
        <v>0</v>
      </c>
      <c r="H813" s="264"/>
      <c r="I813" s="265">
        <f t="shared" si="93"/>
        <v>0</v>
      </c>
      <c r="J813" s="265">
        <f t="shared" si="93"/>
        <v>0</v>
      </c>
      <c r="K813" s="265">
        <f t="shared" si="93"/>
        <v>0</v>
      </c>
      <c r="L813" s="215"/>
      <c r="M813" s="212">
        <f>_xlfn.IFNA(IF(INDEX('Stakeholder report'!$E$89:$E$92,MATCH('Stakeholder report data'!C813,'Stakeholder report'!$B$89:$B$92,0))=0,M849,INDEX('Stakeholder report'!$E$89:$E$92,MATCH('Stakeholder report data'!C813,'Stakeholder report'!$B$89:$B$92,0))),M849)</f>
        <v>0</v>
      </c>
      <c r="N813" s="266"/>
      <c r="O813" s="212">
        <f t="shared" si="91"/>
        <v>0</v>
      </c>
      <c r="P813" s="212">
        <f t="shared" si="91"/>
        <v>0</v>
      </c>
      <c r="Q813" s="212">
        <f t="shared" si="91"/>
        <v>0</v>
      </c>
      <c r="R813" s="267"/>
      <c r="S813" s="268">
        <f>_xlfn.IFNA(IF(INDEX('Stakeholder report'!F$89:F$92,MATCH('Stakeholder report data'!$C813,'Stakeholder report'!$B$89:$B$92,0))=0,S849,INDEX('Stakeholder report'!F$89:F$92,MATCH('Stakeholder report data'!$C813,'Stakeholder report'!$B$89:$B$92,0))),S849)</f>
        <v>0</v>
      </c>
      <c r="T813" s="268">
        <f>_xlfn.IFNA(IF(INDEX('Stakeholder report'!G$89:G$92,MATCH('Stakeholder report data'!$C813,'Stakeholder report'!$B$89:$B$92,0))=0,T849,INDEX('Stakeholder report'!G$89:G$92,MATCH('Stakeholder report data'!$C813,'Stakeholder report'!$B$89:$B$92,0))),T849)</f>
        <v>0</v>
      </c>
      <c r="U813" s="268">
        <f>_xlfn.IFNA(IF(INDEX('Stakeholder report'!H$89:H$92,MATCH('Stakeholder report data'!$C813,'Stakeholder report'!$B$89:$B$92,0))=0,U849,INDEX('Stakeholder report'!H$89:H$92,MATCH('Stakeholder report data'!$C813,'Stakeholder report'!$B$89:$B$92,0))),U849)</f>
        <v>0</v>
      </c>
      <c r="V813" s="41"/>
      <c r="W813" s="212">
        <f t="shared" si="94"/>
        <v>0</v>
      </c>
      <c r="X813" s="212">
        <f t="shared" si="94"/>
        <v>0</v>
      </c>
      <c r="Y813" s="212">
        <f t="shared" si="94"/>
        <v>0</v>
      </c>
      <c r="Z813" s="212">
        <f t="shared" si="94"/>
        <v>0</v>
      </c>
      <c r="AA813" s="212">
        <f t="shared" si="94"/>
        <v>0</v>
      </c>
      <c r="AB813" s="212">
        <f t="shared" si="94"/>
        <v>0</v>
      </c>
      <c r="AC813" s="212">
        <f t="shared" si="94"/>
        <v>0</v>
      </c>
      <c r="AD813" s="212">
        <f t="shared" si="94"/>
        <v>0</v>
      </c>
      <c r="AE813" s="55"/>
      <c r="AF813" s="34"/>
      <c r="AG813" s="34"/>
      <c r="AH813" s="34"/>
    </row>
    <row r="814" spans="1:34" ht="11.25" hidden="1" outlineLevel="3" x14ac:dyDescent="0.2">
      <c r="A814" s="34"/>
      <c r="B814" s="251"/>
      <c r="C814" s="48">
        <f t="shared" si="90"/>
        <v>0</v>
      </c>
      <c r="D814" s="49">
        <f t="shared" si="90"/>
        <v>0</v>
      </c>
      <c r="E814" s="49">
        <f t="shared" si="90"/>
        <v>0</v>
      </c>
      <c r="F814" s="263"/>
      <c r="G814" s="212">
        <f>_xlfn.IFNA(IF(INDEX('Stakeholder report'!$D$89:$D$92,MATCH('Stakeholder report data'!C814,'Stakeholder report'!$B$89:$B$92,0))=0,G850,INDEX('Stakeholder report'!$D$89:$D$92,MATCH('Stakeholder report data'!C814,'Stakeholder report'!$B$89:$B$92,0))),G850)</f>
        <v>0</v>
      </c>
      <c r="H814" s="264"/>
      <c r="I814" s="265">
        <f t="shared" si="93"/>
        <v>0</v>
      </c>
      <c r="J814" s="265">
        <f t="shared" si="93"/>
        <v>0</v>
      </c>
      <c r="K814" s="265">
        <f t="shared" si="93"/>
        <v>0</v>
      </c>
      <c r="L814" s="215"/>
      <c r="M814" s="212">
        <f>_xlfn.IFNA(IF(INDEX('Stakeholder report'!$E$89:$E$92,MATCH('Stakeholder report data'!C814,'Stakeholder report'!$B$89:$B$92,0))=0,M850,INDEX('Stakeholder report'!$E$89:$E$92,MATCH('Stakeholder report data'!C814,'Stakeholder report'!$B$89:$B$92,0))),M850)</f>
        <v>0</v>
      </c>
      <c r="N814" s="266"/>
      <c r="O814" s="212">
        <f t="shared" si="91"/>
        <v>0</v>
      </c>
      <c r="P814" s="212">
        <f t="shared" si="91"/>
        <v>0</v>
      </c>
      <c r="Q814" s="212">
        <f t="shared" si="91"/>
        <v>0</v>
      </c>
      <c r="R814" s="267"/>
      <c r="S814" s="268">
        <f>_xlfn.IFNA(IF(INDEX('Stakeholder report'!F$89:F$92,MATCH('Stakeholder report data'!$C814,'Stakeholder report'!$B$89:$B$92,0))=0,S850,INDEX('Stakeholder report'!F$89:F$92,MATCH('Stakeholder report data'!$C814,'Stakeholder report'!$B$89:$B$92,0))),S850)</f>
        <v>0</v>
      </c>
      <c r="T814" s="268">
        <f>_xlfn.IFNA(IF(INDEX('Stakeholder report'!G$89:G$92,MATCH('Stakeholder report data'!$C814,'Stakeholder report'!$B$89:$B$92,0))=0,T850,INDEX('Stakeholder report'!G$89:G$92,MATCH('Stakeholder report data'!$C814,'Stakeholder report'!$B$89:$B$92,0))),T850)</f>
        <v>0</v>
      </c>
      <c r="U814" s="268">
        <f>_xlfn.IFNA(IF(INDEX('Stakeholder report'!H$89:H$92,MATCH('Stakeholder report data'!$C814,'Stakeholder report'!$B$89:$B$92,0))=0,U850,INDEX('Stakeholder report'!H$89:H$92,MATCH('Stakeholder report data'!$C814,'Stakeholder report'!$B$89:$B$92,0))),U850)</f>
        <v>0</v>
      </c>
      <c r="V814" s="41"/>
      <c r="W814" s="212">
        <f t="shared" si="94"/>
        <v>0</v>
      </c>
      <c r="X814" s="212">
        <f t="shared" si="94"/>
        <v>0</v>
      </c>
      <c r="Y814" s="212">
        <f t="shared" si="94"/>
        <v>0</v>
      </c>
      <c r="Z814" s="212">
        <f t="shared" si="94"/>
        <v>0</v>
      </c>
      <c r="AA814" s="212">
        <f t="shared" si="94"/>
        <v>0</v>
      </c>
      <c r="AB814" s="212">
        <f t="shared" si="94"/>
        <v>0</v>
      </c>
      <c r="AC814" s="212">
        <f t="shared" si="94"/>
        <v>0</v>
      </c>
      <c r="AD814" s="212">
        <f t="shared" si="94"/>
        <v>0</v>
      </c>
      <c r="AE814" s="55"/>
      <c r="AF814" s="34"/>
      <c r="AG814" s="34"/>
      <c r="AH814" s="34"/>
    </row>
    <row r="815" spans="1:34" ht="11.25" hidden="1" outlineLevel="3" x14ac:dyDescent="0.2">
      <c r="A815" s="34"/>
      <c r="B815" s="251"/>
      <c r="C815" s="48">
        <f t="shared" si="90"/>
        <v>0</v>
      </c>
      <c r="D815" s="49">
        <f t="shared" si="90"/>
        <v>0</v>
      </c>
      <c r="E815" s="49">
        <f t="shared" si="90"/>
        <v>0</v>
      </c>
      <c r="F815" s="263"/>
      <c r="G815" s="212">
        <f>_xlfn.IFNA(IF(INDEX('Stakeholder report'!$D$89:$D$92,MATCH('Stakeholder report data'!C815,'Stakeholder report'!$B$89:$B$92,0))=0,G851,INDEX('Stakeholder report'!$D$89:$D$92,MATCH('Stakeholder report data'!C815,'Stakeholder report'!$B$89:$B$92,0))),G851)</f>
        <v>0</v>
      </c>
      <c r="H815" s="264"/>
      <c r="I815" s="265">
        <f t="shared" si="93"/>
        <v>0</v>
      </c>
      <c r="J815" s="265">
        <f t="shared" si="93"/>
        <v>0</v>
      </c>
      <c r="K815" s="265">
        <f t="shared" si="93"/>
        <v>0</v>
      </c>
      <c r="L815" s="215"/>
      <c r="M815" s="212">
        <f>_xlfn.IFNA(IF(INDEX('Stakeholder report'!$E$89:$E$92,MATCH('Stakeholder report data'!C815,'Stakeholder report'!$B$89:$B$92,0))=0,M851,INDEX('Stakeholder report'!$E$89:$E$92,MATCH('Stakeholder report data'!C815,'Stakeholder report'!$B$89:$B$92,0))),M851)</f>
        <v>0</v>
      </c>
      <c r="N815" s="266"/>
      <c r="O815" s="212">
        <f t="shared" si="91"/>
        <v>0</v>
      </c>
      <c r="P815" s="212">
        <f t="shared" si="91"/>
        <v>0</v>
      </c>
      <c r="Q815" s="212">
        <f t="shared" si="91"/>
        <v>0</v>
      </c>
      <c r="R815" s="267"/>
      <c r="S815" s="268">
        <f>_xlfn.IFNA(IF(INDEX('Stakeholder report'!F$89:F$92,MATCH('Stakeholder report data'!$C815,'Stakeholder report'!$B$89:$B$92,0))=0,S851,INDEX('Stakeholder report'!F$89:F$92,MATCH('Stakeholder report data'!$C815,'Stakeholder report'!$B$89:$B$92,0))),S851)</f>
        <v>0</v>
      </c>
      <c r="T815" s="268">
        <f>_xlfn.IFNA(IF(INDEX('Stakeholder report'!G$89:G$92,MATCH('Stakeholder report data'!$C815,'Stakeholder report'!$B$89:$B$92,0))=0,T851,INDEX('Stakeholder report'!G$89:G$92,MATCH('Stakeholder report data'!$C815,'Stakeholder report'!$B$89:$B$92,0))),T851)</f>
        <v>0</v>
      </c>
      <c r="U815" s="268">
        <f>_xlfn.IFNA(IF(INDEX('Stakeholder report'!H$89:H$92,MATCH('Stakeholder report data'!$C815,'Stakeholder report'!$B$89:$B$92,0))=0,U851,INDEX('Stakeholder report'!H$89:H$92,MATCH('Stakeholder report data'!$C815,'Stakeholder report'!$B$89:$B$92,0))),U851)</f>
        <v>0</v>
      </c>
      <c r="V815" s="41"/>
      <c r="W815" s="212">
        <f t="shared" si="94"/>
        <v>0</v>
      </c>
      <c r="X815" s="212">
        <f t="shared" si="94"/>
        <v>0</v>
      </c>
      <c r="Y815" s="212">
        <f t="shared" si="94"/>
        <v>0</v>
      </c>
      <c r="Z815" s="212">
        <f t="shared" si="94"/>
        <v>0</v>
      </c>
      <c r="AA815" s="212">
        <f t="shared" si="94"/>
        <v>0</v>
      </c>
      <c r="AB815" s="212">
        <f t="shared" si="94"/>
        <v>0</v>
      </c>
      <c r="AC815" s="212">
        <f t="shared" si="94"/>
        <v>0</v>
      </c>
      <c r="AD815" s="212">
        <f t="shared" si="94"/>
        <v>0</v>
      </c>
      <c r="AE815" s="55"/>
      <c r="AF815" s="34"/>
      <c r="AG815" s="34"/>
      <c r="AH815" s="34"/>
    </row>
    <row r="816" spans="1:34" ht="11.25" hidden="1" outlineLevel="3" x14ac:dyDescent="0.2">
      <c r="A816" s="34"/>
      <c r="B816" s="251"/>
      <c r="C816" s="48">
        <f t="shared" si="90"/>
        <v>0</v>
      </c>
      <c r="D816" s="49">
        <f t="shared" si="90"/>
        <v>0</v>
      </c>
      <c r="E816" s="49">
        <f t="shared" si="90"/>
        <v>0</v>
      </c>
      <c r="F816" s="263"/>
      <c r="G816" s="212">
        <f>_xlfn.IFNA(IF(INDEX('Stakeholder report'!$D$89:$D$92,MATCH('Stakeholder report data'!C816,'Stakeholder report'!$B$89:$B$92,0))=0,G852,INDEX('Stakeholder report'!$D$89:$D$92,MATCH('Stakeholder report data'!C816,'Stakeholder report'!$B$89:$B$92,0))),G852)</f>
        <v>0</v>
      </c>
      <c r="H816" s="264"/>
      <c r="I816" s="265">
        <f t="shared" si="93"/>
        <v>0</v>
      </c>
      <c r="J816" s="265">
        <f t="shared" si="93"/>
        <v>0</v>
      </c>
      <c r="K816" s="265">
        <f t="shared" si="93"/>
        <v>0</v>
      </c>
      <c r="L816" s="215"/>
      <c r="M816" s="212">
        <f>_xlfn.IFNA(IF(INDEX('Stakeholder report'!$E$89:$E$92,MATCH('Stakeholder report data'!C816,'Stakeholder report'!$B$89:$B$92,0))=0,M852,INDEX('Stakeholder report'!$E$89:$E$92,MATCH('Stakeholder report data'!C816,'Stakeholder report'!$B$89:$B$92,0))),M852)</f>
        <v>0</v>
      </c>
      <c r="N816" s="266"/>
      <c r="O816" s="212">
        <f t="shared" si="91"/>
        <v>0</v>
      </c>
      <c r="P816" s="212">
        <f t="shared" si="91"/>
        <v>0</v>
      </c>
      <c r="Q816" s="212">
        <f t="shared" si="91"/>
        <v>0</v>
      </c>
      <c r="R816" s="267"/>
      <c r="S816" s="268">
        <f>_xlfn.IFNA(IF(INDEX('Stakeholder report'!F$89:F$92,MATCH('Stakeholder report data'!$C816,'Stakeholder report'!$B$89:$B$92,0))=0,S852,INDEX('Stakeholder report'!F$89:F$92,MATCH('Stakeholder report data'!$C816,'Stakeholder report'!$B$89:$B$92,0))),S852)</f>
        <v>0</v>
      </c>
      <c r="T816" s="268">
        <f>_xlfn.IFNA(IF(INDEX('Stakeholder report'!G$89:G$92,MATCH('Stakeholder report data'!$C816,'Stakeholder report'!$B$89:$B$92,0))=0,T852,INDEX('Stakeholder report'!G$89:G$92,MATCH('Stakeholder report data'!$C816,'Stakeholder report'!$B$89:$B$92,0))),T852)</f>
        <v>0</v>
      </c>
      <c r="U816" s="268">
        <f>_xlfn.IFNA(IF(INDEX('Stakeholder report'!H$89:H$92,MATCH('Stakeholder report data'!$C816,'Stakeholder report'!$B$89:$B$92,0))=0,U852,INDEX('Stakeholder report'!H$89:H$92,MATCH('Stakeholder report data'!$C816,'Stakeholder report'!$B$89:$B$92,0))),U852)</f>
        <v>0</v>
      </c>
      <c r="V816" s="41"/>
      <c r="W816" s="212">
        <f t="shared" si="94"/>
        <v>0</v>
      </c>
      <c r="X816" s="212">
        <f t="shared" si="94"/>
        <v>0</v>
      </c>
      <c r="Y816" s="212">
        <f t="shared" si="94"/>
        <v>0</v>
      </c>
      <c r="Z816" s="212">
        <f t="shared" si="94"/>
        <v>0</v>
      </c>
      <c r="AA816" s="212">
        <f t="shared" si="94"/>
        <v>0</v>
      </c>
      <c r="AB816" s="212">
        <f t="shared" si="94"/>
        <v>0</v>
      </c>
      <c r="AC816" s="212">
        <f t="shared" si="94"/>
        <v>0</v>
      </c>
      <c r="AD816" s="212">
        <f t="shared" si="94"/>
        <v>0</v>
      </c>
      <c r="AE816" s="55"/>
      <c r="AF816" s="34"/>
      <c r="AG816" s="34"/>
      <c r="AH816" s="34"/>
    </row>
    <row r="817" spans="1:34" ht="11.25" hidden="1" outlineLevel="3" x14ac:dyDescent="0.2">
      <c r="A817" s="34"/>
      <c r="B817" s="258"/>
      <c r="C817" s="48">
        <f t="shared" si="90"/>
        <v>0</v>
      </c>
      <c r="D817" s="49">
        <f t="shared" si="90"/>
        <v>0</v>
      </c>
      <c r="E817" s="49">
        <f t="shared" si="90"/>
        <v>0</v>
      </c>
      <c r="F817" s="263"/>
      <c r="G817" s="212">
        <f>_xlfn.IFNA(IF(INDEX('Stakeholder report'!$D$89:$D$92,MATCH('Stakeholder report data'!C817,'Stakeholder report'!$B$89:$B$92,0))=0,G853,INDEX('Stakeholder report'!$D$89:$D$92,MATCH('Stakeholder report data'!C817,'Stakeholder report'!$B$89:$B$92,0))),G853)</f>
        <v>0</v>
      </c>
      <c r="H817" s="264"/>
      <c r="I817" s="265">
        <f t="shared" si="93"/>
        <v>0</v>
      </c>
      <c r="J817" s="265">
        <f t="shared" si="93"/>
        <v>0</v>
      </c>
      <c r="K817" s="265">
        <f t="shared" si="93"/>
        <v>0</v>
      </c>
      <c r="L817" s="215"/>
      <c r="M817" s="212">
        <f>_xlfn.IFNA(IF(INDEX('Stakeholder report'!$E$89:$E$92,MATCH('Stakeholder report data'!C817,'Stakeholder report'!$B$89:$B$92,0))=0,M853,INDEX('Stakeholder report'!$E$89:$E$92,MATCH('Stakeholder report data'!C817,'Stakeholder report'!$B$89:$B$92,0))),M853)</f>
        <v>0</v>
      </c>
      <c r="N817" s="266"/>
      <c r="O817" s="212">
        <f t="shared" si="91"/>
        <v>0</v>
      </c>
      <c r="P817" s="212">
        <f t="shared" si="91"/>
        <v>0</v>
      </c>
      <c r="Q817" s="212">
        <f t="shared" si="91"/>
        <v>0</v>
      </c>
      <c r="R817" s="267"/>
      <c r="S817" s="268">
        <f>_xlfn.IFNA(IF(INDEX('Stakeholder report'!F$89:F$92,MATCH('Stakeholder report data'!$C817,'Stakeholder report'!$B$89:$B$92,0))=0,S853,INDEX('Stakeholder report'!F$89:F$92,MATCH('Stakeholder report data'!$C817,'Stakeholder report'!$B$89:$B$92,0))),S853)</f>
        <v>0</v>
      </c>
      <c r="T817" s="268">
        <f>_xlfn.IFNA(IF(INDEX('Stakeholder report'!G$89:G$92,MATCH('Stakeholder report data'!$C817,'Stakeholder report'!$B$89:$B$92,0))=0,T853,INDEX('Stakeholder report'!G$89:G$92,MATCH('Stakeholder report data'!$C817,'Stakeholder report'!$B$89:$B$92,0))),T853)</f>
        <v>0</v>
      </c>
      <c r="U817" s="268">
        <f>_xlfn.IFNA(IF(INDEX('Stakeholder report'!H$89:H$92,MATCH('Stakeholder report data'!$C817,'Stakeholder report'!$B$89:$B$92,0))=0,U853,INDEX('Stakeholder report'!H$89:H$92,MATCH('Stakeholder report data'!$C817,'Stakeholder report'!$B$89:$B$92,0))),U853)</f>
        <v>0</v>
      </c>
      <c r="V817" s="41"/>
      <c r="W817" s="212">
        <f t="shared" si="94"/>
        <v>0</v>
      </c>
      <c r="X817" s="212">
        <f t="shared" si="94"/>
        <v>0</v>
      </c>
      <c r="Y817" s="212">
        <f t="shared" si="94"/>
        <v>0</v>
      </c>
      <c r="Z817" s="212">
        <f t="shared" si="94"/>
        <v>0</v>
      </c>
      <c r="AA817" s="212">
        <f t="shared" si="94"/>
        <v>0</v>
      </c>
      <c r="AB817" s="212">
        <f t="shared" si="94"/>
        <v>0</v>
      </c>
      <c r="AC817" s="212">
        <f t="shared" si="94"/>
        <v>0</v>
      </c>
      <c r="AD817" s="212">
        <f t="shared" si="94"/>
        <v>0</v>
      </c>
      <c r="AE817" s="55"/>
      <c r="AF817" s="34"/>
      <c r="AG817" s="34"/>
      <c r="AH817" s="34"/>
    </row>
    <row r="818" spans="1:34" ht="11.25" hidden="1" outlineLevel="3" x14ac:dyDescent="0.2">
      <c r="A818" s="34"/>
      <c r="B818" s="251"/>
      <c r="C818" s="48">
        <f t="shared" ref="C818:E833" si="95">C368</f>
        <v>0</v>
      </c>
      <c r="D818" s="49">
        <f t="shared" si="95"/>
        <v>0</v>
      </c>
      <c r="E818" s="49">
        <f t="shared" si="95"/>
        <v>0</v>
      </c>
      <c r="F818" s="263"/>
      <c r="G818" s="212">
        <f>_xlfn.IFNA(IF(INDEX('Stakeholder report'!$D$89:$D$92,MATCH('Stakeholder report data'!C818,'Stakeholder report'!$B$89:$B$92,0))=0,G854,INDEX('Stakeholder report'!$D$89:$D$92,MATCH('Stakeholder report data'!C818,'Stakeholder report'!$B$89:$B$92,0))),G854)</f>
        <v>0</v>
      </c>
      <c r="H818" s="264"/>
      <c r="I818" s="265">
        <f t="shared" si="93"/>
        <v>0</v>
      </c>
      <c r="J818" s="265">
        <f t="shared" si="93"/>
        <v>0</v>
      </c>
      <c r="K818" s="265">
        <f t="shared" si="93"/>
        <v>0</v>
      </c>
      <c r="L818" s="215"/>
      <c r="M818" s="212">
        <f>_xlfn.IFNA(IF(INDEX('Stakeholder report'!$E$89:$E$92,MATCH('Stakeholder report data'!C818,'Stakeholder report'!$B$89:$B$92,0))=0,M854,INDEX('Stakeholder report'!$E$89:$E$92,MATCH('Stakeholder report data'!C818,'Stakeholder report'!$B$89:$B$92,0))),M854)</f>
        <v>0</v>
      </c>
      <c r="N818" s="266"/>
      <c r="O818" s="212">
        <f t="shared" ref="O818:Q833" si="96">O854</f>
        <v>0</v>
      </c>
      <c r="P818" s="212">
        <f t="shared" si="96"/>
        <v>0</v>
      </c>
      <c r="Q818" s="212">
        <f t="shared" si="96"/>
        <v>0</v>
      </c>
      <c r="R818" s="267"/>
      <c r="S818" s="268">
        <f>_xlfn.IFNA(IF(INDEX('Stakeholder report'!F$89:F$92,MATCH('Stakeholder report data'!$C818,'Stakeholder report'!$B$89:$B$92,0))=0,S854,INDEX('Stakeholder report'!F$89:F$92,MATCH('Stakeholder report data'!$C818,'Stakeholder report'!$B$89:$B$92,0))),S854)</f>
        <v>0</v>
      </c>
      <c r="T818" s="268">
        <f>_xlfn.IFNA(IF(INDEX('Stakeholder report'!G$89:G$92,MATCH('Stakeholder report data'!$C818,'Stakeholder report'!$B$89:$B$92,0))=0,T854,INDEX('Stakeholder report'!G$89:G$92,MATCH('Stakeholder report data'!$C818,'Stakeholder report'!$B$89:$B$92,0))),T854)</f>
        <v>0</v>
      </c>
      <c r="U818" s="268">
        <f>_xlfn.IFNA(IF(INDEX('Stakeholder report'!H$89:H$92,MATCH('Stakeholder report data'!$C818,'Stakeholder report'!$B$89:$B$92,0))=0,U854,INDEX('Stakeholder report'!H$89:H$92,MATCH('Stakeholder report data'!$C818,'Stakeholder report'!$B$89:$B$92,0))),U854)</f>
        <v>0</v>
      </c>
      <c r="V818" s="41"/>
      <c r="W818" s="212">
        <f t="shared" si="94"/>
        <v>0</v>
      </c>
      <c r="X818" s="212">
        <f t="shared" si="94"/>
        <v>0</v>
      </c>
      <c r="Y818" s="212">
        <f t="shared" si="94"/>
        <v>0</v>
      </c>
      <c r="Z818" s="212">
        <f t="shared" si="94"/>
        <v>0</v>
      </c>
      <c r="AA818" s="212">
        <f t="shared" si="94"/>
        <v>0</v>
      </c>
      <c r="AB818" s="212">
        <f t="shared" si="94"/>
        <v>0</v>
      </c>
      <c r="AC818" s="212">
        <f t="shared" si="94"/>
        <v>0</v>
      </c>
      <c r="AD818" s="212">
        <f t="shared" si="94"/>
        <v>0</v>
      </c>
      <c r="AE818" s="55"/>
      <c r="AF818" s="34"/>
      <c r="AG818" s="34"/>
      <c r="AH818" s="34"/>
    </row>
    <row r="819" spans="1:34" ht="11.25" hidden="1" outlineLevel="3" x14ac:dyDescent="0.2">
      <c r="A819" s="34"/>
      <c r="B819" s="251"/>
      <c r="C819" s="48">
        <f t="shared" si="95"/>
        <v>0</v>
      </c>
      <c r="D819" s="49">
        <f t="shared" si="95"/>
        <v>0</v>
      </c>
      <c r="E819" s="49">
        <f t="shared" si="95"/>
        <v>0</v>
      </c>
      <c r="F819" s="263"/>
      <c r="G819" s="212">
        <f>_xlfn.IFNA(IF(INDEX('Stakeholder report'!$D$89:$D$92,MATCH('Stakeholder report data'!C819,'Stakeholder report'!$B$89:$B$92,0))=0,G855,INDEX('Stakeholder report'!$D$89:$D$92,MATCH('Stakeholder report data'!C819,'Stakeholder report'!$B$89:$B$92,0))),G855)</f>
        <v>0</v>
      </c>
      <c r="H819" s="264"/>
      <c r="I819" s="265">
        <f t="shared" si="93"/>
        <v>0</v>
      </c>
      <c r="J819" s="265">
        <f t="shared" si="93"/>
        <v>0</v>
      </c>
      <c r="K819" s="265">
        <f t="shared" si="93"/>
        <v>0</v>
      </c>
      <c r="L819" s="215"/>
      <c r="M819" s="212">
        <f>_xlfn.IFNA(IF(INDEX('Stakeholder report'!$E$89:$E$92,MATCH('Stakeholder report data'!C819,'Stakeholder report'!$B$89:$B$92,0))=0,M855,INDEX('Stakeholder report'!$E$89:$E$92,MATCH('Stakeholder report data'!C819,'Stakeholder report'!$B$89:$B$92,0))),M855)</f>
        <v>0</v>
      </c>
      <c r="N819" s="266"/>
      <c r="O819" s="212">
        <f t="shared" si="96"/>
        <v>0</v>
      </c>
      <c r="P819" s="212">
        <f t="shared" si="96"/>
        <v>0</v>
      </c>
      <c r="Q819" s="212">
        <f t="shared" si="96"/>
        <v>0</v>
      </c>
      <c r="R819" s="267"/>
      <c r="S819" s="268">
        <f>_xlfn.IFNA(IF(INDEX('Stakeholder report'!F$89:F$92,MATCH('Stakeholder report data'!$C819,'Stakeholder report'!$B$89:$B$92,0))=0,S855,INDEX('Stakeholder report'!F$89:F$92,MATCH('Stakeholder report data'!$C819,'Stakeholder report'!$B$89:$B$92,0))),S855)</f>
        <v>0</v>
      </c>
      <c r="T819" s="268">
        <f>_xlfn.IFNA(IF(INDEX('Stakeholder report'!G$89:G$92,MATCH('Stakeholder report data'!$C819,'Stakeholder report'!$B$89:$B$92,0))=0,T855,INDEX('Stakeholder report'!G$89:G$92,MATCH('Stakeholder report data'!$C819,'Stakeholder report'!$B$89:$B$92,0))),T855)</f>
        <v>0</v>
      </c>
      <c r="U819" s="268">
        <f>_xlfn.IFNA(IF(INDEX('Stakeholder report'!H$89:H$92,MATCH('Stakeholder report data'!$C819,'Stakeholder report'!$B$89:$B$92,0))=0,U855,INDEX('Stakeholder report'!H$89:H$92,MATCH('Stakeholder report data'!$C819,'Stakeholder report'!$B$89:$B$92,0))),U855)</f>
        <v>0</v>
      </c>
      <c r="V819" s="41"/>
      <c r="W819" s="212">
        <f t="shared" ref="W819:AD834" si="97">W855</f>
        <v>0</v>
      </c>
      <c r="X819" s="212">
        <f t="shared" si="97"/>
        <v>0</v>
      </c>
      <c r="Y819" s="212">
        <f t="shared" si="97"/>
        <v>0</v>
      </c>
      <c r="Z819" s="212">
        <f t="shared" si="97"/>
        <v>0</v>
      </c>
      <c r="AA819" s="212">
        <f t="shared" si="97"/>
        <v>0</v>
      </c>
      <c r="AB819" s="212">
        <f t="shared" si="97"/>
        <v>0</v>
      </c>
      <c r="AC819" s="212">
        <f t="shared" si="97"/>
        <v>0</v>
      </c>
      <c r="AD819" s="212">
        <f t="shared" si="97"/>
        <v>0</v>
      </c>
      <c r="AE819" s="55"/>
      <c r="AF819" s="34"/>
      <c r="AG819" s="34"/>
      <c r="AH819" s="34"/>
    </row>
    <row r="820" spans="1:34" ht="11.25" hidden="1" outlineLevel="3" x14ac:dyDescent="0.2">
      <c r="A820" s="34"/>
      <c r="B820" s="251"/>
      <c r="C820" s="48">
        <f t="shared" si="95"/>
        <v>0</v>
      </c>
      <c r="D820" s="49">
        <f t="shared" si="95"/>
        <v>0</v>
      </c>
      <c r="E820" s="49">
        <f t="shared" si="95"/>
        <v>0</v>
      </c>
      <c r="F820" s="263"/>
      <c r="G820" s="212">
        <f>_xlfn.IFNA(IF(INDEX('Stakeholder report'!$D$89:$D$92,MATCH('Stakeholder report data'!C820,'Stakeholder report'!$B$89:$B$92,0))=0,G856,INDEX('Stakeholder report'!$D$89:$D$92,MATCH('Stakeholder report data'!C820,'Stakeholder report'!$B$89:$B$92,0))),G856)</f>
        <v>0</v>
      </c>
      <c r="H820" s="264"/>
      <c r="I820" s="265">
        <f t="shared" si="93"/>
        <v>0</v>
      </c>
      <c r="J820" s="265">
        <f t="shared" si="93"/>
        <v>0</v>
      </c>
      <c r="K820" s="265">
        <f t="shared" si="93"/>
        <v>0</v>
      </c>
      <c r="L820" s="215"/>
      <c r="M820" s="212">
        <f>_xlfn.IFNA(IF(INDEX('Stakeholder report'!$E$89:$E$92,MATCH('Stakeholder report data'!C820,'Stakeholder report'!$B$89:$B$92,0))=0,M856,INDEX('Stakeholder report'!$E$89:$E$92,MATCH('Stakeholder report data'!C820,'Stakeholder report'!$B$89:$B$92,0))),M856)</f>
        <v>0</v>
      </c>
      <c r="N820" s="266"/>
      <c r="O820" s="212">
        <f t="shared" si="96"/>
        <v>0</v>
      </c>
      <c r="P820" s="212">
        <f t="shared" si="96"/>
        <v>0</v>
      </c>
      <c r="Q820" s="212">
        <f t="shared" si="96"/>
        <v>0</v>
      </c>
      <c r="R820" s="267"/>
      <c r="S820" s="268">
        <f>_xlfn.IFNA(IF(INDEX('Stakeholder report'!F$89:F$92,MATCH('Stakeholder report data'!$C820,'Stakeholder report'!$B$89:$B$92,0))=0,S856,INDEX('Stakeholder report'!F$89:F$92,MATCH('Stakeholder report data'!$C820,'Stakeholder report'!$B$89:$B$92,0))),S856)</f>
        <v>0</v>
      </c>
      <c r="T820" s="268">
        <f>_xlfn.IFNA(IF(INDEX('Stakeholder report'!G$89:G$92,MATCH('Stakeholder report data'!$C820,'Stakeholder report'!$B$89:$B$92,0))=0,T856,INDEX('Stakeholder report'!G$89:G$92,MATCH('Stakeholder report data'!$C820,'Stakeholder report'!$B$89:$B$92,0))),T856)</f>
        <v>0</v>
      </c>
      <c r="U820" s="268">
        <f>_xlfn.IFNA(IF(INDEX('Stakeholder report'!H$89:H$92,MATCH('Stakeholder report data'!$C820,'Stakeholder report'!$B$89:$B$92,0))=0,U856,INDEX('Stakeholder report'!H$89:H$92,MATCH('Stakeholder report data'!$C820,'Stakeholder report'!$B$89:$B$92,0))),U856)</f>
        <v>0</v>
      </c>
      <c r="V820" s="41"/>
      <c r="W820" s="212">
        <f t="shared" si="97"/>
        <v>0</v>
      </c>
      <c r="X820" s="212">
        <f t="shared" si="97"/>
        <v>0</v>
      </c>
      <c r="Y820" s="212">
        <f t="shared" si="97"/>
        <v>0</v>
      </c>
      <c r="Z820" s="212">
        <f t="shared" si="97"/>
        <v>0</v>
      </c>
      <c r="AA820" s="212">
        <f t="shared" si="97"/>
        <v>0</v>
      </c>
      <c r="AB820" s="212">
        <f t="shared" si="97"/>
        <v>0</v>
      </c>
      <c r="AC820" s="212">
        <f t="shared" si="97"/>
        <v>0</v>
      </c>
      <c r="AD820" s="212">
        <f t="shared" si="97"/>
        <v>0</v>
      </c>
      <c r="AE820" s="55"/>
      <c r="AF820" s="34"/>
      <c r="AG820" s="34"/>
      <c r="AH820" s="34"/>
    </row>
    <row r="821" spans="1:34" ht="11.25" hidden="1" outlineLevel="3" x14ac:dyDescent="0.2">
      <c r="A821" s="34"/>
      <c r="B821" s="251"/>
      <c r="C821" s="48">
        <f t="shared" si="95"/>
        <v>0</v>
      </c>
      <c r="D821" s="49">
        <f t="shared" si="95"/>
        <v>0</v>
      </c>
      <c r="E821" s="49">
        <f t="shared" si="95"/>
        <v>0</v>
      </c>
      <c r="F821" s="263"/>
      <c r="G821" s="212">
        <f>_xlfn.IFNA(IF(INDEX('Stakeholder report'!$D$89:$D$92,MATCH('Stakeholder report data'!C821,'Stakeholder report'!$B$89:$B$92,0))=0,G857,INDEX('Stakeholder report'!$D$89:$D$92,MATCH('Stakeholder report data'!C821,'Stakeholder report'!$B$89:$B$92,0))),G857)</f>
        <v>0</v>
      </c>
      <c r="H821" s="264"/>
      <c r="I821" s="265">
        <f t="shared" si="93"/>
        <v>0</v>
      </c>
      <c r="J821" s="265">
        <f t="shared" si="93"/>
        <v>0</v>
      </c>
      <c r="K821" s="265">
        <f t="shared" si="93"/>
        <v>0</v>
      </c>
      <c r="L821" s="215"/>
      <c r="M821" s="212">
        <f>_xlfn.IFNA(IF(INDEX('Stakeholder report'!$E$89:$E$92,MATCH('Stakeholder report data'!C821,'Stakeholder report'!$B$89:$B$92,0))=0,M857,INDEX('Stakeholder report'!$E$89:$E$92,MATCH('Stakeholder report data'!C821,'Stakeholder report'!$B$89:$B$92,0))),M857)</f>
        <v>0</v>
      </c>
      <c r="N821" s="266"/>
      <c r="O821" s="212">
        <f t="shared" si="96"/>
        <v>0</v>
      </c>
      <c r="P821" s="212">
        <f t="shared" si="96"/>
        <v>0</v>
      </c>
      <c r="Q821" s="212">
        <f t="shared" si="96"/>
        <v>0</v>
      </c>
      <c r="R821" s="267"/>
      <c r="S821" s="268">
        <f>_xlfn.IFNA(IF(INDEX('Stakeholder report'!F$89:F$92,MATCH('Stakeholder report data'!$C821,'Stakeholder report'!$B$89:$B$92,0))=0,S857,INDEX('Stakeholder report'!F$89:F$92,MATCH('Stakeholder report data'!$C821,'Stakeholder report'!$B$89:$B$92,0))),S857)</f>
        <v>0</v>
      </c>
      <c r="T821" s="268">
        <f>_xlfn.IFNA(IF(INDEX('Stakeholder report'!G$89:G$92,MATCH('Stakeholder report data'!$C821,'Stakeholder report'!$B$89:$B$92,0))=0,T857,INDEX('Stakeholder report'!G$89:G$92,MATCH('Stakeholder report data'!$C821,'Stakeholder report'!$B$89:$B$92,0))),T857)</f>
        <v>0</v>
      </c>
      <c r="U821" s="268">
        <f>_xlfn.IFNA(IF(INDEX('Stakeholder report'!H$89:H$92,MATCH('Stakeholder report data'!$C821,'Stakeholder report'!$B$89:$B$92,0))=0,U857,INDEX('Stakeholder report'!H$89:H$92,MATCH('Stakeholder report data'!$C821,'Stakeholder report'!$B$89:$B$92,0))),U857)</f>
        <v>0</v>
      </c>
      <c r="V821" s="41"/>
      <c r="W821" s="212">
        <f t="shared" si="97"/>
        <v>0</v>
      </c>
      <c r="X821" s="212">
        <f t="shared" si="97"/>
        <v>0</v>
      </c>
      <c r="Y821" s="212">
        <f t="shared" si="97"/>
        <v>0</v>
      </c>
      <c r="Z821" s="212">
        <f t="shared" si="97"/>
        <v>0</v>
      </c>
      <c r="AA821" s="212">
        <f t="shared" si="97"/>
        <v>0</v>
      </c>
      <c r="AB821" s="212">
        <f t="shared" si="97"/>
        <v>0</v>
      </c>
      <c r="AC821" s="212">
        <f t="shared" si="97"/>
        <v>0</v>
      </c>
      <c r="AD821" s="212">
        <f t="shared" si="97"/>
        <v>0</v>
      </c>
      <c r="AE821" s="55"/>
      <c r="AF821" s="34"/>
      <c r="AG821" s="34"/>
      <c r="AH821" s="34"/>
    </row>
    <row r="822" spans="1:34" ht="11.25" hidden="1" outlineLevel="3" x14ac:dyDescent="0.2">
      <c r="A822" s="34"/>
      <c r="B822" s="251"/>
      <c r="C822" s="48">
        <f t="shared" si="95"/>
        <v>0</v>
      </c>
      <c r="D822" s="49">
        <f t="shared" si="95"/>
        <v>0</v>
      </c>
      <c r="E822" s="49">
        <f t="shared" si="95"/>
        <v>0</v>
      </c>
      <c r="F822" s="263"/>
      <c r="G822" s="212">
        <f>_xlfn.IFNA(IF(INDEX('Stakeholder report'!$D$89:$D$92,MATCH('Stakeholder report data'!C822,'Stakeholder report'!$B$89:$B$92,0))=0,G858,INDEX('Stakeholder report'!$D$89:$D$92,MATCH('Stakeholder report data'!C822,'Stakeholder report'!$B$89:$B$92,0))),G858)</f>
        <v>0</v>
      </c>
      <c r="H822" s="264"/>
      <c r="I822" s="265">
        <f t="shared" si="93"/>
        <v>0</v>
      </c>
      <c r="J822" s="265">
        <f t="shared" si="93"/>
        <v>0</v>
      </c>
      <c r="K822" s="265">
        <f t="shared" si="93"/>
        <v>0</v>
      </c>
      <c r="L822" s="215"/>
      <c r="M822" s="212">
        <f>_xlfn.IFNA(IF(INDEX('Stakeholder report'!$E$89:$E$92,MATCH('Stakeholder report data'!C822,'Stakeholder report'!$B$89:$B$92,0))=0,M858,INDEX('Stakeholder report'!$E$89:$E$92,MATCH('Stakeholder report data'!C822,'Stakeholder report'!$B$89:$B$92,0))),M858)</f>
        <v>0</v>
      </c>
      <c r="N822" s="266"/>
      <c r="O822" s="212">
        <f t="shared" si="96"/>
        <v>0</v>
      </c>
      <c r="P822" s="212">
        <f t="shared" si="96"/>
        <v>0</v>
      </c>
      <c r="Q822" s="212">
        <f t="shared" si="96"/>
        <v>0</v>
      </c>
      <c r="R822" s="267"/>
      <c r="S822" s="268">
        <f>_xlfn.IFNA(IF(INDEX('Stakeholder report'!F$89:F$92,MATCH('Stakeholder report data'!$C822,'Stakeholder report'!$B$89:$B$92,0))=0,S858,INDEX('Stakeholder report'!F$89:F$92,MATCH('Stakeholder report data'!$C822,'Stakeholder report'!$B$89:$B$92,0))),S858)</f>
        <v>0</v>
      </c>
      <c r="T822" s="268">
        <f>_xlfn.IFNA(IF(INDEX('Stakeholder report'!G$89:G$92,MATCH('Stakeholder report data'!$C822,'Stakeholder report'!$B$89:$B$92,0))=0,T858,INDEX('Stakeholder report'!G$89:G$92,MATCH('Stakeholder report data'!$C822,'Stakeholder report'!$B$89:$B$92,0))),T858)</f>
        <v>0</v>
      </c>
      <c r="U822" s="268">
        <f>_xlfn.IFNA(IF(INDEX('Stakeholder report'!H$89:H$92,MATCH('Stakeholder report data'!$C822,'Stakeholder report'!$B$89:$B$92,0))=0,U858,INDEX('Stakeholder report'!H$89:H$92,MATCH('Stakeholder report data'!$C822,'Stakeholder report'!$B$89:$B$92,0))),U858)</f>
        <v>0</v>
      </c>
      <c r="V822" s="41"/>
      <c r="W822" s="212">
        <f t="shared" si="97"/>
        <v>0</v>
      </c>
      <c r="X822" s="212">
        <f t="shared" si="97"/>
        <v>0</v>
      </c>
      <c r="Y822" s="212">
        <f t="shared" si="97"/>
        <v>0</v>
      </c>
      <c r="Z822" s="212">
        <f t="shared" si="97"/>
        <v>0</v>
      </c>
      <c r="AA822" s="212">
        <f t="shared" si="97"/>
        <v>0</v>
      </c>
      <c r="AB822" s="212">
        <f t="shared" si="97"/>
        <v>0</v>
      </c>
      <c r="AC822" s="212">
        <f t="shared" si="97"/>
        <v>0</v>
      </c>
      <c r="AD822" s="212">
        <f t="shared" si="97"/>
        <v>0</v>
      </c>
      <c r="AE822" s="55"/>
      <c r="AF822" s="34"/>
      <c r="AG822" s="34"/>
      <c r="AH822" s="34"/>
    </row>
    <row r="823" spans="1:34" ht="11.25" hidden="1" outlineLevel="3" x14ac:dyDescent="0.2">
      <c r="A823" s="34"/>
      <c r="B823" s="251"/>
      <c r="C823" s="48">
        <f t="shared" si="95"/>
        <v>0</v>
      </c>
      <c r="D823" s="49">
        <f t="shared" si="95"/>
        <v>0</v>
      </c>
      <c r="E823" s="49">
        <f t="shared" si="95"/>
        <v>0</v>
      </c>
      <c r="F823" s="263"/>
      <c r="G823" s="212">
        <f>_xlfn.IFNA(IF(INDEX('Stakeholder report'!$D$89:$D$92,MATCH('Stakeholder report data'!C823,'Stakeholder report'!$B$89:$B$92,0))=0,G859,INDEX('Stakeholder report'!$D$89:$D$92,MATCH('Stakeholder report data'!C823,'Stakeholder report'!$B$89:$B$92,0))),G859)</f>
        <v>0</v>
      </c>
      <c r="H823" s="264"/>
      <c r="I823" s="265">
        <f t="shared" si="93"/>
        <v>0</v>
      </c>
      <c r="J823" s="265">
        <f t="shared" si="93"/>
        <v>0</v>
      </c>
      <c r="K823" s="265">
        <f t="shared" si="93"/>
        <v>0</v>
      </c>
      <c r="L823" s="215"/>
      <c r="M823" s="212">
        <f>_xlfn.IFNA(IF(INDEX('Stakeholder report'!$E$89:$E$92,MATCH('Stakeholder report data'!C823,'Stakeholder report'!$B$89:$B$92,0))=0,M859,INDEX('Stakeholder report'!$E$89:$E$92,MATCH('Stakeholder report data'!C823,'Stakeholder report'!$B$89:$B$92,0))),M859)</f>
        <v>0</v>
      </c>
      <c r="N823" s="266"/>
      <c r="O823" s="212">
        <f t="shared" si="96"/>
        <v>0</v>
      </c>
      <c r="P823" s="212">
        <f t="shared" si="96"/>
        <v>0</v>
      </c>
      <c r="Q823" s="212">
        <f t="shared" si="96"/>
        <v>0</v>
      </c>
      <c r="R823" s="267"/>
      <c r="S823" s="268">
        <f>_xlfn.IFNA(IF(INDEX('Stakeholder report'!F$89:F$92,MATCH('Stakeholder report data'!$C823,'Stakeholder report'!$B$89:$B$92,0))=0,S859,INDEX('Stakeholder report'!F$89:F$92,MATCH('Stakeholder report data'!$C823,'Stakeholder report'!$B$89:$B$92,0))),S859)</f>
        <v>0</v>
      </c>
      <c r="T823" s="268">
        <f>_xlfn.IFNA(IF(INDEX('Stakeholder report'!G$89:G$92,MATCH('Stakeholder report data'!$C823,'Stakeholder report'!$B$89:$B$92,0))=0,T859,INDEX('Stakeholder report'!G$89:G$92,MATCH('Stakeholder report data'!$C823,'Stakeholder report'!$B$89:$B$92,0))),T859)</f>
        <v>0</v>
      </c>
      <c r="U823" s="268">
        <f>_xlfn.IFNA(IF(INDEX('Stakeholder report'!H$89:H$92,MATCH('Stakeholder report data'!$C823,'Stakeholder report'!$B$89:$B$92,0))=0,U859,INDEX('Stakeholder report'!H$89:H$92,MATCH('Stakeholder report data'!$C823,'Stakeholder report'!$B$89:$B$92,0))),U859)</f>
        <v>0</v>
      </c>
      <c r="V823" s="41"/>
      <c r="W823" s="212">
        <f t="shared" si="97"/>
        <v>0</v>
      </c>
      <c r="X823" s="212">
        <f t="shared" si="97"/>
        <v>0</v>
      </c>
      <c r="Y823" s="212">
        <f t="shared" si="97"/>
        <v>0</v>
      </c>
      <c r="Z823" s="212">
        <f t="shared" si="97"/>
        <v>0</v>
      </c>
      <c r="AA823" s="212">
        <f t="shared" si="97"/>
        <v>0</v>
      </c>
      <c r="AB823" s="212">
        <f t="shared" si="97"/>
        <v>0</v>
      </c>
      <c r="AC823" s="212">
        <f t="shared" si="97"/>
        <v>0</v>
      </c>
      <c r="AD823" s="212">
        <f t="shared" si="97"/>
        <v>0</v>
      </c>
      <c r="AE823" s="55"/>
      <c r="AF823" s="34"/>
      <c r="AG823" s="34"/>
      <c r="AH823" s="34"/>
    </row>
    <row r="824" spans="1:34" ht="11.25" hidden="1" outlineLevel="3" x14ac:dyDescent="0.2">
      <c r="A824" s="34"/>
      <c r="B824" s="258"/>
      <c r="C824" s="48">
        <f t="shared" si="95"/>
        <v>0</v>
      </c>
      <c r="D824" s="49">
        <f t="shared" si="95"/>
        <v>0</v>
      </c>
      <c r="E824" s="49">
        <f t="shared" si="95"/>
        <v>0</v>
      </c>
      <c r="F824" s="263"/>
      <c r="G824" s="212">
        <f>_xlfn.IFNA(IF(INDEX('Stakeholder report'!$D$89:$D$92,MATCH('Stakeholder report data'!C824,'Stakeholder report'!$B$89:$B$92,0))=0,G860,INDEX('Stakeholder report'!$D$89:$D$92,MATCH('Stakeholder report data'!C824,'Stakeholder report'!$B$89:$B$92,0))),G860)</f>
        <v>0</v>
      </c>
      <c r="H824" s="264"/>
      <c r="I824" s="265">
        <f t="shared" si="93"/>
        <v>0</v>
      </c>
      <c r="J824" s="265">
        <f t="shared" si="93"/>
        <v>0</v>
      </c>
      <c r="K824" s="265">
        <f t="shared" si="93"/>
        <v>0</v>
      </c>
      <c r="L824" s="215"/>
      <c r="M824" s="212">
        <f>_xlfn.IFNA(IF(INDEX('Stakeholder report'!$E$89:$E$92,MATCH('Stakeholder report data'!C824,'Stakeholder report'!$B$89:$B$92,0))=0,M860,INDEX('Stakeholder report'!$E$89:$E$92,MATCH('Stakeholder report data'!C824,'Stakeholder report'!$B$89:$B$92,0))),M860)</f>
        <v>0</v>
      </c>
      <c r="N824" s="266"/>
      <c r="O824" s="212">
        <f t="shared" si="96"/>
        <v>0</v>
      </c>
      <c r="P824" s="212">
        <f t="shared" si="96"/>
        <v>0</v>
      </c>
      <c r="Q824" s="212">
        <f t="shared" si="96"/>
        <v>0</v>
      </c>
      <c r="R824" s="267"/>
      <c r="S824" s="268">
        <f>_xlfn.IFNA(IF(INDEX('Stakeholder report'!F$89:F$92,MATCH('Stakeholder report data'!$C824,'Stakeholder report'!$B$89:$B$92,0))=0,S860,INDEX('Stakeholder report'!F$89:F$92,MATCH('Stakeholder report data'!$C824,'Stakeholder report'!$B$89:$B$92,0))),S860)</f>
        <v>0</v>
      </c>
      <c r="T824" s="268">
        <f>_xlfn.IFNA(IF(INDEX('Stakeholder report'!G$89:G$92,MATCH('Stakeholder report data'!$C824,'Stakeholder report'!$B$89:$B$92,0))=0,T860,INDEX('Stakeholder report'!G$89:G$92,MATCH('Stakeholder report data'!$C824,'Stakeholder report'!$B$89:$B$92,0))),T860)</f>
        <v>0</v>
      </c>
      <c r="U824" s="268">
        <f>_xlfn.IFNA(IF(INDEX('Stakeholder report'!H$89:H$92,MATCH('Stakeholder report data'!$C824,'Stakeholder report'!$B$89:$B$92,0))=0,U860,INDEX('Stakeholder report'!H$89:H$92,MATCH('Stakeholder report data'!$C824,'Stakeholder report'!$B$89:$B$92,0))),U860)</f>
        <v>0</v>
      </c>
      <c r="V824" s="41"/>
      <c r="W824" s="212">
        <f t="shared" si="97"/>
        <v>0</v>
      </c>
      <c r="X824" s="212">
        <f t="shared" si="97"/>
        <v>0</v>
      </c>
      <c r="Y824" s="212">
        <f t="shared" si="97"/>
        <v>0</v>
      </c>
      <c r="Z824" s="212">
        <f t="shared" si="97"/>
        <v>0</v>
      </c>
      <c r="AA824" s="212">
        <f t="shared" si="97"/>
        <v>0</v>
      </c>
      <c r="AB824" s="212">
        <f t="shared" si="97"/>
        <v>0</v>
      </c>
      <c r="AC824" s="212">
        <f t="shared" si="97"/>
        <v>0</v>
      </c>
      <c r="AD824" s="212">
        <f t="shared" si="97"/>
        <v>0</v>
      </c>
      <c r="AE824" s="55"/>
      <c r="AF824" s="34"/>
      <c r="AG824" s="34"/>
      <c r="AH824" s="34"/>
    </row>
    <row r="825" spans="1:34" ht="11.25" hidden="1" outlineLevel="3" x14ac:dyDescent="0.2">
      <c r="A825" s="34"/>
      <c r="B825" s="251"/>
      <c r="C825" s="48">
        <f t="shared" si="95"/>
        <v>0</v>
      </c>
      <c r="D825" s="49">
        <f t="shared" si="95"/>
        <v>0</v>
      </c>
      <c r="E825" s="49">
        <f t="shared" si="95"/>
        <v>0</v>
      </c>
      <c r="F825" s="263"/>
      <c r="G825" s="212">
        <f>_xlfn.IFNA(IF(INDEX('Stakeholder report'!$D$89:$D$92,MATCH('Stakeholder report data'!C825,'Stakeholder report'!$B$89:$B$92,0))=0,G861,INDEX('Stakeholder report'!$D$89:$D$92,MATCH('Stakeholder report data'!C825,'Stakeholder report'!$B$89:$B$92,0))),G861)</f>
        <v>0</v>
      </c>
      <c r="H825" s="264"/>
      <c r="I825" s="265">
        <f t="shared" si="93"/>
        <v>0</v>
      </c>
      <c r="J825" s="265">
        <f t="shared" si="93"/>
        <v>0</v>
      </c>
      <c r="K825" s="265">
        <f t="shared" si="93"/>
        <v>0</v>
      </c>
      <c r="L825" s="215"/>
      <c r="M825" s="212">
        <f>_xlfn.IFNA(IF(INDEX('Stakeholder report'!$E$89:$E$92,MATCH('Stakeholder report data'!C825,'Stakeholder report'!$B$89:$B$92,0))=0,M861,INDEX('Stakeholder report'!$E$89:$E$92,MATCH('Stakeholder report data'!C825,'Stakeholder report'!$B$89:$B$92,0))),M861)</f>
        <v>0</v>
      </c>
      <c r="N825" s="266"/>
      <c r="O825" s="212">
        <f t="shared" si="96"/>
        <v>0</v>
      </c>
      <c r="P825" s="212">
        <f t="shared" si="96"/>
        <v>0</v>
      </c>
      <c r="Q825" s="212">
        <f t="shared" si="96"/>
        <v>0</v>
      </c>
      <c r="R825" s="267"/>
      <c r="S825" s="268">
        <f>_xlfn.IFNA(IF(INDEX('Stakeholder report'!F$89:F$92,MATCH('Stakeholder report data'!$C825,'Stakeholder report'!$B$89:$B$92,0))=0,S861,INDEX('Stakeholder report'!F$89:F$92,MATCH('Stakeholder report data'!$C825,'Stakeholder report'!$B$89:$B$92,0))),S861)</f>
        <v>0</v>
      </c>
      <c r="T825" s="268">
        <f>_xlfn.IFNA(IF(INDEX('Stakeholder report'!G$89:G$92,MATCH('Stakeholder report data'!$C825,'Stakeholder report'!$B$89:$B$92,0))=0,T861,INDEX('Stakeholder report'!G$89:G$92,MATCH('Stakeholder report data'!$C825,'Stakeholder report'!$B$89:$B$92,0))),T861)</f>
        <v>0</v>
      </c>
      <c r="U825" s="268">
        <f>_xlfn.IFNA(IF(INDEX('Stakeholder report'!H$89:H$92,MATCH('Stakeholder report data'!$C825,'Stakeholder report'!$B$89:$B$92,0))=0,U861,INDEX('Stakeholder report'!H$89:H$92,MATCH('Stakeholder report data'!$C825,'Stakeholder report'!$B$89:$B$92,0))),U861)</f>
        <v>0</v>
      </c>
      <c r="V825" s="41"/>
      <c r="W825" s="212">
        <f t="shared" si="97"/>
        <v>0</v>
      </c>
      <c r="X825" s="212">
        <f t="shared" si="97"/>
        <v>0</v>
      </c>
      <c r="Y825" s="212">
        <f t="shared" si="97"/>
        <v>0</v>
      </c>
      <c r="Z825" s="212">
        <f t="shared" si="97"/>
        <v>0</v>
      </c>
      <c r="AA825" s="212">
        <f t="shared" si="97"/>
        <v>0</v>
      </c>
      <c r="AB825" s="212">
        <f t="shared" si="97"/>
        <v>0</v>
      </c>
      <c r="AC825" s="212">
        <f t="shared" si="97"/>
        <v>0</v>
      </c>
      <c r="AD825" s="212">
        <f t="shared" si="97"/>
        <v>0</v>
      </c>
      <c r="AE825" s="55"/>
      <c r="AF825" s="34"/>
      <c r="AG825" s="34"/>
      <c r="AH825" s="34"/>
    </row>
    <row r="826" spans="1:34" ht="11.25" hidden="1" outlineLevel="3" x14ac:dyDescent="0.2">
      <c r="A826" s="34"/>
      <c r="B826" s="251"/>
      <c r="C826" s="48">
        <f t="shared" si="95"/>
        <v>0</v>
      </c>
      <c r="D826" s="49">
        <f t="shared" si="95"/>
        <v>0</v>
      </c>
      <c r="E826" s="49">
        <f t="shared" si="95"/>
        <v>0</v>
      </c>
      <c r="F826" s="263"/>
      <c r="G826" s="212">
        <f>_xlfn.IFNA(IF(INDEX('Stakeholder report'!$D$89:$D$92,MATCH('Stakeholder report data'!C826,'Stakeholder report'!$B$89:$B$92,0))=0,G862,INDEX('Stakeholder report'!$D$89:$D$92,MATCH('Stakeholder report data'!C826,'Stakeholder report'!$B$89:$B$92,0))),G862)</f>
        <v>0</v>
      </c>
      <c r="H826" s="264"/>
      <c r="I826" s="265">
        <f t="shared" si="93"/>
        <v>0</v>
      </c>
      <c r="J826" s="265">
        <f t="shared" si="93"/>
        <v>0</v>
      </c>
      <c r="K826" s="265">
        <f t="shared" si="93"/>
        <v>0</v>
      </c>
      <c r="L826" s="215"/>
      <c r="M826" s="212">
        <f>_xlfn.IFNA(IF(INDEX('Stakeholder report'!$E$89:$E$92,MATCH('Stakeholder report data'!C826,'Stakeholder report'!$B$89:$B$92,0))=0,M862,INDEX('Stakeholder report'!$E$89:$E$92,MATCH('Stakeholder report data'!C826,'Stakeholder report'!$B$89:$B$92,0))),M862)</f>
        <v>0</v>
      </c>
      <c r="N826" s="266"/>
      <c r="O826" s="212">
        <f t="shared" si="96"/>
        <v>0</v>
      </c>
      <c r="P826" s="212">
        <f t="shared" si="96"/>
        <v>0</v>
      </c>
      <c r="Q826" s="212">
        <f t="shared" si="96"/>
        <v>0</v>
      </c>
      <c r="R826" s="267"/>
      <c r="S826" s="268">
        <f>_xlfn.IFNA(IF(INDEX('Stakeholder report'!F$89:F$92,MATCH('Stakeholder report data'!$C826,'Stakeholder report'!$B$89:$B$92,0))=0,S862,INDEX('Stakeholder report'!F$89:F$92,MATCH('Stakeholder report data'!$C826,'Stakeholder report'!$B$89:$B$92,0))),S862)</f>
        <v>0</v>
      </c>
      <c r="T826" s="268">
        <f>_xlfn.IFNA(IF(INDEX('Stakeholder report'!G$89:G$92,MATCH('Stakeholder report data'!$C826,'Stakeholder report'!$B$89:$B$92,0))=0,T862,INDEX('Stakeholder report'!G$89:G$92,MATCH('Stakeholder report data'!$C826,'Stakeholder report'!$B$89:$B$92,0))),T862)</f>
        <v>0</v>
      </c>
      <c r="U826" s="268">
        <f>_xlfn.IFNA(IF(INDEX('Stakeholder report'!H$89:H$92,MATCH('Stakeholder report data'!$C826,'Stakeholder report'!$B$89:$B$92,0))=0,U862,INDEX('Stakeholder report'!H$89:H$92,MATCH('Stakeholder report data'!$C826,'Stakeholder report'!$B$89:$B$92,0))),U862)</f>
        <v>0</v>
      </c>
      <c r="V826" s="41"/>
      <c r="W826" s="212">
        <f t="shared" si="97"/>
        <v>0</v>
      </c>
      <c r="X826" s="212">
        <f t="shared" si="97"/>
        <v>0</v>
      </c>
      <c r="Y826" s="212">
        <f t="shared" si="97"/>
        <v>0</v>
      </c>
      <c r="Z826" s="212">
        <f t="shared" si="97"/>
        <v>0</v>
      </c>
      <c r="AA826" s="212">
        <f t="shared" si="97"/>
        <v>0</v>
      </c>
      <c r="AB826" s="212">
        <f t="shared" si="97"/>
        <v>0</v>
      </c>
      <c r="AC826" s="212">
        <f t="shared" si="97"/>
        <v>0</v>
      </c>
      <c r="AD826" s="212">
        <f t="shared" si="97"/>
        <v>0</v>
      </c>
      <c r="AE826" s="55"/>
      <c r="AF826" s="34"/>
      <c r="AG826" s="34"/>
      <c r="AH826" s="34"/>
    </row>
    <row r="827" spans="1:34" ht="11.25" hidden="1" outlineLevel="3" x14ac:dyDescent="0.2">
      <c r="A827" s="34"/>
      <c r="B827" s="251"/>
      <c r="C827" s="48">
        <f t="shared" si="95"/>
        <v>0</v>
      </c>
      <c r="D827" s="49">
        <f t="shared" si="95"/>
        <v>0</v>
      </c>
      <c r="E827" s="49">
        <f t="shared" si="95"/>
        <v>0</v>
      </c>
      <c r="F827" s="263"/>
      <c r="G827" s="212">
        <f>_xlfn.IFNA(IF(INDEX('Stakeholder report'!$D$89:$D$92,MATCH('Stakeholder report data'!C827,'Stakeholder report'!$B$89:$B$92,0))=0,G863,INDEX('Stakeholder report'!$D$89:$D$92,MATCH('Stakeholder report data'!C827,'Stakeholder report'!$B$89:$B$92,0))),G863)</f>
        <v>0</v>
      </c>
      <c r="H827" s="264"/>
      <c r="I827" s="265">
        <f t="shared" si="93"/>
        <v>0</v>
      </c>
      <c r="J827" s="265">
        <f t="shared" si="93"/>
        <v>0</v>
      </c>
      <c r="K827" s="265">
        <f t="shared" si="93"/>
        <v>0</v>
      </c>
      <c r="L827" s="215"/>
      <c r="M827" s="212">
        <f>_xlfn.IFNA(IF(INDEX('Stakeholder report'!$E$89:$E$92,MATCH('Stakeholder report data'!C827,'Stakeholder report'!$B$89:$B$92,0))=0,M863,INDEX('Stakeholder report'!$E$89:$E$92,MATCH('Stakeholder report data'!C827,'Stakeholder report'!$B$89:$B$92,0))),M863)</f>
        <v>0</v>
      </c>
      <c r="N827" s="266"/>
      <c r="O827" s="212">
        <f t="shared" si="96"/>
        <v>0</v>
      </c>
      <c r="P827" s="212">
        <f t="shared" si="96"/>
        <v>0</v>
      </c>
      <c r="Q827" s="212">
        <f t="shared" si="96"/>
        <v>0</v>
      </c>
      <c r="R827" s="267"/>
      <c r="S827" s="268">
        <f>_xlfn.IFNA(IF(INDEX('Stakeholder report'!F$89:F$92,MATCH('Stakeholder report data'!$C827,'Stakeholder report'!$B$89:$B$92,0))=0,S863,INDEX('Stakeholder report'!F$89:F$92,MATCH('Stakeholder report data'!$C827,'Stakeholder report'!$B$89:$B$92,0))),S863)</f>
        <v>0</v>
      </c>
      <c r="T827" s="268">
        <f>_xlfn.IFNA(IF(INDEX('Stakeholder report'!G$89:G$92,MATCH('Stakeholder report data'!$C827,'Stakeholder report'!$B$89:$B$92,0))=0,T863,INDEX('Stakeholder report'!G$89:G$92,MATCH('Stakeholder report data'!$C827,'Stakeholder report'!$B$89:$B$92,0))),T863)</f>
        <v>0</v>
      </c>
      <c r="U827" s="268">
        <f>_xlfn.IFNA(IF(INDEX('Stakeholder report'!H$89:H$92,MATCH('Stakeholder report data'!$C827,'Stakeholder report'!$B$89:$B$92,0))=0,U863,INDEX('Stakeholder report'!H$89:H$92,MATCH('Stakeholder report data'!$C827,'Stakeholder report'!$B$89:$B$92,0))),U863)</f>
        <v>0</v>
      </c>
      <c r="V827" s="41"/>
      <c r="W827" s="212">
        <f t="shared" si="97"/>
        <v>0</v>
      </c>
      <c r="X827" s="212">
        <f t="shared" si="97"/>
        <v>0</v>
      </c>
      <c r="Y827" s="212">
        <f t="shared" si="97"/>
        <v>0</v>
      </c>
      <c r="Z827" s="212">
        <f t="shared" si="97"/>
        <v>0</v>
      </c>
      <c r="AA827" s="212">
        <f t="shared" si="97"/>
        <v>0</v>
      </c>
      <c r="AB827" s="212">
        <f t="shared" si="97"/>
        <v>0</v>
      </c>
      <c r="AC827" s="212">
        <f t="shared" si="97"/>
        <v>0</v>
      </c>
      <c r="AD827" s="212">
        <f t="shared" si="97"/>
        <v>0</v>
      </c>
      <c r="AE827" s="55"/>
      <c r="AF827" s="34"/>
      <c r="AG827" s="34"/>
      <c r="AH827" s="34"/>
    </row>
    <row r="828" spans="1:34" ht="11.25" hidden="1" outlineLevel="3" x14ac:dyDescent="0.2">
      <c r="A828" s="34"/>
      <c r="B828" s="251"/>
      <c r="C828" s="48">
        <f t="shared" si="95"/>
        <v>0</v>
      </c>
      <c r="D828" s="49">
        <f t="shared" si="95"/>
        <v>0</v>
      </c>
      <c r="E828" s="49">
        <f t="shared" si="95"/>
        <v>0</v>
      </c>
      <c r="F828" s="263"/>
      <c r="G828" s="212">
        <f>_xlfn.IFNA(IF(INDEX('Stakeholder report'!$D$89:$D$92,MATCH('Stakeholder report data'!C828,'Stakeholder report'!$B$89:$B$92,0))=0,G864,INDEX('Stakeholder report'!$D$89:$D$92,MATCH('Stakeholder report data'!C828,'Stakeholder report'!$B$89:$B$92,0))),G864)</f>
        <v>0</v>
      </c>
      <c r="H828" s="264"/>
      <c r="I828" s="265">
        <f t="shared" si="93"/>
        <v>0</v>
      </c>
      <c r="J828" s="265">
        <f t="shared" si="93"/>
        <v>0</v>
      </c>
      <c r="K828" s="265">
        <f t="shared" si="93"/>
        <v>0</v>
      </c>
      <c r="L828" s="215"/>
      <c r="M828" s="212">
        <f>_xlfn.IFNA(IF(INDEX('Stakeholder report'!$E$89:$E$92,MATCH('Stakeholder report data'!C828,'Stakeholder report'!$B$89:$B$92,0))=0,M864,INDEX('Stakeholder report'!$E$89:$E$92,MATCH('Stakeholder report data'!C828,'Stakeholder report'!$B$89:$B$92,0))),M864)</f>
        <v>0</v>
      </c>
      <c r="N828" s="266"/>
      <c r="O828" s="212">
        <f t="shared" si="96"/>
        <v>0</v>
      </c>
      <c r="P828" s="212">
        <f t="shared" si="96"/>
        <v>0</v>
      </c>
      <c r="Q828" s="212">
        <f t="shared" si="96"/>
        <v>0</v>
      </c>
      <c r="R828" s="267"/>
      <c r="S828" s="268">
        <f>_xlfn.IFNA(IF(INDEX('Stakeholder report'!F$89:F$92,MATCH('Stakeholder report data'!$C828,'Stakeholder report'!$B$89:$B$92,0))=0,S864,INDEX('Stakeholder report'!F$89:F$92,MATCH('Stakeholder report data'!$C828,'Stakeholder report'!$B$89:$B$92,0))),S864)</f>
        <v>0</v>
      </c>
      <c r="T828" s="268">
        <f>_xlfn.IFNA(IF(INDEX('Stakeholder report'!G$89:G$92,MATCH('Stakeholder report data'!$C828,'Stakeholder report'!$B$89:$B$92,0))=0,T864,INDEX('Stakeholder report'!G$89:G$92,MATCH('Stakeholder report data'!$C828,'Stakeholder report'!$B$89:$B$92,0))),T864)</f>
        <v>0</v>
      </c>
      <c r="U828" s="268">
        <f>_xlfn.IFNA(IF(INDEX('Stakeholder report'!H$89:H$92,MATCH('Stakeholder report data'!$C828,'Stakeholder report'!$B$89:$B$92,0))=0,U864,INDEX('Stakeholder report'!H$89:H$92,MATCH('Stakeholder report data'!$C828,'Stakeholder report'!$B$89:$B$92,0))),U864)</f>
        <v>0</v>
      </c>
      <c r="V828" s="41"/>
      <c r="W828" s="212">
        <f t="shared" si="97"/>
        <v>0</v>
      </c>
      <c r="X828" s="212">
        <f t="shared" si="97"/>
        <v>0</v>
      </c>
      <c r="Y828" s="212">
        <f t="shared" si="97"/>
        <v>0</v>
      </c>
      <c r="Z828" s="212">
        <f t="shared" si="97"/>
        <v>0</v>
      </c>
      <c r="AA828" s="212">
        <f t="shared" si="97"/>
        <v>0</v>
      </c>
      <c r="AB828" s="212">
        <f t="shared" si="97"/>
        <v>0</v>
      </c>
      <c r="AC828" s="212">
        <f t="shared" si="97"/>
        <v>0</v>
      </c>
      <c r="AD828" s="212">
        <f t="shared" si="97"/>
        <v>0</v>
      </c>
      <c r="AE828" s="55"/>
      <c r="AF828" s="34"/>
      <c r="AG828" s="34"/>
      <c r="AH828" s="34"/>
    </row>
    <row r="829" spans="1:34" ht="11.25" hidden="1" outlineLevel="3" x14ac:dyDescent="0.2">
      <c r="A829" s="34"/>
      <c r="B829" s="251"/>
      <c r="C829" s="48">
        <f t="shared" si="95"/>
        <v>0</v>
      </c>
      <c r="D829" s="49">
        <f t="shared" si="95"/>
        <v>0</v>
      </c>
      <c r="E829" s="49">
        <f t="shared" si="95"/>
        <v>0</v>
      </c>
      <c r="F829" s="263"/>
      <c r="G829" s="212">
        <f>_xlfn.IFNA(IF(INDEX('Stakeholder report'!$D$89:$D$92,MATCH('Stakeholder report data'!C829,'Stakeholder report'!$B$89:$B$92,0))=0,G865,INDEX('Stakeholder report'!$D$89:$D$92,MATCH('Stakeholder report data'!C829,'Stakeholder report'!$B$89:$B$92,0))),G865)</f>
        <v>0</v>
      </c>
      <c r="H829" s="264"/>
      <c r="I829" s="265">
        <f t="shared" si="93"/>
        <v>0</v>
      </c>
      <c r="J829" s="265">
        <f t="shared" si="93"/>
        <v>0</v>
      </c>
      <c r="K829" s="265">
        <f t="shared" si="93"/>
        <v>0</v>
      </c>
      <c r="L829" s="215"/>
      <c r="M829" s="212">
        <f>_xlfn.IFNA(IF(INDEX('Stakeholder report'!$E$89:$E$92,MATCH('Stakeholder report data'!C829,'Stakeholder report'!$B$89:$B$92,0))=0,M865,INDEX('Stakeholder report'!$E$89:$E$92,MATCH('Stakeholder report data'!C829,'Stakeholder report'!$B$89:$B$92,0))),M865)</f>
        <v>0</v>
      </c>
      <c r="N829" s="266"/>
      <c r="O829" s="212">
        <f t="shared" si="96"/>
        <v>0</v>
      </c>
      <c r="P829" s="212">
        <f t="shared" si="96"/>
        <v>0</v>
      </c>
      <c r="Q829" s="212">
        <f t="shared" si="96"/>
        <v>0</v>
      </c>
      <c r="R829" s="267"/>
      <c r="S829" s="268">
        <f>_xlfn.IFNA(IF(INDEX('Stakeholder report'!F$89:F$92,MATCH('Stakeholder report data'!$C829,'Stakeholder report'!$B$89:$B$92,0))=0,S865,INDEX('Stakeholder report'!F$89:F$92,MATCH('Stakeholder report data'!$C829,'Stakeholder report'!$B$89:$B$92,0))),S865)</f>
        <v>0</v>
      </c>
      <c r="T829" s="268">
        <f>_xlfn.IFNA(IF(INDEX('Stakeholder report'!G$89:G$92,MATCH('Stakeholder report data'!$C829,'Stakeholder report'!$B$89:$B$92,0))=0,T865,INDEX('Stakeholder report'!G$89:G$92,MATCH('Stakeholder report data'!$C829,'Stakeholder report'!$B$89:$B$92,0))),T865)</f>
        <v>0</v>
      </c>
      <c r="U829" s="268">
        <f>_xlfn.IFNA(IF(INDEX('Stakeholder report'!H$89:H$92,MATCH('Stakeholder report data'!$C829,'Stakeholder report'!$B$89:$B$92,0))=0,U865,INDEX('Stakeholder report'!H$89:H$92,MATCH('Stakeholder report data'!$C829,'Stakeholder report'!$B$89:$B$92,0))),U865)</f>
        <v>0</v>
      </c>
      <c r="V829" s="41"/>
      <c r="W829" s="212">
        <f t="shared" si="97"/>
        <v>0</v>
      </c>
      <c r="X829" s="212">
        <f t="shared" si="97"/>
        <v>0</v>
      </c>
      <c r="Y829" s="212">
        <f t="shared" si="97"/>
        <v>0</v>
      </c>
      <c r="Z829" s="212">
        <f t="shared" si="97"/>
        <v>0</v>
      </c>
      <c r="AA829" s="212">
        <f t="shared" si="97"/>
        <v>0</v>
      </c>
      <c r="AB829" s="212">
        <f t="shared" si="97"/>
        <v>0</v>
      </c>
      <c r="AC829" s="212">
        <f t="shared" si="97"/>
        <v>0</v>
      </c>
      <c r="AD829" s="212">
        <f t="shared" si="97"/>
        <v>0</v>
      </c>
      <c r="AE829" s="55"/>
      <c r="AF829" s="34"/>
      <c r="AG829" s="34"/>
      <c r="AH829" s="34"/>
    </row>
    <row r="830" spans="1:34" ht="11.25" hidden="1" outlineLevel="3" x14ac:dyDescent="0.2">
      <c r="A830" s="34"/>
      <c r="B830" s="251"/>
      <c r="C830" s="48">
        <f t="shared" si="95"/>
        <v>0</v>
      </c>
      <c r="D830" s="49">
        <f t="shared" si="95"/>
        <v>0</v>
      </c>
      <c r="E830" s="49">
        <f t="shared" si="95"/>
        <v>0</v>
      </c>
      <c r="F830" s="263"/>
      <c r="G830" s="212">
        <f>_xlfn.IFNA(IF(INDEX('Stakeholder report'!$D$89:$D$92,MATCH('Stakeholder report data'!C830,'Stakeholder report'!$B$89:$B$92,0))=0,G866,INDEX('Stakeholder report'!$D$89:$D$92,MATCH('Stakeholder report data'!C830,'Stakeholder report'!$B$89:$B$92,0))),G866)</f>
        <v>0</v>
      </c>
      <c r="H830" s="264"/>
      <c r="I830" s="265">
        <f t="shared" si="93"/>
        <v>0</v>
      </c>
      <c r="J830" s="265">
        <f t="shared" si="93"/>
        <v>0</v>
      </c>
      <c r="K830" s="265">
        <f t="shared" si="93"/>
        <v>0</v>
      </c>
      <c r="L830" s="215"/>
      <c r="M830" s="212">
        <f>_xlfn.IFNA(IF(INDEX('Stakeholder report'!$E$89:$E$92,MATCH('Stakeholder report data'!C830,'Stakeholder report'!$B$89:$B$92,0))=0,M866,INDEX('Stakeholder report'!$E$89:$E$92,MATCH('Stakeholder report data'!C830,'Stakeholder report'!$B$89:$B$92,0))),M866)</f>
        <v>0</v>
      </c>
      <c r="N830" s="266"/>
      <c r="O830" s="212">
        <f t="shared" si="96"/>
        <v>0</v>
      </c>
      <c r="P830" s="212">
        <f t="shared" si="96"/>
        <v>0</v>
      </c>
      <c r="Q830" s="212">
        <f t="shared" si="96"/>
        <v>0</v>
      </c>
      <c r="R830" s="267"/>
      <c r="S830" s="268">
        <f>_xlfn.IFNA(IF(INDEX('Stakeholder report'!F$89:F$92,MATCH('Stakeholder report data'!$C830,'Stakeholder report'!$B$89:$B$92,0))=0,S866,INDEX('Stakeholder report'!F$89:F$92,MATCH('Stakeholder report data'!$C830,'Stakeholder report'!$B$89:$B$92,0))),S866)</f>
        <v>0</v>
      </c>
      <c r="T830" s="268">
        <f>_xlfn.IFNA(IF(INDEX('Stakeholder report'!G$89:G$92,MATCH('Stakeholder report data'!$C830,'Stakeholder report'!$B$89:$B$92,0))=0,T866,INDEX('Stakeholder report'!G$89:G$92,MATCH('Stakeholder report data'!$C830,'Stakeholder report'!$B$89:$B$92,0))),T866)</f>
        <v>0</v>
      </c>
      <c r="U830" s="268">
        <f>_xlfn.IFNA(IF(INDEX('Stakeholder report'!H$89:H$92,MATCH('Stakeholder report data'!$C830,'Stakeholder report'!$B$89:$B$92,0))=0,U866,INDEX('Stakeholder report'!H$89:H$92,MATCH('Stakeholder report data'!$C830,'Stakeholder report'!$B$89:$B$92,0))),U866)</f>
        <v>0</v>
      </c>
      <c r="V830" s="41"/>
      <c r="W830" s="212">
        <f t="shared" si="97"/>
        <v>0</v>
      </c>
      <c r="X830" s="212">
        <f t="shared" si="97"/>
        <v>0</v>
      </c>
      <c r="Y830" s="212">
        <f t="shared" si="97"/>
        <v>0</v>
      </c>
      <c r="Z830" s="212">
        <f t="shared" si="97"/>
        <v>0</v>
      </c>
      <c r="AA830" s="212">
        <f t="shared" si="97"/>
        <v>0</v>
      </c>
      <c r="AB830" s="212">
        <f t="shared" si="97"/>
        <v>0</v>
      </c>
      <c r="AC830" s="212">
        <f t="shared" si="97"/>
        <v>0</v>
      </c>
      <c r="AD830" s="212">
        <f t="shared" si="97"/>
        <v>0</v>
      </c>
      <c r="AE830" s="55"/>
      <c r="AF830" s="34"/>
      <c r="AG830" s="34"/>
      <c r="AH830" s="34"/>
    </row>
    <row r="831" spans="1:34" ht="11.25" hidden="1" outlineLevel="3" x14ac:dyDescent="0.2">
      <c r="A831" s="34"/>
      <c r="B831" s="258"/>
      <c r="C831" s="48">
        <f t="shared" si="95"/>
        <v>0</v>
      </c>
      <c r="D831" s="49">
        <f t="shared" si="95"/>
        <v>0</v>
      </c>
      <c r="E831" s="49">
        <f t="shared" si="95"/>
        <v>0</v>
      </c>
      <c r="F831" s="263"/>
      <c r="G831" s="212">
        <f>_xlfn.IFNA(IF(INDEX('Stakeholder report'!$D$89:$D$92,MATCH('Stakeholder report data'!C831,'Stakeholder report'!$B$89:$B$92,0))=0,G867,INDEX('Stakeholder report'!$D$89:$D$92,MATCH('Stakeholder report data'!C831,'Stakeholder report'!$B$89:$B$92,0))),G867)</f>
        <v>0</v>
      </c>
      <c r="H831" s="264"/>
      <c r="I831" s="265">
        <f t="shared" si="93"/>
        <v>0</v>
      </c>
      <c r="J831" s="265">
        <f t="shared" si="93"/>
        <v>0</v>
      </c>
      <c r="K831" s="265">
        <f t="shared" si="93"/>
        <v>0</v>
      </c>
      <c r="L831" s="215"/>
      <c r="M831" s="212">
        <f>_xlfn.IFNA(IF(INDEX('Stakeholder report'!$E$89:$E$92,MATCH('Stakeholder report data'!C831,'Stakeholder report'!$B$89:$B$92,0))=0,M867,INDEX('Stakeholder report'!$E$89:$E$92,MATCH('Stakeholder report data'!C831,'Stakeholder report'!$B$89:$B$92,0))),M867)</f>
        <v>0</v>
      </c>
      <c r="N831" s="266"/>
      <c r="O831" s="212">
        <f t="shared" si="96"/>
        <v>0</v>
      </c>
      <c r="P831" s="212">
        <f t="shared" si="96"/>
        <v>0</v>
      </c>
      <c r="Q831" s="212">
        <f t="shared" si="96"/>
        <v>0</v>
      </c>
      <c r="R831" s="267"/>
      <c r="S831" s="268">
        <f>_xlfn.IFNA(IF(INDEX('Stakeholder report'!F$89:F$92,MATCH('Stakeholder report data'!$C831,'Stakeholder report'!$B$89:$B$92,0))=0,S867,INDEX('Stakeholder report'!F$89:F$92,MATCH('Stakeholder report data'!$C831,'Stakeholder report'!$B$89:$B$92,0))),S867)</f>
        <v>0</v>
      </c>
      <c r="T831" s="268">
        <f>_xlfn.IFNA(IF(INDEX('Stakeholder report'!G$89:G$92,MATCH('Stakeholder report data'!$C831,'Stakeholder report'!$B$89:$B$92,0))=0,T867,INDEX('Stakeholder report'!G$89:G$92,MATCH('Stakeholder report data'!$C831,'Stakeholder report'!$B$89:$B$92,0))),T867)</f>
        <v>0</v>
      </c>
      <c r="U831" s="268">
        <f>_xlfn.IFNA(IF(INDEX('Stakeholder report'!H$89:H$92,MATCH('Stakeholder report data'!$C831,'Stakeholder report'!$B$89:$B$92,0))=0,U867,INDEX('Stakeholder report'!H$89:H$92,MATCH('Stakeholder report data'!$C831,'Stakeholder report'!$B$89:$B$92,0))),U867)</f>
        <v>0</v>
      </c>
      <c r="V831" s="41"/>
      <c r="W831" s="212">
        <f t="shared" si="97"/>
        <v>0</v>
      </c>
      <c r="X831" s="212">
        <f t="shared" si="97"/>
        <v>0</v>
      </c>
      <c r="Y831" s="212">
        <f t="shared" si="97"/>
        <v>0</v>
      </c>
      <c r="Z831" s="212">
        <f t="shared" si="97"/>
        <v>0</v>
      </c>
      <c r="AA831" s="212">
        <f t="shared" si="97"/>
        <v>0</v>
      </c>
      <c r="AB831" s="212">
        <f t="shared" si="97"/>
        <v>0</v>
      </c>
      <c r="AC831" s="212">
        <f t="shared" si="97"/>
        <v>0</v>
      </c>
      <c r="AD831" s="212">
        <f t="shared" si="97"/>
        <v>0</v>
      </c>
      <c r="AE831" s="55"/>
      <c r="AF831" s="34"/>
      <c r="AG831" s="34"/>
      <c r="AH831" s="34"/>
    </row>
    <row r="832" spans="1:34" ht="11.25" outlineLevel="2" collapsed="1" x14ac:dyDescent="0.2">
      <c r="A832" s="34"/>
      <c r="B832" s="258"/>
      <c r="C832" s="48">
        <f t="shared" si="95"/>
        <v>0</v>
      </c>
      <c r="D832" s="49">
        <f t="shared" si="95"/>
        <v>0</v>
      </c>
      <c r="E832" s="49">
        <f t="shared" si="95"/>
        <v>0</v>
      </c>
      <c r="F832" s="263"/>
      <c r="G832" s="212">
        <f>_xlfn.IFNA(IF(INDEX('Stakeholder report'!$D$89:$D$92,MATCH('Stakeholder report data'!C832,'Stakeholder report'!$B$89:$B$92,0))=0,G868,INDEX('Stakeholder report'!$D$89:$D$92,MATCH('Stakeholder report data'!C832,'Stakeholder report'!$B$89:$B$92,0))),G868)</f>
        <v>0</v>
      </c>
      <c r="H832" s="264"/>
      <c r="I832" s="265">
        <f t="shared" ref="I832:K834" si="98">$G832*S832</f>
        <v>0</v>
      </c>
      <c r="J832" s="265">
        <f t="shared" si="98"/>
        <v>0</v>
      </c>
      <c r="K832" s="265">
        <f t="shared" si="98"/>
        <v>0</v>
      </c>
      <c r="L832" s="215"/>
      <c r="M832" s="212">
        <f>_xlfn.IFNA(IF(INDEX('Stakeholder report'!$E$89:$E$92,MATCH('Stakeholder report data'!C832,'Stakeholder report'!$B$89:$B$92,0))=0,M868,INDEX('Stakeholder report'!$E$89:$E$92,MATCH('Stakeholder report data'!C832,'Stakeholder report'!$B$89:$B$92,0))),M868)</f>
        <v>0</v>
      </c>
      <c r="N832" s="266"/>
      <c r="O832" s="212">
        <f t="shared" si="96"/>
        <v>0</v>
      </c>
      <c r="P832" s="212">
        <f t="shared" si="96"/>
        <v>0</v>
      </c>
      <c r="Q832" s="212">
        <f t="shared" si="96"/>
        <v>0</v>
      </c>
      <c r="R832" s="267"/>
      <c r="S832" s="268">
        <f>_xlfn.IFNA(IF(INDEX('Stakeholder report'!F$89:F$92,MATCH('Stakeholder report data'!$C832,'Stakeholder report'!$B$89:$B$92,0))=0,S868,INDEX('Stakeholder report'!F$89:F$92,MATCH('Stakeholder report data'!$C832,'Stakeholder report'!$B$89:$B$92,0))),S868)</f>
        <v>0</v>
      </c>
      <c r="T832" s="268">
        <f>_xlfn.IFNA(IF(INDEX('Stakeholder report'!G$89:G$92,MATCH('Stakeholder report data'!$C832,'Stakeholder report'!$B$89:$B$92,0))=0,T868,INDEX('Stakeholder report'!G$89:G$92,MATCH('Stakeholder report data'!$C832,'Stakeholder report'!$B$89:$B$92,0))),T868)</f>
        <v>0</v>
      </c>
      <c r="U832" s="268">
        <f>_xlfn.IFNA(IF(INDEX('Stakeholder report'!H$89:H$92,MATCH('Stakeholder report data'!$C832,'Stakeholder report'!$B$89:$B$92,0))=0,U868,INDEX('Stakeholder report'!H$89:H$92,MATCH('Stakeholder report data'!$C832,'Stakeholder report'!$B$89:$B$92,0))),U868)</f>
        <v>0</v>
      </c>
      <c r="V832" s="41"/>
      <c r="W832" s="212">
        <f t="shared" si="97"/>
        <v>0</v>
      </c>
      <c r="X832" s="212">
        <f t="shared" si="97"/>
        <v>0</v>
      </c>
      <c r="Y832" s="212">
        <f t="shared" si="97"/>
        <v>0</v>
      </c>
      <c r="Z832" s="212">
        <f t="shared" si="97"/>
        <v>0</v>
      </c>
      <c r="AA832" s="212">
        <f t="shared" si="97"/>
        <v>0</v>
      </c>
      <c r="AB832" s="212">
        <f t="shared" si="97"/>
        <v>0</v>
      </c>
      <c r="AC832" s="212">
        <f t="shared" si="97"/>
        <v>0</v>
      </c>
      <c r="AD832" s="212">
        <f t="shared" si="97"/>
        <v>0</v>
      </c>
      <c r="AE832" s="55"/>
      <c r="AF832" s="34"/>
      <c r="AG832" s="34"/>
      <c r="AH832" s="34"/>
    </row>
    <row r="833" spans="1:34" ht="11.25" outlineLevel="2" x14ac:dyDescent="0.2">
      <c r="A833" s="34"/>
      <c r="B833" s="258"/>
      <c r="C833" s="48">
        <f t="shared" si="95"/>
        <v>0</v>
      </c>
      <c r="D833" s="49">
        <f t="shared" si="95"/>
        <v>0</v>
      </c>
      <c r="E833" s="49">
        <f t="shared" si="95"/>
        <v>0</v>
      </c>
      <c r="F833" s="263"/>
      <c r="G833" s="212">
        <f>_xlfn.IFNA(IF(INDEX('Stakeholder report'!$D$89:$D$92,MATCH('Stakeholder report data'!C833,'Stakeholder report'!$B$89:$B$92,0))=0,G869,INDEX('Stakeholder report'!$D$89:$D$92,MATCH('Stakeholder report data'!C833,'Stakeholder report'!$B$89:$B$92,0))),G869)</f>
        <v>0</v>
      </c>
      <c r="H833" s="264"/>
      <c r="I833" s="265">
        <f t="shared" si="98"/>
        <v>0</v>
      </c>
      <c r="J833" s="265">
        <f t="shared" si="98"/>
        <v>0</v>
      </c>
      <c r="K833" s="265">
        <f t="shared" si="98"/>
        <v>0</v>
      </c>
      <c r="L833" s="215"/>
      <c r="M833" s="212">
        <f>_xlfn.IFNA(IF(INDEX('Stakeholder report'!$E$89:$E$92,MATCH('Stakeholder report data'!C833,'Stakeholder report'!$B$89:$B$92,0))=0,M869,INDEX('Stakeholder report'!$E$89:$E$92,MATCH('Stakeholder report data'!C833,'Stakeholder report'!$B$89:$B$92,0))),M869)</f>
        <v>0</v>
      </c>
      <c r="N833" s="266"/>
      <c r="O833" s="212">
        <f t="shared" si="96"/>
        <v>0</v>
      </c>
      <c r="P833" s="212">
        <f t="shared" si="96"/>
        <v>0</v>
      </c>
      <c r="Q833" s="212">
        <f t="shared" si="96"/>
        <v>0</v>
      </c>
      <c r="R833" s="267"/>
      <c r="S833" s="268">
        <f>_xlfn.IFNA(IF(INDEX('Stakeholder report'!F$89:F$92,MATCH('Stakeholder report data'!$C833,'Stakeholder report'!$B$89:$B$92,0))=0,S869,INDEX('Stakeholder report'!F$89:F$92,MATCH('Stakeholder report data'!$C833,'Stakeholder report'!$B$89:$B$92,0))),S869)</f>
        <v>0</v>
      </c>
      <c r="T833" s="268">
        <f>_xlfn.IFNA(IF(INDEX('Stakeholder report'!G$89:G$92,MATCH('Stakeholder report data'!$C833,'Stakeholder report'!$B$89:$B$92,0))=0,T869,INDEX('Stakeholder report'!G$89:G$92,MATCH('Stakeholder report data'!$C833,'Stakeholder report'!$B$89:$B$92,0))),T869)</f>
        <v>0</v>
      </c>
      <c r="U833" s="268">
        <f>_xlfn.IFNA(IF(INDEX('Stakeholder report'!H$89:H$92,MATCH('Stakeholder report data'!$C833,'Stakeholder report'!$B$89:$B$92,0))=0,U869,INDEX('Stakeholder report'!H$89:H$92,MATCH('Stakeholder report data'!$C833,'Stakeholder report'!$B$89:$B$92,0))),U869)</f>
        <v>0</v>
      </c>
      <c r="V833" s="41"/>
      <c r="W833" s="212">
        <f t="shared" si="97"/>
        <v>0</v>
      </c>
      <c r="X833" s="212">
        <f t="shared" si="97"/>
        <v>0</v>
      </c>
      <c r="Y833" s="212">
        <f t="shared" si="97"/>
        <v>0</v>
      </c>
      <c r="Z833" s="212">
        <f t="shared" si="97"/>
        <v>0</v>
      </c>
      <c r="AA833" s="212">
        <f t="shared" si="97"/>
        <v>0</v>
      </c>
      <c r="AB833" s="212">
        <f t="shared" si="97"/>
        <v>0</v>
      </c>
      <c r="AC833" s="212">
        <f t="shared" si="97"/>
        <v>0</v>
      </c>
      <c r="AD833" s="212">
        <f t="shared" si="97"/>
        <v>0</v>
      </c>
      <c r="AE833" s="55"/>
      <c r="AF833" s="34"/>
      <c r="AG833" s="34"/>
      <c r="AH833" s="34"/>
    </row>
    <row r="834" spans="1:34" ht="11.25" outlineLevel="2" x14ac:dyDescent="0.2">
      <c r="A834" s="34"/>
      <c r="B834" s="258"/>
      <c r="C834" s="48">
        <f t="shared" ref="C834:E834" si="99">C384</f>
        <v>0</v>
      </c>
      <c r="D834" s="49">
        <f t="shared" si="99"/>
        <v>0</v>
      </c>
      <c r="E834" s="49">
        <f t="shared" si="99"/>
        <v>0</v>
      </c>
      <c r="F834" s="263"/>
      <c r="G834" s="212">
        <f>_xlfn.IFNA(IF(INDEX('Stakeholder report'!$D$89:$D$92,MATCH('Stakeholder report data'!C834,'Stakeholder report'!$B$89:$B$92,0))=0,G870,INDEX('Stakeholder report'!$D$89:$D$92,MATCH('Stakeholder report data'!C834,'Stakeholder report'!$B$89:$B$92,0))),G870)</f>
        <v>0</v>
      </c>
      <c r="H834" s="264"/>
      <c r="I834" s="265">
        <f t="shared" si="98"/>
        <v>0</v>
      </c>
      <c r="J834" s="265">
        <f t="shared" si="98"/>
        <v>0</v>
      </c>
      <c r="K834" s="265">
        <f t="shared" si="98"/>
        <v>0</v>
      </c>
      <c r="L834" s="215"/>
      <c r="M834" s="212">
        <f>_xlfn.IFNA(IF(INDEX('Stakeholder report'!$E$89:$E$92,MATCH('Stakeholder report data'!C834,'Stakeholder report'!$B$89:$B$92,0))=0,M870,INDEX('Stakeholder report'!$E$89:$E$92,MATCH('Stakeholder report data'!C834,'Stakeholder report'!$B$89:$B$92,0))),M870)</f>
        <v>0</v>
      </c>
      <c r="N834" s="266"/>
      <c r="O834" s="212">
        <f t="shared" ref="O834:Q834" si="100">O870</f>
        <v>0</v>
      </c>
      <c r="P834" s="212">
        <f t="shared" si="100"/>
        <v>0</v>
      </c>
      <c r="Q834" s="212">
        <f t="shared" si="100"/>
        <v>0</v>
      </c>
      <c r="R834" s="267"/>
      <c r="S834" s="268">
        <f>_xlfn.IFNA(IF(INDEX('Stakeholder report'!F$89:F$92,MATCH('Stakeholder report data'!$C834,'Stakeholder report'!$B$89:$B$92,0))=0,S870,INDEX('Stakeholder report'!F$89:F$92,MATCH('Stakeholder report data'!$C834,'Stakeholder report'!$B$89:$B$92,0))),S870)</f>
        <v>0</v>
      </c>
      <c r="T834" s="268">
        <f>_xlfn.IFNA(IF(INDEX('Stakeholder report'!G$89:G$92,MATCH('Stakeholder report data'!$C834,'Stakeholder report'!$B$89:$B$92,0))=0,T870,INDEX('Stakeholder report'!G$89:G$92,MATCH('Stakeholder report data'!$C834,'Stakeholder report'!$B$89:$B$92,0))),T870)</f>
        <v>0</v>
      </c>
      <c r="U834" s="268">
        <f>_xlfn.IFNA(IF(INDEX('Stakeholder report'!H$89:H$92,MATCH('Stakeholder report data'!$C834,'Stakeholder report'!$B$89:$B$92,0))=0,U870,INDEX('Stakeholder report'!H$89:H$92,MATCH('Stakeholder report data'!$C834,'Stakeholder report'!$B$89:$B$92,0))),U870)</f>
        <v>0</v>
      </c>
      <c r="V834" s="41"/>
      <c r="W834" s="212">
        <f t="shared" si="97"/>
        <v>0</v>
      </c>
      <c r="X834" s="212">
        <f t="shared" si="97"/>
        <v>0</v>
      </c>
      <c r="Y834" s="212">
        <f t="shared" si="97"/>
        <v>0</v>
      </c>
      <c r="Z834" s="212">
        <f t="shared" si="97"/>
        <v>0</v>
      </c>
      <c r="AA834" s="212">
        <f t="shared" si="97"/>
        <v>0</v>
      </c>
      <c r="AB834" s="212">
        <f t="shared" si="97"/>
        <v>0</v>
      </c>
      <c r="AC834" s="212">
        <f t="shared" si="97"/>
        <v>0</v>
      </c>
      <c r="AD834" s="212">
        <f t="shared" si="97"/>
        <v>0</v>
      </c>
      <c r="AE834" s="55"/>
      <c r="AF834" s="34"/>
      <c r="AG834" s="34"/>
      <c r="AH834" s="34"/>
    </row>
    <row r="835" spans="1:34" ht="11.25" outlineLevel="2" x14ac:dyDescent="0.2">
      <c r="A835" s="34"/>
      <c r="B835" s="34"/>
      <c r="C835" s="218"/>
      <c r="D835" s="219"/>
      <c r="E835" s="220"/>
      <c r="F835" s="263"/>
      <c r="G835" s="272"/>
      <c r="H835" s="61"/>
      <c r="I835" s="273"/>
      <c r="J835" s="273"/>
      <c r="K835" s="273"/>
      <c r="L835" s="273"/>
      <c r="M835" s="215"/>
      <c r="N835" s="55"/>
      <c r="O835" s="55"/>
      <c r="P835" s="55"/>
      <c r="Q835" s="55"/>
      <c r="R835" s="60"/>
      <c r="S835" s="269"/>
      <c r="T835" s="269"/>
      <c r="U835" s="269"/>
      <c r="V835" s="55"/>
      <c r="W835" s="55"/>
      <c r="X835" s="55"/>
      <c r="Y835" s="55"/>
      <c r="Z835" s="55"/>
      <c r="AA835" s="55"/>
      <c r="AB835" s="55"/>
      <c r="AC835" s="55"/>
      <c r="AD835" s="55"/>
      <c r="AE835" s="55"/>
      <c r="AF835" s="34"/>
      <c r="AG835" s="34"/>
      <c r="AH835" s="34"/>
    </row>
    <row r="836" spans="1:34" ht="11.25" outlineLevel="1" x14ac:dyDescent="0.2">
      <c r="A836" s="34"/>
      <c r="B836" s="34"/>
      <c r="C836" s="221"/>
      <c r="D836" s="221"/>
      <c r="E836" s="217"/>
      <c r="F836" s="263"/>
      <c r="G836" s="272"/>
      <c r="H836" s="61"/>
      <c r="I836" s="273"/>
      <c r="J836" s="273"/>
      <c r="K836" s="273"/>
      <c r="L836" s="273"/>
      <c r="M836" s="215"/>
      <c r="N836" s="55"/>
      <c r="O836" s="55"/>
      <c r="P836" s="55"/>
      <c r="Q836" s="55"/>
      <c r="R836" s="60"/>
      <c r="S836" s="269"/>
      <c r="T836" s="269"/>
      <c r="U836" s="269"/>
      <c r="V836" s="55"/>
      <c r="W836" s="55"/>
      <c r="X836" s="55"/>
      <c r="Y836" s="55"/>
      <c r="Z836" s="55"/>
      <c r="AA836" s="55"/>
      <c r="AB836" s="55"/>
      <c r="AC836" s="55"/>
      <c r="AD836" s="55"/>
      <c r="AE836" s="55"/>
      <c r="AF836" s="34"/>
      <c r="AG836" s="34"/>
      <c r="AH836" s="34"/>
    </row>
    <row r="837" spans="1:34" ht="11.25" outlineLevel="1" x14ac:dyDescent="0.2">
      <c r="A837" s="34"/>
      <c r="B837" s="34"/>
      <c r="C837" s="47" t="s">
        <v>140</v>
      </c>
      <c r="D837" s="47"/>
      <c r="E837" s="209"/>
      <c r="F837" s="35"/>
      <c r="G837" s="37"/>
      <c r="H837" s="37"/>
      <c r="I837" s="37"/>
      <c r="J837" s="37"/>
      <c r="K837" s="37"/>
      <c r="L837" s="37"/>
      <c r="M837" s="37"/>
      <c r="N837" s="37"/>
      <c r="O837" s="37"/>
      <c r="P837" s="37"/>
      <c r="Q837" s="37"/>
      <c r="R837" s="37"/>
      <c r="S837" s="37"/>
      <c r="T837" s="37"/>
      <c r="U837" s="37"/>
      <c r="V837" s="37"/>
      <c r="W837" s="37"/>
      <c r="X837" s="37"/>
      <c r="Y837" s="37"/>
      <c r="Z837" s="37"/>
      <c r="AA837" s="37"/>
      <c r="AB837" s="37"/>
      <c r="AC837" s="34"/>
      <c r="AD837" s="34"/>
      <c r="AE837" s="34"/>
      <c r="AF837" s="34"/>
      <c r="AG837" s="34"/>
      <c r="AH837" s="34"/>
    </row>
    <row r="838" spans="1:34" ht="11.25" outlineLevel="2" x14ac:dyDescent="0.2">
      <c r="A838" s="34"/>
      <c r="B838" s="251"/>
      <c r="C838" s="48" t="s">
        <v>53</v>
      </c>
      <c r="D838" s="49" t="s">
        <v>229</v>
      </c>
      <c r="E838" s="49" t="s">
        <v>229</v>
      </c>
      <c r="F838" s="263"/>
      <c r="G838" s="212">
        <v>12433.376619084023</v>
      </c>
      <c r="H838" s="264"/>
      <c r="I838" s="265">
        <v>0</v>
      </c>
      <c r="J838" s="265">
        <v>0</v>
      </c>
      <c r="K838" s="265">
        <v>0</v>
      </c>
      <c r="L838" s="215"/>
      <c r="M838" s="212">
        <v>0</v>
      </c>
      <c r="N838" s="266"/>
      <c r="O838" s="265">
        <v>0</v>
      </c>
      <c r="P838" s="265">
        <v>0</v>
      </c>
      <c r="Q838" s="265">
        <v>0</v>
      </c>
      <c r="R838" s="267"/>
      <c r="S838" s="268">
        <v>0</v>
      </c>
      <c r="T838" s="268">
        <v>0</v>
      </c>
      <c r="U838" s="268">
        <v>0</v>
      </c>
      <c r="V838" s="41"/>
      <c r="W838" s="265">
        <v>0</v>
      </c>
      <c r="X838" s="265">
        <v>0</v>
      </c>
      <c r="Y838" s="265">
        <v>0</v>
      </c>
      <c r="Z838" s="265">
        <v>0</v>
      </c>
      <c r="AA838" s="265">
        <v>0</v>
      </c>
      <c r="AB838" s="265">
        <v>0</v>
      </c>
      <c r="AC838" s="265">
        <v>0</v>
      </c>
      <c r="AD838" s="265">
        <v>0</v>
      </c>
      <c r="AE838" s="55"/>
      <c r="AF838" s="34"/>
      <c r="AG838" s="34"/>
      <c r="AH838" s="34"/>
    </row>
    <row r="839" spans="1:34" s="57" customFormat="1" ht="11.25" outlineLevel="2" x14ac:dyDescent="0.2">
      <c r="A839" s="52"/>
      <c r="B839" s="258"/>
      <c r="C839" s="48" t="s">
        <v>54</v>
      </c>
      <c r="D839" s="49" t="s">
        <v>229</v>
      </c>
      <c r="E839" s="49" t="s">
        <v>230</v>
      </c>
      <c r="F839" s="263"/>
      <c r="G839" s="212">
        <v>16859.987563314928</v>
      </c>
      <c r="H839" s="264"/>
      <c r="I839" s="265">
        <v>8051.7051820993393</v>
      </c>
      <c r="J839" s="265">
        <v>0</v>
      </c>
      <c r="K839" s="265">
        <v>8808.2823812155912</v>
      </c>
      <c r="L839" s="215"/>
      <c r="M839" s="212">
        <v>0</v>
      </c>
      <c r="N839" s="266"/>
      <c r="O839" s="265">
        <v>0</v>
      </c>
      <c r="P839" s="265">
        <v>0</v>
      </c>
      <c r="Q839" s="265">
        <v>0</v>
      </c>
      <c r="R839" s="267"/>
      <c r="S839" s="268">
        <v>0.47756293721228893</v>
      </c>
      <c r="T839" s="268">
        <v>0</v>
      </c>
      <c r="U839" s="268">
        <v>0.52243706278771118</v>
      </c>
      <c r="V839" s="41"/>
      <c r="W839" s="265">
        <v>0</v>
      </c>
      <c r="X839" s="265">
        <v>0</v>
      </c>
      <c r="Y839" s="265">
        <v>0</v>
      </c>
      <c r="Z839" s="265">
        <v>0</v>
      </c>
      <c r="AA839" s="265">
        <v>0</v>
      </c>
      <c r="AB839" s="265">
        <v>0</v>
      </c>
      <c r="AC839" s="265">
        <v>0</v>
      </c>
      <c r="AD839" s="265">
        <v>0</v>
      </c>
      <c r="AE839" s="55"/>
      <c r="AF839" s="52"/>
      <c r="AG839" s="52"/>
      <c r="AH839" s="52"/>
    </row>
    <row r="840" spans="1:34" ht="11.25" outlineLevel="2" x14ac:dyDescent="0.2">
      <c r="A840" s="34"/>
      <c r="B840" s="251"/>
      <c r="C840" s="48" t="s">
        <v>191</v>
      </c>
      <c r="D840" s="49" t="s">
        <v>229</v>
      </c>
      <c r="E840" s="49" t="s">
        <v>229</v>
      </c>
      <c r="F840" s="263"/>
      <c r="G840" s="212">
        <v>17500.675279797033</v>
      </c>
      <c r="H840" s="264"/>
      <c r="I840" s="265">
        <v>0</v>
      </c>
      <c r="J840" s="265">
        <v>0</v>
      </c>
      <c r="K840" s="265">
        <v>0</v>
      </c>
      <c r="L840" s="215"/>
      <c r="M840" s="212">
        <v>0</v>
      </c>
      <c r="N840" s="266"/>
      <c r="O840" s="265">
        <v>0</v>
      </c>
      <c r="P840" s="265">
        <v>0</v>
      </c>
      <c r="Q840" s="265">
        <v>0</v>
      </c>
      <c r="R840" s="267"/>
      <c r="S840" s="268">
        <v>0</v>
      </c>
      <c r="T840" s="268">
        <v>0</v>
      </c>
      <c r="U840" s="268">
        <v>0</v>
      </c>
      <c r="V840" s="41"/>
      <c r="W840" s="265">
        <v>16.579392576167784</v>
      </c>
      <c r="X840" s="265">
        <v>31.967891239451252</v>
      </c>
      <c r="Y840" s="265">
        <v>0</v>
      </c>
      <c r="Z840" s="265">
        <v>0</v>
      </c>
      <c r="AA840" s="265">
        <v>0</v>
      </c>
      <c r="AB840" s="265">
        <v>0</v>
      </c>
      <c r="AC840" s="265">
        <v>0</v>
      </c>
      <c r="AD840" s="265">
        <v>0</v>
      </c>
      <c r="AE840" s="55"/>
      <c r="AF840" s="34"/>
      <c r="AG840" s="34"/>
      <c r="AH840" s="34"/>
    </row>
    <row r="841" spans="1:34" ht="11.25" outlineLevel="2" x14ac:dyDescent="0.2">
      <c r="A841" s="34"/>
      <c r="B841" s="251"/>
      <c r="C841" s="48" t="s">
        <v>193</v>
      </c>
      <c r="D841" s="49" t="s">
        <v>229</v>
      </c>
      <c r="E841" s="49" t="s">
        <v>229</v>
      </c>
      <c r="F841" s="263"/>
      <c r="G841" s="212">
        <v>114487.71340341223</v>
      </c>
      <c r="H841" s="264"/>
      <c r="I841" s="265">
        <v>0</v>
      </c>
      <c r="J841" s="265">
        <v>0</v>
      </c>
      <c r="K841" s="265">
        <v>0</v>
      </c>
      <c r="L841" s="215"/>
      <c r="M841" s="212">
        <v>0</v>
      </c>
      <c r="N841" s="266"/>
      <c r="O841" s="265">
        <v>0</v>
      </c>
      <c r="P841" s="265">
        <v>0</v>
      </c>
      <c r="Q841" s="265">
        <v>0</v>
      </c>
      <c r="R841" s="267"/>
      <c r="S841" s="268">
        <v>0</v>
      </c>
      <c r="T841" s="268">
        <v>0</v>
      </c>
      <c r="U841" s="268">
        <v>0</v>
      </c>
      <c r="V841" s="41"/>
      <c r="W841" s="265">
        <v>136.71124442509486</v>
      </c>
      <c r="X841" s="265">
        <v>248.46655202824098</v>
      </c>
      <c r="Y841" s="265">
        <v>0</v>
      </c>
      <c r="Z841" s="265">
        <v>0</v>
      </c>
      <c r="AA841" s="265">
        <v>0</v>
      </c>
      <c r="AB841" s="265">
        <v>0</v>
      </c>
      <c r="AC841" s="265">
        <v>0</v>
      </c>
      <c r="AD841" s="265">
        <v>0</v>
      </c>
      <c r="AE841" s="55"/>
      <c r="AF841" s="34"/>
      <c r="AG841" s="34"/>
      <c r="AH841" s="34"/>
    </row>
    <row r="842" spans="1:34" ht="11.25" outlineLevel="2" x14ac:dyDescent="0.2">
      <c r="A842" s="34"/>
      <c r="B842" s="251"/>
      <c r="C842" s="48" t="s">
        <v>195</v>
      </c>
      <c r="D842" s="49" t="s">
        <v>229</v>
      </c>
      <c r="E842" s="49" t="s">
        <v>230</v>
      </c>
      <c r="F842" s="263"/>
      <c r="G842" s="212">
        <v>96365.287135501698</v>
      </c>
      <c r="H842" s="264"/>
      <c r="I842" s="265">
        <v>28837.906439555456</v>
      </c>
      <c r="J842" s="265">
        <v>0</v>
      </c>
      <c r="K842" s="265">
        <v>67527.380695946253</v>
      </c>
      <c r="L842" s="215"/>
      <c r="M842" s="212">
        <v>0</v>
      </c>
      <c r="N842" s="266"/>
      <c r="O842" s="265">
        <v>0</v>
      </c>
      <c r="P842" s="265">
        <v>0</v>
      </c>
      <c r="Q842" s="265">
        <v>0</v>
      </c>
      <c r="R842" s="267"/>
      <c r="S842" s="268">
        <v>0.29925616678758749</v>
      </c>
      <c r="T842" s="268">
        <v>0</v>
      </c>
      <c r="U842" s="268">
        <v>0.70074383321241263</v>
      </c>
      <c r="V842" s="41"/>
      <c r="W842" s="265">
        <v>0</v>
      </c>
      <c r="X842" s="265">
        <v>0</v>
      </c>
      <c r="Y842" s="265">
        <v>0</v>
      </c>
      <c r="Z842" s="265">
        <v>0</v>
      </c>
      <c r="AA842" s="265">
        <v>0</v>
      </c>
      <c r="AB842" s="265">
        <v>0</v>
      </c>
      <c r="AC842" s="265">
        <v>0</v>
      </c>
      <c r="AD842" s="265">
        <v>0</v>
      </c>
      <c r="AE842" s="55"/>
      <c r="AF842" s="34"/>
      <c r="AG842" s="34"/>
      <c r="AH842" s="34"/>
    </row>
    <row r="843" spans="1:34" ht="11.25" outlineLevel="2" x14ac:dyDescent="0.2">
      <c r="A843" s="34"/>
      <c r="B843" s="251"/>
      <c r="C843" s="48" t="s">
        <v>197</v>
      </c>
      <c r="D843" s="49" t="s">
        <v>229</v>
      </c>
      <c r="E843" s="49" t="s">
        <v>230</v>
      </c>
      <c r="F843" s="263"/>
      <c r="G843" s="212">
        <v>6396.1558701018585</v>
      </c>
      <c r="H843" s="264"/>
      <c r="I843" s="265">
        <v>2232.733486719299</v>
      </c>
      <c r="J843" s="265">
        <v>0</v>
      </c>
      <c r="K843" s="265">
        <v>4163.422383382559</v>
      </c>
      <c r="L843" s="215"/>
      <c r="M843" s="212">
        <v>0</v>
      </c>
      <c r="N843" s="266"/>
      <c r="O843" s="265">
        <v>0</v>
      </c>
      <c r="P843" s="265">
        <v>0</v>
      </c>
      <c r="Q843" s="265">
        <v>0</v>
      </c>
      <c r="R843" s="267"/>
      <c r="S843" s="268">
        <v>0.34907427712260281</v>
      </c>
      <c r="T843" s="268">
        <v>0</v>
      </c>
      <c r="U843" s="268">
        <v>0.65092572287739714</v>
      </c>
      <c r="V843" s="41"/>
      <c r="W843" s="265">
        <v>0</v>
      </c>
      <c r="X843" s="265">
        <v>0</v>
      </c>
      <c r="Y843" s="265">
        <v>0</v>
      </c>
      <c r="Z843" s="265">
        <v>0</v>
      </c>
      <c r="AA843" s="265">
        <v>0</v>
      </c>
      <c r="AB843" s="265">
        <v>0</v>
      </c>
      <c r="AC843" s="265">
        <v>0</v>
      </c>
      <c r="AD843" s="265">
        <v>0</v>
      </c>
      <c r="AE843" s="55"/>
      <c r="AF843" s="34"/>
      <c r="AG843" s="34"/>
      <c r="AH843" s="34"/>
    </row>
    <row r="844" spans="1:34" ht="11.25" outlineLevel="2" x14ac:dyDescent="0.2">
      <c r="A844" s="34"/>
      <c r="B844" s="251"/>
      <c r="C844" s="48">
        <v>0</v>
      </c>
      <c r="D844" s="49">
        <v>0</v>
      </c>
      <c r="E844" s="49">
        <v>0</v>
      </c>
      <c r="F844" s="263"/>
      <c r="G844" s="212">
        <v>0</v>
      </c>
      <c r="H844" s="264"/>
      <c r="I844" s="265">
        <v>0</v>
      </c>
      <c r="J844" s="265">
        <v>0</v>
      </c>
      <c r="K844" s="265">
        <v>0</v>
      </c>
      <c r="L844" s="215"/>
      <c r="M844" s="212">
        <v>0</v>
      </c>
      <c r="N844" s="266"/>
      <c r="O844" s="265">
        <v>0</v>
      </c>
      <c r="P844" s="265">
        <v>0</v>
      </c>
      <c r="Q844" s="265">
        <v>0</v>
      </c>
      <c r="R844" s="267"/>
      <c r="S844" s="268">
        <v>0</v>
      </c>
      <c r="T844" s="268">
        <v>0</v>
      </c>
      <c r="U844" s="268">
        <v>0</v>
      </c>
      <c r="V844" s="41"/>
      <c r="W844" s="265">
        <v>0</v>
      </c>
      <c r="X844" s="265">
        <v>0</v>
      </c>
      <c r="Y844" s="265">
        <v>0</v>
      </c>
      <c r="Z844" s="265">
        <v>0</v>
      </c>
      <c r="AA844" s="265">
        <v>0</v>
      </c>
      <c r="AB844" s="265">
        <v>0</v>
      </c>
      <c r="AC844" s="265">
        <v>0</v>
      </c>
      <c r="AD844" s="265">
        <v>0</v>
      </c>
      <c r="AE844" s="55"/>
      <c r="AF844" s="34"/>
      <c r="AG844" s="34"/>
      <c r="AH844" s="34"/>
    </row>
    <row r="845" spans="1:34" ht="11.25" outlineLevel="2" x14ac:dyDescent="0.2">
      <c r="A845" s="34"/>
      <c r="B845" s="251"/>
      <c r="C845" s="48">
        <v>0</v>
      </c>
      <c r="D845" s="49">
        <v>0</v>
      </c>
      <c r="E845" s="49">
        <v>0</v>
      </c>
      <c r="F845" s="263"/>
      <c r="G845" s="212">
        <v>0</v>
      </c>
      <c r="H845" s="264"/>
      <c r="I845" s="265">
        <v>0</v>
      </c>
      <c r="J845" s="265">
        <v>0</v>
      </c>
      <c r="K845" s="265">
        <v>0</v>
      </c>
      <c r="L845" s="215"/>
      <c r="M845" s="212">
        <v>0</v>
      </c>
      <c r="N845" s="266"/>
      <c r="O845" s="265">
        <v>0</v>
      </c>
      <c r="P845" s="265">
        <v>0</v>
      </c>
      <c r="Q845" s="265">
        <v>0</v>
      </c>
      <c r="R845" s="267"/>
      <c r="S845" s="268">
        <v>0</v>
      </c>
      <c r="T845" s="268">
        <v>0</v>
      </c>
      <c r="U845" s="268">
        <v>0</v>
      </c>
      <c r="V845" s="41"/>
      <c r="W845" s="265">
        <v>0</v>
      </c>
      <c r="X845" s="265">
        <v>0</v>
      </c>
      <c r="Y845" s="265">
        <v>0</v>
      </c>
      <c r="Z845" s="265">
        <v>0</v>
      </c>
      <c r="AA845" s="265">
        <v>0</v>
      </c>
      <c r="AB845" s="265">
        <v>0</v>
      </c>
      <c r="AC845" s="265">
        <v>0</v>
      </c>
      <c r="AD845" s="265">
        <v>0</v>
      </c>
      <c r="AE845" s="55"/>
      <c r="AF845" s="34"/>
      <c r="AG845" s="34"/>
      <c r="AH845" s="34"/>
    </row>
    <row r="846" spans="1:34" ht="11.25" outlineLevel="2" x14ac:dyDescent="0.2">
      <c r="A846" s="34"/>
      <c r="B846" s="258"/>
      <c r="C846" s="48">
        <v>0</v>
      </c>
      <c r="D846" s="49">
        <v>0</v>
      </c>
      <c r="E846" s="49">
        <v>0</v>
      </c>
      <c r="F846" s="263"/>
      <c r="G846" s="212">
        <v>0</v>
      </c>
      <c r="H846" s="264"/>
      <c r="I846" s="265">
        <v>0</v>
      </c>
      <c r="J846" s="265">
        <v>0</v>
      </c>
      <c r="K846" s="265">
        <v>0</v>
      </c>
      <c r="L846" s="215"/>
      <c r="M846" s="212">
        <v>0</v>
      </c>
      <c r="N846" s="266"/>
      <c r="O846" s="265">
        <v>0</v>
      </c>
      <c r="P846" s="265">
        <v>0</v>
      </c>
      <c r="Q846" s="265">
        <v>0</v>
      </c>
      <c r="R846" s="267"/>
      <c r="S846" s="268">
        <v>0</v>
      </c>
      <c r="T846" s="268">
        <v>0</v>
      </c>
      <c r="U846" s="268">
        <v>0</v>
      </c>
      <c r="V846" s="41"/>
      <c r="W846" s="265">
        <v>0</v>
      </c>
      <c r="X846" s="265">
        <v>0</v>
      </c>
      <c r="Y846" s="265">
        <v>0</v>
      </c>
      <c r="Z846" s="265">
        <v>0</v>
      </c>
      <c r="AA846" s="265">
        <v>0</v>
      </c>
      <c r="AB846" s="265">
        <v>0</v>
      </c>
      <c r="AC846" s="265">
        <v>0</v>
      </c>
      <c r="AD846" s="265">
        <v>0</v>
      </c>
      <c r="AE846" s="55"/>
      <c r="AF846" s="34"/>
      <c r="AG846" s="34"/>
      <c r="AH846" s="34"/>
    </row>
    <row r="847" spans="1:34" ht="11.25" outlineLevel="2" x14ac:dyDescent="0.2">
      <c r="A847" s="34"/>
      <c r="B847" s="251"/>
      <c r="C847" s="48">
        <v>0</v>
      </c>
      <c r="D847" s="49">
        <v>0</v>
      </c>
      <c r="E847" s="49">
        <v>0</v>
      </c>
      <c r="F847" s="263"/>
      <c r="G847" s="212">
        <v>0</v>
      </c>
      <c r="H847" s="264"/>
      <c r="I847" s="265">
        <v>0</v>
      </c>
      <c r="J847" s="265">
        <v>0</v>
      </c>
      <c r="K847" s="265">
        <v>0</v>
      </c>
      <c r="L847" s="215"/>
      <c r="M847" s="212">
        <v>0</v>
      </c>
      <c r="N847" s="266"/>
      <c r="O847" s="265">
        <v>0</v>
      </c>
      <c r="P847" s="265">
        <v>0</v>
      </c>
      <c r="Q847" s="265">
        <v>0</v>
      </c>
      <c r="R847" s="267"/>
      <c r="S847" s="268">
        <v>0</v>
      </c>
      <c r="T847" s="268">
        <v>0</v>
      </c>
      <c r="U847" s="268">
        <v>0</v>
      </c>
      <c r="V847" s="41"/>
      <c r="W847" s="265">
        <v>0</v>
      </c>
      <c r="X847" s="265">
        <v>0</v>
      </c>
      <c r="Y847" s="265">
        <v>0</v>
      </c>
      <c r="Z847" s="265">
        <v>0</v>
      </c>
      <c r="AA847" s="265">
        <v>0</v>
      </c>
      <c r="AB847" s="265">
        <v>0</v>
      </c>
      <c r="AC847" s="265">
        <v>0</v>
      </c>
      <c r="AD847" s="265">
        <v>0</v>
      </c>
      <c r="AE847" s="55"/>
      <c r="AF847" s="34"/>
      <c r="AG847" s="34"/>
      <c r="AH847" s="34"/>
    </row>
    <row r="848" spans="1:34" ht="11.25" hidden="1" outlineLevel="3" x14ac:dyDescent="0.2">
      <c r="A848" s="34"/>
      <c r="B848" s="251"/>
      <c r="C848" s="48">
        <v>0</v>
      </c>
      <c r="D848" s="49">
        <v>0</v>
      </c>
      <c r="E848" s="49">
        <v>0</v>
      </c>
      <c r="F848" s="263"/>
      <c r="G848" s="212">
        <v>0</v>
      </c>
      <c r="H848" s="264"/>
      <c r="I848" s="265">
        <v>0</v>
      </c>
      <c r="J848" s="265">
        <v>0</v>
      </c>
      <c r="K848" s="265">
        <v>0</v>
      </c>
      <c r="L848" s="215"/>
      <c r="M848" s="212">
        <v>0</v>
      </c>
      <c r="N848" s="266"/>
      <c r="O848" s="265">
        <v>0</v>
      </c>
      <c r="P848" s="265">
        <v>0</v>
      </c>
      <c r="Q848" s="265">
        <v>0</v>
      </c>
      <c r="R848" s="267"/>
      <c r="S848" s="268">
        <v>0</v>
      </c>
      <c r="T848" s="268">
        <v>0</v>
      </c>
      <c r="U848" s="268">
        <v>0</v>
      </c>
      <c r="V848" s="41"/>
      <c r="W848" s="265">
        <v>0</v>
      </c>
      <c r="X848" s="265">
        <v>0</v>
      </c>
      <c r="Y848" s="265">
        <v>0</v>
      </c>
      <c r="Z848" s="265">
        <v>0</v>
      </c>
      <c r="AA848" s="265">
        <v>0</v>
      </c>
      <c r="AB848" s="265">
        <v>0</v>
      </c>
      <c r="AC848" s="265">
        <v>0</v>
      </c>
      <c r="AD848" s="265">
        <v>0</v>
      </c>
      <c r="AE848" s="55"/>
      <c r="AF848" s="34"/>
      <c r="AG848" s="34"/>
      <c r="AH848" s="34"/>
    </row>
    <row r="849" spans="1:34" ht="11.25" hidden="1" outlineLevel="3" x14ac:dyDescent="0.2">
      <c r="A849" s="34"/>
      <c r="B849" s="251"/>
      <c r="C849" s="48">
        <v>0</v>
      </c>
      <c r="D849" s="49">
        <v>0</v>
      </c>
      <c r="E849" s="49">
        <v>0</v>
      </c>
      <c r="F849" s="263"/>
      <c r="G849" s="212">
        <v>0</v>
      </c>
      <c r="H849" s="264"/>
      <c r="I849" s="265">
        <v>0</v>
      </c>
      <c r="J849" s="265">
        <v>0</v>
      </c>
      <c r="K849" s="265">
        <v>0</v>
      </c>
      <c r="L849" s="215"/>
      <c r="M849" s="212">
        <v>0</v>
      </c>
      <c r="N849" s="266"/>
      <c r="O849" s="265">
        <v>0</v>
      </c>
      <c r="P849" s="265">
        <v>0</v>
      </c>
      <c r="Q849" s="265">
        <v>0</v>
      </c>
      <c r="R849" s="267"/>
      <c r="S849" s="268">
        <v>0</v>
      </c>
      <c r="T849" s="268">
        <v>0</v>
      </c>
      <c r="U849" s="268">
        <v>0</v>
      </c>
      <c r="V849" s="41"/>
      <c r="W849" s="265">
        <v>0</v>
      </c>
      <c r="X849" s="265">
        <v>0</v>
      </c>
      <c r="Y849" s="265">
        <v>0</v>
      </c>
      <c r="Z849" s="265">
        <v>0</v>
      </c>
      <c r="AA849" s="265">
        <v>0</v>
      </c>
      <c r="AB849" s="265">
        <v>0</v>
      </c>
      <c r="AC849" s="265">
        <v>0</v>
      </c>
      <c r="AD849" s="265">
        <v>0</v>
      </c>
      <c r="AE849" s="55"/>
      <c r="AF849" s="34"/>
      <c r="AG849" s="34"/>
      <c r="AH849" s="34"/>
    </row>
    <row r="850" spans="1:34" ht="11.25" hidden="1" outlineLevel="3" x14ac:dyDescent="0.2">
      <c r="A850" s="34"/>
      <c r="B850" s="251"/>
      <c r="C850" s="48">
        <v>0</v>
      </c>
      <c r="D850" s="49">
        <v>0</v>
      </c>
      <c r="E850" s="49">
        <v>0</v>
      </c>
      <c r="F850" s="263"/>
      <c r="G850" s="212">
        <v>0</v>
      </c>
      <c r="H850" s="264"/>
      <c r="I850" s="265">
        <v>0</v>
      </c>
      <c r="J850" s="265">
        <v>0</v>
      </c>
      <c r="K850" s="265">
        <v>0</v>
      </c>
      <c r="L850" s="215"/>
      <c r="M850" s="212">
        <v>0</v>
      </c>
      <c r="N850" s="266"/>
      <c r="O850" s="265">
        <v>0</v>
      </c>
      <c r="P850" s="265">
        <v>0</v>
      </c>
      <c r="Q850" s="265">
        <v>0</v>
      </c>
      <c r="R850" s="267"/>
      <c r="S850" s="268">
        <v>0</v>
      </c>
      <c r="T850" s="268">
        <v>0</v>
      </c>
      <c r="U850" s="268">
        <v>0</v>
      </c>
      <c r="V850" s="41"/>
      <c r="W850" s="265">
        <v>0</v>
      </c>
      <c r="X850" s="265">
        <v>0</v>
      </c>
      <c r="Y850" s="265">
        <v>0</v>
      </c>
      <c r="Z850" s="265">
        <v>0</v>
      </c>
      <c r="AA850" s="265">
        <v>0</v>
      </c>
      <c r="AB850" s="265">
        <v>0</v>
      </c>
      <c r="AC850" s="265">
        <v>0</v>
      </c>
      <c r="AD850" s="265">
        <v>0</v>
      </c>
      <c r="AE850" s="55"/>
      <c r="AF850" s="34"/>
      <c r="AG850" s="34"/>
      <c r="AH850" s="34"/>
    </row>
    <row r="851" spans="1:34" ht="11.25" hidden="1" outlineLevel="3" x14ac:dyDescent="0.2">
      <c r="A851" s="34"/>
      <c r="B851" s="251"/>
      <c r="C851" s="48">
        <v>0</v>
      </c>
      <c r="D851" s="49">
        <v>0</v>
      </c>
      <c r="E851" s="49">
        <v>0</v>
      </c>
      <c r="F851" s="263"/>
      <c r="G851" s="212">
        <v>0</v>
      </c>
      <c r="H851" s="264"/>
      <c r="I851" s="265">
        <v>0</v>
      </c>
      <c r="J851" s="265">
        <v>0</v>
      </c>
      <c r="K851" s="265">
        <v>0</v>
      </c>
      <c r="L851" s="215"/>
      <c r="M851" s="212">
        <v>0</v>
      </c>
      <c r="N851" s="266"/>
      <c r="O851" s="265">
        <v>0</v>
      </c>
      <c r="P851" s="265">
        <v>0</v>
      </c>
      <c r="Q851" s="265">
        <v>0</v>
      </c>
      <c r="R851" s="267"/>
      <c r="S851" s="268">
        <v>0</v>
      </c>
      <c r="T851" s="268">
        <v>0</v>
      </c>
      <c r="U851" s="268">
        <v>0</v>
      </c>
      <c r="V851" s="41"/>
      <c r="W851" s="265">
        <v>0</v>
      </c>
      <c r="X851" s="265">
        <v>0</v>
      </c>
      <c r="Y851" s="265">
        <v>0</v>
      </c>
      <c r="Z851" s="265">
        <v>0</v>
      </c>
      <c r="AA851" s="265">
        <v>0</v>
      </c>
      <c r="AB851" s="265">
        <v>0</v>
      </c>
      <c r="AC851" s="265">
        <v>0</v>
      </c>
      <c r="AD851" s="265">
        <v>0</v>
      </c>
      <c r="AE851" s="55"/>
      <c r="AF851" s="34"/>
      <c r="AG851" s="34"/>
      <c r="AH851" s="34"/>
    </row>
    <row r="852" spans="1:34" ht="11.25" hidden="1" outlineLevel="3" x14ac:dyDescent="0.2">
      <c r="A852" s="34"/>
      <c r="B852" s="251"/>
      <c r="C852" s="48">
        <v>0</v>
      </c>
      <c r="D852" s="49">
        <v>0</v>
      </c>
      <c r="E852" s="49">
        <v>0</v>
      </c>
      <c r="F852" s="263"/>
      <c r="G852" s="212">
        <v>0</v>
      </c>
      <c r="H852" s="264"/>
      <c r="I852" s="265">
        <v>0</v>
      </c>
      <c r="J852" s="265">
        <v>0</v>
      </c>
      <c r="K852" s="265">
        <v>0</v>
      </c>
      <c r="L852" s="215"/>
      <c r="M852" s="212">
        <v>0</v>
      </c>
      <c r="N852" s="266"/>
      <c r="O852" s="265">
        <v>0</v>
      </c>
      <c r="P852" s="265">
        <v>0</v>
      </c>
      <c r="Q852" s="265">
        <v>0</v>
      </c>
      <c r="R852" s="267"/>
      <c r="S852" s="268">
        <v>0</v>
      </c>
      <c r="T852" s="268">
        <v>0</v>
      </c>
      <c r="U852" s="268">
        <v>0</v>
      </c>
      <c r="V852" s="41"/>
      <c r="W852" s="265">
        <v>0</v>
      </c>
      <c r="X852" s="265">
        <v>0</v>
      </c>
      <c r="Y852" s="265">
        <v>0</v>
      </c>
      <c r="Z852" s="265">
        <v>0</v>
      </c>
      <c r="AA852" s="265">
        <v>0</v>
      </c>
      <c r="AB852" s="265">
        <v>0</v>
      </c>
      <c r="AC852" s="265">
        <v>0</v>
      </c>
      <c r="AD852" s="265">
        <v>0</v>
      </c>
      <c r="AE852" s="55"/>
      <c r="AF852" s="34"/>
      <c r="AG852" s="34"/>
      <c r="AH852" s="34"/>
    </row>
    <row r="853" spans="1:34" ht="11.25" hidden="1" outlineLevel="3" x14ac:dyDescent="0.2">
      <c r="A853" s="34"/>
      <c r="B853" s="258"/>
      <c r="C853" s="48">
        <v>0</v>
      </c>
      <c r="D853" s="49">
        <v>0</v>
      </c>
      <c r="E853" s="49">
        <v>0</v>
      </c>
      <c r="F853" s="263"/>
      <c r="G853" s="212">
        <v>0</v>
      </c>
      <c r="H853" s="264"/>
      <c r="I853" s="265">
        <v>0</v>
      </c>
      <c r="J853" s="265">
        <v>0</v>
      </c>
      <c r="K853" s="265">
        <v>0</v>
      </c>
      <c r="L853" s="215"/>
      <c r="M853" s="212">
        <v>0</v>
      </c>
      <c r="N853" s="266"/>
      <c r="O853" s="265">
        <v>0</v>
      </c>
      <c r="P853" s="265">
        <v>0</v>
      </c>
      <c r="Q853" s="265">
        <v>0</v>
      </c>
      <c r="R853" s="267"/>
      <c r="S853" s="268">
        <v>0</v>
      </c>
      <c r="T853" s="268">
        <v>0</v>
      </c>
      <c r="U853" s="268">
        <v>0</v>
      </c>
      <c r="V853" s="41"/>
      <c r="W853" s="265">
        <v>0</v>
      </c>
      <c r="X853" s="265">
        <v>0</v>
      </c>
      <c r="Y853" s="265">
        <v>0</v>
      </c>
      <c r="Z853" s="265">
        <v>0</v>
      </c>
      <c r="AA853" s="265">
        <v>0</v>
      </c>
      <c r="AB853" s="265">
        <v>0</v>
      </c>
      <c r="AC853" s="265">
        <v>0</v>
      </c>
      <c r="AD853" s="265">
        <v>0</v>
      </c>
      <c r="AE853" s="55"/>
      <c r="AF853" s="34"/>
      <c r="AG853" s="34"/>
      <c r="AH853" s="34"/>
    </row>
    <row r="854" spans="1:34" ht="11.25" hidden="1" outlineLevel="3" x14ac:dyDescent="0.2">
      <c r="A854" s="34"/>
      <c r="B854" s="251"/>
      <c r="C854" s="48">
        <v>0</v>
      </c>
      <c r="D854" s="49">
        <v>0</v>
      </c>
      <c r="E854" s="49">
        <v>0</v>
      </c>
      <c r="F854" s="263"/>
      <c r="G854" s="212">
        <v>0</v>
      </c>
      <c r="H854" s="264"/>
      <c r="I854" s="265">
        <v>0</v>
      </c>
      <c r="J854" s="265">
        <v>0</v>
      </c>
      <c r="K854" s="265">
        <v>0</v>
      </c>
      <c r="L854" s="215"/>
      <c r="M854" s="212">
        <v>0</v>
      </c>
      <c r="N854" s="266"/>
      <c r="O854" s="265">
        <v>0</v>
      </c>
      <c r="P854" s="265">
        <v>0</v>
      </c>
      <c r="Q854" s="265">
        <v>0</v>
      </c>
      <c r="R854" s="267"/>
      <c r="S854" s="268">
        <v>0</v>
      </c>
      <c r="T854" s="268">
        <v>0</v>
      </c>
      <c r="U854" s="268">
        <v>0</v>
      </c>
      <c r="V854" s="41"/>
      <c r="W854" s="265">
        <v>0</v>
      </c>
      <c r="X854" s="265">
        <v>0</v>
      </c>
      <c r="Y854" s="265">
        <v>0</v>
      </c>
      <c r="Z854" s="265">
        <v>0</v>
      </c>
      <c r="AA854" s="265">
        <v>0</v>
      </c>
      <c r="AB854" s="265">
        <v>0</v>
      </c>
      <c r="AC854" s="265">
        <v>0</v>
      </c>
      <c r="AD854" s="265">
        <v>0</v>
      </c>
      <c r="AE854" s="55"/>
      <c r="AF854" s="34"/>
      <c r="AG854" s="34"/>
      <c r="AH854" s="34"/>
    </row>
    <row r="855" spans="1:34" ht="11.25" hidden="1" outlineLevel="3" x14ac:dyDescent="0.2">
      <c r="A855" s="34"/>
      <c r="B855" s="251"/>
      <c r="C855" s="48">
        <v>0</v>
      </c>
      <c r="D855" s="49">
        <v>0</v>
      </c>
      <c r="E855" s="49">
        <v>0</v>
      </c>
      <c r="F855" s="263"/>
      <c r="G855" s="212">
        <v>0</v>
      </c>
      <c r="H855" s="264"/>
      <c r="I855" s="265">
        <v>0</v>
      </c>
      <c r="J855" s="265">
        <v>0</v>
      </c>
      <c r="K855" s="265">
        <v>0</v>
      </c>
      <c r="L855" s="215"/>
      <c r="M855" s="212">
        <v>0</v>
      </c>
      <c r="N855" s="266"/>
      <c r="O855" s="265">
        <v>0</v>
      </c>
      <c r="P855" s="265">
        <v>0</v>
      </c>
      <c r="Q855" s="265">
        <v>0</v>
      </c>
      <c r="R855" s="267"/>
      <c r="S855" s="268">
        <v>0</v>
      </c>
      <c r="T855" s="268">
        <v>0</v>
      </c>
      <c r="U855" s="268">
        <v>0</v>
      </c>
      <c r="V855" s="41"/>
      <c r="W855" s="265">
        <v>0</v>
      </c>
      <c r="X855" s="265">
        <v>0</v>
      </c>
      <c r="Y855" s="265">
        <v>0</v>
      </c>
      <c r="Z855" s="265">
        <v>0</v>
      </c>
      <c r="AA855" s="265">
        <v>0</v>
      </c>
      <c r="AB855" s="265">
        <v>0</v>
      </c>
      <c r="AC855" s="265">
        <v>0</v>
      </c>
      <c r="AD855" s="265">
        <v>0</v>
      </c>
      <c r="AE855" s="55"/>
      <c r="AF855" s="34"/>
      <c r="AG855" s="34"/>
      <c r="AH855" s="34"/>
    </row>
    <row r="856" spans="1:34" ht="11.25" hidden="1" outlineLevel="3" x14ac:dyDescent="0.2">
      <c r="A856" s="34"/>
      <c r="B856" s="251"/>
      <c r="C856" s="48">
        <v>0</v>
      </c>
      <c r="D856" s="49">
        <v>0</v>
      </c>
      <c r="E856" s="49">
        <v>0</v>
      </c>
      <c r="F856" s="263"/>
      <c r="G856" s="212">
        <v>0</v>
      </c>
      <c r="H856" s="264"/>
      <c r="I856" s="265">
        <v>0</v>
      </c>
      <c r="J856" s="265">
        <v>0</v>
      </c>
      <c r="K856" s="265">
        <v>0</v>
      </c>
      <c r="L856" s="215"/>
      <c r="M856" s="212">
        <v>0</v>
      </c>
      <c r="N856" s="266"/>
      <c r="O856" s="265">
        <v>0</v>
      </c>
      <c r="P856" s="265">
        <v>0</v>
      </c>
      <c r="Q856" s="265">
        <v>0</v>
      </c>
      <c r="R856" s="267"/>
      <c r="S856" s="268">
        <v>0</v>
      </c>
      <c r="T856" s="268">
        <v>0</v>
      </c>
      <c r="U856" s="268">
        <v>0</v>
      </c>
      <c r="V856" s="41"/>
      <c r="W856" s="265">
        <v>0</v>
      </c>
      <c r="X856" s="265">
        <v>0</v>
      </c>
      <c r="Y856" s="265">
        <v>0</v>
      </c>
      <c r="Z856" s="265">
        <v>0</v>
      </c>
      <c r="AA856" s="265">
        <v>0</v>
      </c>
      <c r="AB856" s="265">
        <v>0</v>
      </c>
      <c r="AC856" s="265">
        <v>0</v>
      </c>
      <c r="AD856" s="265">
        <v>0</v>
      </c>
      <c r="AE856" s="55"/>
      <c r="AF856" s="34"/>
      <c r="AG856" s="34"/>
      <c r="AH856" s="34"/>
    </row>
    <row r="857" spans="1:34" ht="11.25" hidden="1" outlineLevel="3" x14ac:dyDescent="0.2">
      <c r="A857" s="34"/>
      <c r="B857" s="251"/>
      <c r="C857" s="48">
        <v>0</v>
      </c>
      <c r="D857" s="49">
        <v>0</v>
      </c>
      <c r="E857" s="49">
        <v>0</v>
      </c>
      <c r="F857" s="263"/>
      <c r="G857" s="212">
        <v>0</v>
      </c>
      <c r="H857" s="264"/>
      <c r="I857" s="265">
        <v>0</v>
      </c>
      <c r="J857" s="265">
        <v>0</v>
      </c>
      <c r="K857" s="265">
        <v>0</v>
      </c>
      <c r="L857" s="215"/>
      <c r="M857" s="212">
        <v>0</v>
      </c>
      <c r="N857" s="266"/>
      <c r="O857" s="265">
        <v>0</v>
      </c>
      <c r="P857" s="265">
        <v>0</v>
      </c>
      <c r="Q857" s="265">
        <v>0</v>
      </c>
      <c r="R857" s="267"/>
      <c r="S857" s="268">
        <v>0</v>
      </c>
      <c r="T857" s="268">
        <v>0</v>
      </c>
      <c r="U857" s="268">
        <v>0</v>
      </c>
      <c r="V857" s="41"/>
      <c r="W857" s="265">
        <v>0</v>
      </c>
      <c r="X857" s="265">
        <v>0</v>
      </c>
      <c r="Y857" s="265">
        <v>0</v>
      </c>
      <c r="Z857" s="265">
        <v>0</v>
      </c>
      <c r="AA857" s="265">
        <v>0</v>
      </c>
      <c r="AB857" s="265">
        <v>0</v>
      </c>
      <c r="AC857" s="265">
        <v>0</v>
      </c>
      <c r="AD857" s="265">
        <v>0</v>
      </c>
      <c r="AE857" s="55"/>
      <c r="AF857" s="34"/>
      <c r="AG857" s="34"/>
      <c r="AH857" s="34"/>
    </row>
    <row r="858" spans="1:34" ht="11.25" hidden="1" outlineLevel="3" x14ac:dyDescent="0.2">
      <c r="A858" s="34"/>
      <c r="B858" s="251"/>
      <c r="C858" s="48">
        <v>0</v>
      </c>
      <c r="D858" s="49">
        <v>0</v>
      </c>
      <c r="E858" s="49">
        <v>0</v>
      </c>
      <c r="F858" s="263"/>
      <c r="G858" s="212">
        <v>0</v>
      </c>
      <c r="H858" s="264"/>
      <c r="I858" s="265">
        <v>0</v>
      </c>
      <c r="J858" s="265">
        <v>0</v>
      </c>
      <c r="K858" s="265">
        <v>0</v>
      </c>
      <c r="L858" s="215"/>
      <c r="M858" s="212">
        <v>0</v>
      </c>
      <c r="N858" s="266"/>
      <c r="O858" s="265">
        <v>0</v>
      </c>
      <c r="P858" s="265">
        <v>0</v>
      </c>
      <c r="Q858" s="265">
        <v>0</v>
      </c>
      <c r="R858" s="267"/>
      <c r="S858" s="268">
        <v>0</v>
      </c>
      <c r="T858" s="268">
        <v>0</v>
      </c>
      <c r="U858" s="268">
        <v>0</v>
      </c>
      <c r="V858" s="41"/>
      <c r="W858" s="265">
        <v>0</v>
      </c>
      <c r="X858" s="265">
        <v>0</v>
      </c>
      <c r="Y858" s="265">
        <v>0</v>
      </c>
      <c r="Z858" s="265">
        <v>0</v>
      </c>
      <c r="AA858" s="265">
        <v>0</v>
      </c>
      <c r="AB858" s="265">
        <v>0</v>
      </c>
      <c r="AC858" s="265">
        <v>0</v>
      </c>
      <c r="AD858" s="265">
        <v>0</v>
      </c>
      <c r="AE858" s="55"/>
      <c r="AF858" s="34"/>
      <c r="AG858" s="34"/>
      <c r="AH858" s="34"/>
    </row>
    <row r="859" spans="1:34" ht="11.25" hidden="1" outlineLevel="3" x14ac:dyDescent="0.2">
      <c r="A859" s="34"/>
      <c r="B859" s="251"/>
      <c r="C859" s="48">
        <v>0</v>
      </c>
      <c r="D859" s="49">
        <v>0</v>
      </c>
      <c r="E859" s="49">
        <v>0</v>
      </c>
      <c r="F859" s="263"/>
      <c r="G859" s="212">
        <v>0</v>
      </c>
      <c r="H859" s="264"/>
      <c r="I859" s="265">
        <v>0</v>
      </c>
      <c r="J859" s="265">
        <v>0</v>
      </c>
      <c r="K859" s="265">
        <v>0</v>
      </c>
      <c r="L859" s="215"/>
      <c r="M859" s="212">
        <v>0</v>
      </c>
      <c r="N859" s="266"/>
      <c r="O859" s="265">
        <v>0</v>
      </c>
      <c r="P859" s="265">
        <v>0</v>
      </c>
      <c r="Q859" s="265">
        <v>0</v>
      </c>
      <c r="R859" s="267"/>
      <c r="S859" s="268">
        <v>0</v>
      </c>
      <c r="T859" s="268">
        <v>0</v>
      </c>
      <c r="U859" s="268">
        <v>0</v>
      </c>
      <c r="V859" s="41"/>
      <c r="W859" s="265">
        <v>0</v>
      </c>
      <c r="X859" s="265">
        <v>0</v>
      </c>
      <c r="Y859" s="265">
        <v>0</v>
      </c>
      <c r="Z859" s="265">
        <v>0</v>
      </c>
      <c r="AA859" s="265">
        <v>0</v>
      </c>
      <c r="AB859" s="265">
        <v>0</v>
      </c>
      <c r="AC859" s="265">
        <v>0</v>
      </c>
      <c r="AD859" s="265">
        <v>0</v>
      </c>
      <c r="AE859" s="55"/>
      <c r="AF859" s="34"/>
      <c r="AG859" s="34"/>
      <c r="AH859" s="34"/>
    </row>
    <row r="860" spans="1:34" ht="11.25" hidden="1" outlineLevel="3" x14ac:dyDescent="0.2">
      <c r="A860" s="34"/>
      <c r="B860" s="258"/>
      <c r="C860" s="48">
        <v>0</v>
      </c>
      <c r="D860" s="49">
        <v>0</v>
      </c>
      <c r="E860" s="49">
        <v>0</v>
      </c>
      <c r="F860" s="263"/>
      <c r="G860" s="212">
        <v>0</v>
      </c>
      <c r="H860" s="264"/>
      <c r="I860" s="265">
        <v>0</v>
      </c>
      <c r="J860" s="265">
        <v>0</v>
      </c>
      <c r="K860" s="265">
        <v>0</v>
      </c>
      <c r="L860" s="215"/>
      <c r="M860" s="212">
        <v>0</v>
      </c>
      <c r="N860" s="266"/>
      <c r="O860" s="265">
        <v>0</v>
      </c>
      <c r="P860" s="265">
        <v>0</v>
      </c>
      <c r="Q860" s="265">
        <v>0</v>
      </c>
      <c r="R860" s="267"/>
      <c r="S860" s="268">
        <v>0</v>
      </c>
      <c r="T860" s="268">
        <v>0</v>
      </c>
      <c r="U860" s="268">
        <v>0</v>
      </c>
      <c r="V860" s="41"/>
      <c r="W860" s="265">
        <v>0</v>
      </c>
      <c r="X860" s="265">
        <v>0</v>
      </c>
      <c r="Y860" s="265">
        <v>0</v>
      </c>
      <c r="Z860" s="265">
        <v>0</v>
      </c>
      <c r="AA860" s="265">
        <v>0</v>
      </c>
      <c r="AB860" s="265">
        <v>0</v>
      </c>
      <c r="AC860" s="265">
        <v>0</v>
      </c>
      <c r="AD860" s="265">
        <v>0</v>
      </c>
      <c r="AE860" s="55"/>
      <c r="AF860" s="34"/>
      <c r="AG860" s="34"/>
      <c r="AH860" s="34"/>
    </row>
    <row r="861" spans="1:34" ht="11.25" hidden="1" outlineLevel="3" x14ac:dyDescent="0.2">
      <c r="A861" s="34"/>
      <c r="B861" s="251"/>
      <c r="C861" s="48">
        <v>0</v>
      </c>
      <c r="D861" s="49">
        <v>0</v>
      </c>
      <c r="E861" s="49">
        <v>0</v>
      </c>
      <c r="F861" s="263"/>
      <c r="G861" s="212">
        <v>0</v>
      </c>
      <c r="H861" s="264"/>
      <c r="I861" s="265">
        <v>0</v>
      </c>
      <c r="J861" s="265">
        <v>0</v>
      </c>
      <c r="K861" s="265">
        <v>0</v>
      </c>
      <c r="L861" s="215"/>
      <c r="M861" s="212">
        <v>0</v>
      </c>
      <c r="N861" s="266"/>
      <c r="O861" s="265">
        <v>0</v>
      </c>
      <c r="P861" s="265">
        <v>0</v>
      </c>
      <c r="Q861" s="265">
        <v>0</v>
      </c>
      <c r="R861" s="267"/>
      <c r="S861" s="268">
        <v>0</v>
      </c>
      <c r="T861" s="268">
        <v>0</v>
      </c>
      <c r="U861" s="268">
        <v>0</v>
      </c>
      <c r="V861" s="41"/>
      <c r="W861" s="265">
        <v>0</v>
      </c>
      <c r="X861" s="265">
        <v>0</v>
      </c>
      <c r="Y861" s="265">
        <v>0</v>
      </c>
      <c r="Z861" s="265">
        <v>0</v>
      </c>
      <c r="AA861" s="265">
        <v>0</v>
      </c>
      <c r="AB861" s="265">
        <v>0</v>
      </c>
      <c r="AC861" s="265">
        <v>0</v>
      </c>
      <c r="AD861" s="265">
        <v>0</v>
      </c>
      <c r="AE861" s="55"/>
      <c r="AF861" s="34"/>
      <c r="AG861" s="34"/>
      <c r="AH861" s="34"/>
    </row>
    <row r="862" spans="1:34" ht="11.25" hidden="1" outlineLevel="3" x14ac:dyDescent="0.2">
      <c r="A862" s="34"/>
      <c r="B862" s="251"/>
      <c r="C862" s="48">
        <v>0</v>
      </c>
      <c r="D862" s="49">
        <v>0</v>
      </c>
      <c r="E862" s="49">
        <v>0</v>
      </c>
      <c r="F862" s="263"/>
      <c r="G862" s="212">
        <v>0</v>
      </c>
      <c r="H862" s="264"/>
      <c r="I862" s="265">
        <v>0</v>
      </c>
      <c r="J862" s="265">
        <v>0</v>
      </c>
      <c r="K862" s="265">
        <v>0</v>
      </c>
      <c r="L862" s="215"/>
      <c r="M862" s="212">
        <v>0</v>
      </c>
      <c r="N862" s="266"/>
      <c r="O862" s="265">
        <v>0</v>
      </c>
      <c r="P862" s="265">
        <v>0</v>
      </c>
      <c r="Q862" s="265">
        <v>0</v>
      </c>
      <c r="R862" s="267"/>
      <c r="S862" s="268">
        <v>0</v>
      </c>
      <c r="T862" s="268">
        <v>0</v>
      </c>
      <c r="U862" s="268">
        <v>0</v>
      </c>
      <c r="V862" s="41"/>
      <c r="W862" s="265">
        <v>0</v>
      </c>
      <c r="X862" s="265">
        <v>0</v>
      </c>
      <c r="Y862" s="265">
        <v>0</v>
      </c>
      <c r="Z862" s="265">
        <v>0</v>
      </c>
      <c r="AA862" s="265">
        <v>0</v>
      </c>
      <c r="AB862" s="265">
        <v>0</v>
      </c>
      <c r="AC862" s="265">
        <v>0</v>
      </c>
      <c r="AD862" s="265">
        <v>0</v>
      </c>
      <c r="AE862" s="55"/>
      <c r="AF862" s="34"/>
      <c r="AG862" s="34"/>
      <c r="AH862" s="34"/>
    </row>
    <row r="863" spans="1:34" ht="11.25" hidden="1" outlineLevel="3" x14ac:dyDescent="0.2">
      <c r="A863" s="34"/>
      <c r="B863" s="251"/>
      <c r="C863" s="48">
        <v>0</v>
      </c>
      <c r="D863" s="49">
        <v>0</v>
      </c>
      <c r="E863" s="49">
        <v>0</v>
      </c>
      <c r="F863" s="263"/>
      <c r="G863" s="212">
        <v>0</v>
      </c>
      <c r="H863" s="264"/>
      <c r="I863" s="265">
        <v>0</v>
      </c>
      <c r="J863" s="265">
        <v>0</v>
      </c>
      <c r="K863" s="265">
        <v>0</v>
      </c>
      <c r="L863" s="215"/>
      <c r="M863" s="212">
        <v>0</v>
      </c>
      <c r="N863" s="266"/>
      <c r="O863" s="265">
        <v>0</v>
      </c>
      <c r="P863" s="265">
        <v>0</v>
      </c>
      <c r="Q863" s="265">
        <v>0</v>
      </c>
      <c r="R863" s="267"/>
      <c r="S863" s="268">
        <v>0</v>
      </c>
      <c r="T863" s="268">
        <v>0</v>
      </c>
      <c r="U863" s="268">
        <v>0</v>
      </c>
      <c r="V863" s="41"/>
      <c r="W863" s="265">
        <v>0</v>
      </c>
      <c r="X863" s="265">
        <v>0</v>
      </c>
      <c r="Y863" s="265">
        <v>0</v>
      </c>
      <c r="Z863" s="265">
        <v>0</v>
      </c>
      <c r="AA863" s="265">
        <v>0</v>
      </c>
      <c r="AB863" s="265">
        <v>0</v>
      </c>
      <c r="AC863" s="265">
        <v>0</v>
      </c>
      <c r="AD863" s="265">
        <v>0</v>
      </c>
      <c r="AE863" s="55"/>
      <c r="AF863" s="34"/>
      <c r="AG863" s="34"/>
      <c r="AH863" s="34"/>
    </row>
    <row r="864" spans="1:34" ht="11.25" hidden="1" outlineLevel="3" x14ac:dyDescent="0.2">
      <c r="A864" s="34"/>
      <c r="B864" s="251"/>
      <c r="C864" s="48">
        <v>0</v>
      </c>
      <c r="D864" s="49">
        <v>0</v>
      </c>
      <c r="E864" s="49">
        <v>0</v>
      </c>
      <c r="F864" s="263"/>
      <c r="G864" s="212">
        <v>0</v>
      </c>
      <c r="H864" s="264"/>
      <c r="I864" s="265">
        <v>0</v>
      </c>
      <c r="J864" s="265">
        <v>0</v>
      </c>
      <c r="K864" s="265">
        <v>0</v>
      </c>
      <c r="L864" s="215"/>
      <c r="M864" s="212">
        <v>0</v>
      </c>
      <c r="N864" s="266"/>
      <c r="O864" s="265">
        <v>0</v>
      </c>
      <c r="P864" s="265">
        <v>0</v>
      </c>
      <c r="Q864" s="265">
        <v>0</v>
      </c>
      <c r="R864" s="267"/>
      <c r="S864" s="268">
        <v>0</v>
      </c>
      <c r="T864" s="268">
        <v>0</v>
      </c>
      <c r="U864" s="268">
        <v>0</v>
      </c>
      <c r="V864" s="41"/>
      <c r="W864" s="265">
        <v>0</v>
      </c>
      <c r="X864" s="265">
        <v>0</v>
      </c>
      <c r="Y864" s="265">
        <v>0</v>
      </c>
      <c r="Z864" s="265">
        <v>0</v>
      </c>
      <c r="AA864" s="265">
        <v>0</v>
      </c>
      <c r="AB864" s="265">
        <v>0</v>
      </c>
      <c r="AC864" s="265">
        <v>0</v>
      </c>
      <c r="AD864" s="265">
        <v>0</v>
      </c>
      <c r="AE864" s="55"/>
      <c r="AF864" s="34"/>
      <c r="AG864" s="34"/>
      <c r="AH864" s="34"/>
    </row>
    <row r="865" spans="1:34" ht="11.25" hidden="1" outlineLevel="3" x14ac:dyDescent="0.2">
      <c r="A865" s="34"/>
      <c r="B865" s="251"/>
      <c r="C865" s="48">
        <v>0</v>
      </c>
      <c r="D865" s="49">
        <v>0</v>
      </c>
      <c r="E865" s="49">
        <v>0</v>
      </c>
      <c r="F865" s="263"/>
      <c r="G865" s="212">
        <v>0</v>
      </c>
      <c r="H865" s="264"/>
      <c r="I865" s="265">
        <v>0</v>
      </c>
      <c r="J865" s="265">
        <v>0</v>
      </c>
      <c r="K865" s="265">
        <v>0</v>
      </c>
      <c r="L865" s="215"/>
      <c r="M865" s="212">
        <v>0</v>
      </c>
      <c r="N865" s="266"/>
      <c r="O865" s="265">
        <v>0</v>
      </c>
      <c r="P865" s="265">
        <v>0</v>
      </c>
      <c r="Q865" s="265">
        <v>0</v>
      </c>
      <c r="R865" s="267"/>
      <c r="S865" s="268">
        <v>0</v>
      </c>
      <c r="T865" s="268">
        <v>0</v>
      </c>
      <c r="U865" s="268">
        <v>0</v>
      </c>
      <c r="V865" s="41"/>
      <c r="W865" s="265">
        <v>0</v>
      </c>
      <c r="X865" s="265">
        <v>0</v>
      </c>
      <c r="Y865" s="265">
        <v>0</v>
      </c>
      <c r="Z865" s="265">
        <v>0</v>
      </c>
      <c r="AA865" s="265">
        <v>0</v>
      </c>
      <c r="AB865" s="265">
        <v>0</v>
      </c>
      <c r="AC865" s="265">
        <v>0</v>
      </c>
      <c r="AD865" s="265">
        <v>0</v>
      </c>
      <c r="AE865" s="55"/>
      <c r="AF865" s="34"/>
      <c r="AG865" s="34"/>
      <c r="AH865" s="34"/>
    </row>
    <row r="866" spans="1:34" ht="11.25" hidden="1" outlineLevel="3" x14ac:dyDescent="0.2">
      <c r="A866" s="34"/>
      <c r="B866" s="251"/>
      <c r="C866" s="48">
        <v>0</v>
      </c>
      <c r="D866" s="49">
        <v>0</v>
      </c>
      <c r="E866" s="49">
        <v>0</v>
      </c>
      <c r="F866" s="263"/>
      <c r="G866" s="212">
        <v>0</v>
      </c>
      <c r="H866" s="264"/>
      <c r="I866" s="265">
        <v>0</v>
      </c>
      <c r="J866" s="265">
        <v>0</v>
      </c>
      <c r="K866" s="265">
        <v>0</v>
      </c>
      <c r="L866" s="215"/>
      <c r="M866" s="212">
        <v>0</v>
      </c>
      <c r="N866" s="266"/>
      <c r="O866" s="265">
        <v>0</v>
      </c>
      <c r="P866" s="265">
        <v>0</v>
      </c>
      <c r="Q866" s="265">
        <v>0</v>
      </c>
      <c r="R866" s="267"/>
      <c r="S866" s="268">
        <v>0</v>
      </c>
      <c r="T866" s="268">
        <v>0</v>
      </c>
      <c r="U866" s="268">
        <v>0</v>
      </c>
      <c r="V866" s="41"/>
      <c r="W866" s="265">
        <v>0</v>
      </c>
      <c r="X866" s="265">
        <v>0</v>
      </c>
      <c r="Y866" s="265">
        <v>0</v>
      </c>
      <c r="Z866" s="265">
        <v>0</v>
      </c>
      <c r="AA866" s="265">
        <v>0</v>
      </c>
      <c r="AB866" s="265">
        <v>0</v>
      </c>
      <c r="AC866" s="265">
        <v>0</v>
      </c>
      <c r="AD866" s="265">
        <v>0</v>
      </c>
      <c r="AE866" s="55"/>
      <c r="AF866" s="34"/>
      <c r="AG866" s="34"/>
      <c r="AH866" s="34"/>
    </row>
    <row r="867" spans="1:34" ht="11.25" hidden="1" outlineLevel="3" x14ac:dyDescent="0.2">
      <c r="A867" s="34"/>
      <c r="B867" s="258"/>
      <c r="C867" s="48">
        <v>0</v>
      </c>
      <c r="D867" s="49">
        <v>0</v>
      </c>
      <c r="E867" s="49">
        <v>0</v>
      </c>
      <c r="F867" s="263"/>
      <c r="G867" s="212">
        <v>0</v>
      </c>
      <c r="H867" s="264"/>
      <c r="I867" s="265">
        <v>0</v>
      </c>
      <c r="J867" s="265">
        <v>0</v>
      </c>
      <c r="K867" s="265">
        <v>0</v>
      </c>
      <c r="L867" s="215"/>
      <c r="M867" s="212">
        <v>0</v>
      </c>
      <c r="N867" s="266"/>
      <c r="O867" s="265">
        <v>0</v>
      </c>
      <c r="P867" s="265">
        <v>0</v>
      </c>
      <c r="Q867" s="265">
        <v>0</v>
      </c>
      <c r="R867" s="267"/>
      <c r="S867" s="268">
        <v>0</v>
      </c>
      <c r="T867" s="268">
        <v>0</v>
      </c>
      <c r="U867" s="268">
        <v>0</v>
      </c>
      <c r="V867" s="41"/>
      <c r="W867" s="265">
        <v>0</v>
      </c>
      <c r="X867" s="265">
        <v>0</v>
      </c>
      <c r="Y867" s="265">
        <v>0</v>
      </c>
      <c r="Z867" s="265">
        <v>0</v>
      </c>
      <c r="AA867" s="265">
        <v>0</v>
      </c>
      <c r="AB867" s="265">
        <v>0</v>
      </c>
      <c r="AC867" s="265">
        <v>0</v>
      </c>
      <c r="AD867" s="265">
        <v>0</v>
      </c>
      <c r="AE867" s="55"/>
      <c r="AF867" s="34"/>
      <c r="AG867" s="34"/>
      <c r="AH867" s="34"/>
    </row>
    <row r="868" spans="1:34" ht="11.25" outlineLevel="2" collapsed="1" x14ac:dyDescent="0.2">
      <c r="A868" s="34"/>
      <c r="B868" s="258"/>
      <c r="C868" s="48">
        <v>0</v>
      </c>
      <c r="D868" s="49">
        <v>0</v>
      </c>
      <c r="E868" s="49">
        <v>0</v>
      </c>
      <c r="F868" s="263"/>
      <c r="G868" s="212">
        <v>0</v>
      </c>
      <c r="H868" s="264"/>
      <c r="I868" s="265">
        <v>0</v>
      </c>
      <c r="J868" s="265">
        <v>0</v>
      </c>
      <c r="K868" s="265">
        <v>0</v>
      </c>
      <c r="L868" s="215"/>
      <c r="M868" s="212">
        <v>0</v>
      </c>
      <c r="N868" s="266"/>
      <c r="O868" s="265">
        <v>0</v>
      </c>
      <c r="P868" s="265">
        <v>0</v>
      </c>
      <c r="Q868" s="265">
        <v>0</v>
      </c>
      <c r="R868" s="267"/>
      <c r="S868" s="268">
        <v>0</v>
      </c>
      <c r="T868" s="268">
        <v>0</v>
      </c>
      <c r="U868" s="268">
        <v>0</v>
      </c>
      <c r="V868" s="41"/>
      <c r="W868" s="265">
        <v>0</v>
      </c>
      <c r="X868" s="265">
        <v>0</v>
      </c>
      <c r="Y868" s="265">
        <v>0</v>
      </c>
      <c r="Z868" s="265">
        <v>0</v>
      </c>
      <c r="AA868" s="265">
        <v>0</v>
      </c>
      <c r="AB868" s="265">
        <v>0</v>
      </c>
      <c r="AC868" s="265">
        <v>0</v>
      </c>
      <c r="AD868" s="265">
        <v>0</v>
      </c>
      <c r="AE868" s="55"/>
      <c r="AF868" s="34"/>
      <c r="AG868" s="34"/>
      <c r="AH868" s="34"/>
    </row>
    <row r="869" spans="1:34" ht="11.25" outlineLevel="2" x14ac:dyDescent="0.2">
      <c r="A869" s="34"/>
      <c r="B869" s="258"/>
      <c r="C869" s="48">
        <v>0</v>
      </c>
      <c r="D869" s="49">
        <v>0</v>
      </c>
      <c r="E869" s="49">
        <v>0</v>
      </c>
      <c r="F869" s="263"/>
      <c r="G869" s="212">
        <v>0</v>
      </c>
      <c r="H869" s="264"/>
      <c r="I869" s="265">
        <v>0</v>
      </c>
      <c r="J869" s="265">
        <v>0</v>
      </c>
      <c r="K869" s="265">
        <v>0</v>
      </c>
      <c r="L869" s="215"/>
      <c r="M869" s="212">
        <v>0</v>
      </c>
      <c r="N869" s="266"/>
      <c r="O869" s="265">
        <v>0</v>
      </c>
      <c r="P869" s="265">
        <v>0</v>
      </c>
      <c r="Q869" s="265">
        <v>0</v>
      </c>
      <c r="R869" s="267"/>
      <c r="S869" s="268">
        <v>0</v>
      </c>
      <c r="T869" s="268">
        <v>0</v>
      </c>
      <c r="U869" s="268">
        <v>0</v>
      </c>
      <c r="V869" s="41"/>
      <c r="W869" s="265">
        <v>0</v>
      </c>
      <c r="X869" s="265">
        <v>0</v>
      </c>
      <c r="Y869" s="265">
        <v>0</v>
      </c>
      <c r="Z869" s="265">
        <v>0</v>
      </c>
      <c r="AA869" s="265">
        <v>0</v>
      </c>
      <c r="AB869" s="265">
        <v>0</v>
      </c>
      <c r="AC869" s="265">
        <v>0</v>
      </c>
      <c r="AD869" s="265">
        <v>0</v>
      </c>
      <c r="AE869" s="55"/>
      <c r="AF869" s="34"/>
      <c r="AG869" s="34"/>
      <c r="AH869" s="34"/>
    </row>
    <row r="870" spans="1:34" ht="11.25" outlineLevel="2" x14ac:dyDescent="0.2">
      <c r="A870" s="34"/>
      <c r="B870" s="258"/>
      <c r="C870" s="48">
        <v>0</v>
      </c>
      <c r="D870" s="49">
        <v>0</v>
      </c>
      <c r="E870" s="49">
        <v>0</v>
      </c>
      <c r="F870" s="263"/>
      <c r="G870" s="212">
        <v>0</v>
      </c>
      <c r="H870" s="264"/>
      <c r="I870" s="265">
        <v>0</v>
      </c>
      <c r="J870" s="265">
        <v>0</v>
      </c>
      <c r="K870" s="265">
        <v>0</v>
      </c>
      <c r="L870" s="215"/>
      <c r="M870" s="212">
        <v>0</v>
      </c>
      <c r="N870" s="266"/>
      <c r="O870" s="265">
        <v>0</v>
      </c>
      <c r="P870" s="265">
        <v>0</v>
      </c>
      <c r="Q870" s="265">
        <v>0</v>
      </c>
      <c r="R870" s="267"/>
      <c r="S870" s="268">
        <v>0</v>
      </c>
      <c r="T870" s="268">
        <v>0</v>
      </c>
      <c r="U870" s="268">
        <v>0</v>
      </c>
      <c r="V870" s="41"/>
      <c r="W870" s="265">
        <v>0</v>
      </c>
      <c r="X870" s="265">
        <v>0</v>
      </c>
      <c r="Y870" s="265">
        <v>0</v>
      </c>
      <c r="Z870" s="265">
        <v>0</v>
      </c>
      <c r="AA870" s="265">
        <v>0</v>
      </c>
      <c r="AB870" s="265">
        <v>0</v>
      </c>
      <c r="AC870" s="265">
        <v>0</v>
      </c>
      <c r="AD870" s="265">
        <v>0</v>
      </c>
      <c r="AE870" s="55"/>
      <c r="AF870" s="34"/>
      <c r="AG870" s="34"/>
      <c r="AH870" s="34"/>
    </row>
    <row r="871" spans="1:34" ht="11.25" outlineLevel="2" x14ac:dyDescent="0.2">
      <c r="A871" s="34"/>
      <c r="B871" s="34"/>
      <c r="C871" s="218"/>
      <c r="D871" s="219"/>
      <c r="E871" s="220"/>
      <c r="F871" s="263"/>
      <c r="G871" s="272"/>
      <c r="H871" s="61"/>
      <c r="I871" s="273"/>
      <c r="J871" s="273"/>
      <c r="K871" s="273"/>
      <c r="L871" s="273"/>
      <c r="M871" s="215"/>
      <c r="N871" s="55"/>
      <c r="O871" s="55"/>
      <c r="P871" s="55"/>
      <c r="Q871" s="55"/>
      <c r="R871" s="60"/>
      <c r="S871" s="269"/>
      <c r="T871" s="269"/>
      <c r="U871" s="269"/>
      <c r="V871" s="55"/>
      <c r="W871" s="55"/>
      <c r="X871" s="55"/>
      <c r="Y871" s="55"/>
      <c r="Z871" s="55"/>
      <c r="AA871" s="55"/>
      <c r="AB871" s="55"/>
      <c r="AC871" s="55"/>
      <c r="AD871" s="55"/>
      <c r="AE871" s="55"/>
      <c r="AF871" s="34"/>
      <c r="AG871" s="34"/>
      <c r="AH871" s="34"/>
    </row>
    <row r="872" spans="1:34" ht="11.25" outlineLevel="1" x14ac:dyDescent="0.2">
      <c r="A872" s="34"/>
      <c r="B872" s="34"/>
      <c r="C872" s="221"/>
      <c r="D872" s="221"/>
      <c r="E872" s="217"/>
      <c r="F872" s="263"/>
      <c r="G872" s="272"/>
      <c r="H872" s="61"/>
      <c r="I872" s="273"/>
      <c r="J872" s="273"/>
      <c r="K872" s="273"/>
      <c r="L872" s="273"/>
      <c r="M872" s="215"/>
      <c r="N872" s="55"/>
      <c r="O872" s="55"/>
      <c r="P872" s="55"/>
      <c r="Q872" s="55"/>
      <c r="R872" s="60"/>
      <c r="S872" s="269"/>
      <c r="T872" s="269"/>
      <c r="U872" s="269"/>
      <c r="V872" s="55"/>
      <c r="W872" s="55"/>
      <c r="X872" s="55"/>
      <c r="Y872" s="55"/>
      <c r="Z872" s="55"/>
      <c r="AA872" s="55"/>
      <c r="AB872" s="55"/>
      <c r="AC872" s="55"/>
      <c r="AD872" s="55"/>
      <c r="AE872" s="55"/>
      <c r="AF872" s="34"/>
      <c r="AG872" s="34"/>
      <c r="AH872" s="34"/>
    </row>
    <row r="873" spans="1:34" ht="11.25" x14ac:dyDescent="0.2">
      <c r="A873" s="34"/>
      <c r="B873" s="34"/>
      <c r="C873" s="45"/>
      <c r="D873" s="45"/>
      <c r="E873" s="35"/>
      <c r="F873" s="35"/>
      <c r="G873" s="37"/>
      <c r="H873" s="37"/>
      <c r="I873" s="37"/>
      <c r="J873" s="35"/>
      <c r="K873" s="35"/>
      <c r="L873" s="35"/>
      <c r="M873" s="35"/>
      <c r="N873" s="64"/>
      <c r="O873" s="64"/>
      <c r="P873" s="64"/>
      <c r="Q873" s="64"/>
      <c r="R873" s="64"/>
      <c r="S873" s="34"/>
      <c r="T873" s="34"/>
      <c r="U873" s="34"/>
      <c r="V873" s="34"/>
      <c r="W873" s="34"/>
      <c r="X873" s="34"/>
      <c r="Y873" s="34"/>
      <c r="Z873" s="34"/>
      <c r="AA873" s="34"/>
      <c r="AB873" s="34"/>
      <c r="AC873" s="34"/>
      <c r="AD873" s="34"/>
      <c r="AE873" s="34"/>
      <c r="AF873" s="34"/>
      <c r="AG873" s="34"/>
      <c r="AH873" s="34"/>
    </row>
    <row r="874" spans="1:34" ht="12.75" x14ac:dyDescent="0.2">
      <c r="A874" s="26"/>
      <c r="B874" s="27" t="s">
        <v>142</v>
      </c>
      <c r="C874" s="26"/>
      <c r="D874" s="43" t="s">
        <v>106</v>
      </c>
      <c r="E874" s="43"/>
      <c r="F874" s="26"/>
      <c r="G874" s="29" t="s">
        <v>143</v>
      </c>
      <c r="H874" s="29"/>
      <c r="I874" s="44" t="s">
        <v>166</v>
      </c>
      <c r="J874" s="44" t="s">
        <v>130</v>
      </c>
      <c r="K874" s="44" t="s">
        <v>135</v>
      </c>
      <c r="L874" s="44" t="s">
        <v>137</v>
      </c>
      <c r="M874" s="44" t="s">
        <v>167</v>
      </c>
      <c r="N874" s="44" t="s">
        <v>168</v>
      </c>
      <c r="O874" s="44" t="s">
        <v>169</v>
      </c>
      <c r="P874" s="44" t="s">
        <v>170</v>
      </c>
      <c r="Q874" s="44" t="s">
        <v>171</v>
      </c>
      <c r="R874" s="44" t="s">
        <v>131</v>
      </c>
      <c r="S874" s="44" t="s">
        <v>172</v>
      </c>
      <c r="T874" s="44" t="s">
        <v>173</v>
      </c>
      <c r="U874" s="44">
        <v>0</v>
      </c>
      <c r="V874" s="44">
        <v>0</v>
      </c>
      <c r="W874" s="44">
        <v>0</v>
      </c>
      <c r="X874" s="44">
        <v>0</v>
      </c>
      <c r="Y874" s="44">
        <v>0</v>
      </c>
      <c r="Z874" s="44">
        <v>0</v>
      </c>
      <c r="AA874" s="44">
        <v>0</v>
      </c>
      <c r="AB874" s="44">
        <v>0</v>
      </c>
      <c r="AC874" s="54"/>
      <c r="AD874" s="54"/>
      <c r="AE874" s="54"/>
      <c r="AF874" s="33"/>
      <c r="AG874" s="33"/>
      <c r="AH874" s="33"/>
    </row>
    <row r="875" spans="1:34" ht="11.25" outlineLevel="1" x14ac:dyDescent="0.2">
      <c r="A875" s="34"/>
      <c r="B875" s="34"/>
      <c r="C875" s="45"/>
      <c r="D875" s="35"/>
      <c r="E875" s="35"/>
      <c r="F875" s="45"/>
      <c r="G875" s="37" t="s">
        <v>144</v>
      </c>
      <c r="H875" s="37"/>
      <c r="I875" s="46" t="s">
        <v>174</v>
      </c>
      <c r="J875" s="46" t="s">
        <v>175</v>
      </c>
      <c r="K875" s="46" t="s">
        <v>175</v>
      </c>
      <c r="L875" s="46" t="s">
        <v>175</v>
      </c>
      <c r="M875" s="46" t="s">
        <v>176</v>
      </c>
      <c r="N875" s="46" t="s">
        <v>176</v>
      </c>
      <c r="O875" s="46" t="s">
        <v>177</v>
      </c>
      <c r="P875" s="46" t="s">
        <v>177</v>
      </c>
      <c r="Q875" s="46" t="s">
        <v>175</v>
      </c>
      <c r="R875" s="46" t="s">
        <v>175</v>
      </c>
      <c r="S875" s="46" t="s">
        <v>175</v>
      </c>
      <c r="T875" s="46" t="s">
        <v>178</v>
      </c>
      <c r="U875" s="46">
        <v>0</v>
      </c>
      <c r="V875" s="46">
        <v>0</v>
      </c>
      <c r="W875" s="46">
        <v>0</v>
      </c>
      <c r="X875" s="46">
        <v>0</v>
      </c>
      <c r="Y875" s="46">
        <v>0</v>
      </c>
      <c r="Z875" s="46">
        <v>0</v>
      </c>
      <c r="AA875" s="46">
        <v>0</v>
      </c>
      <c r="AB875" s="46">
        <v>0</v>
      </c>
      <c r="AC875" s="34"/>
      <c r="AD875" s="34"/>
      <c r="AE875" s="34"/>
      <c r="AF875" s="34"/>
      <c r="AG875" s="34"/>
      <c r="AH875" s="34"/>
    </row>
    <row r="876" spans="1:34" ht="11.25" outlineLevel="1" x14ac:dyDescent="0.2">
      <c r="A876" s="34"/>
      <c r="B876" s="34"/>
      <c r="C876" s="47" t="s">
        <v>128</v>
      </c>
      <c r="D876" s="35"/>
      <c r="E876" s="35"/>
      <c r="F876" s="47"/>
      <c r="G876" s="37"/>
      <c r="H876" s="37"/>
      <c r="I876" s="37"/>
      <c r="J876" s="274"/>
      <c r="K876" s="274"/>
      <c r="L876" s="274"/>
      <c r="M876" s="274"/>
      <c r="N876" s="274"/>
      <c r="O876" s="274"/>
      <c r="P876" s="274"/>
      <c r="Q876" s="274"/>
      <c r="R876" s="274"/>
      <c r="S876" s="274"/>
      <c r="T876" s="274"/>
      <c r="U876" s="274"/>
      <c r="V876" s="274"/>
      <c r="W876" s="274"/>
      <c r="X876" s="274"/>
      <c r="Y876" s="274"/>
      <c r="Z876" s="274"/>
      <c r="AA876" s="274"/>
      <c r="AB876" s="274"/>
      <c r="AC876" s="34"/>
      <c r="AD876" s="34"/>
      <c r="AE876" s="34"/>
      <c r="AF876" s="34"/>
      <c r="AG876" s="34"/>
      <c r="AH876" s="34"/>
    </row>
    <row r="877" spans="1:34" ht="11.25" outlineLevel="2" x14ac:dyDescent="0.2">
      <c r="A877" s="34"/>
      <c r="B877" s="251"/>
      <c r="C877" s="48" t="s">
        <v>51</v>
      </c>
      <c r="D877" s="49" t="s">
        <v>229</v>
      </c>
      <c r="E877" s="35"/>
      <c r="F877" s="275"/>
      <c r="G877" s="51">
        <v>68.2</v>
      </c>
      <c r="H877" s="37"/>
      <c r="I877" s="51">
        <v>26.02</v>
      </c>
      <c r="J877" s="51">
        <v>6.73</v>
      </c>
      <c r="K877" s="51">
        <v>0</v>
      </c>
      <c r="L877" s="51">
        <v>0</v>
      </c>
      <c r="M877" s="51">
        <v>0</v>
      </c>
      <c r="N877" s="51">
        <v>0</v>
      </c>
      <c r="O877" s="51">
        <v>0</v>
      </c>
      <c r="P877" s="51">
        <v>0</v>
      </c>
      <c r="Q877" s="51">
        <v>0</v>
      </c>
      <c r="R877" s="51">
        <v>0</v>
      </c>
      <c r="S877" s="51">
        <v>0</v>
      </c>
      <c r="T877" s="51">
        <v>0</v>
      </c>
      <c r="U877" s="51">
        <v>0</v>
      </c>
      <c r="V877" s="51">
        <v>0</v>
      </c>
      <c r="W877" s="51">
        <v>0</v>
      </c>
      <c r="X877" s="51">
        <v>0</v>
      </c>
      <c r="Y877" s="51">
        <v>0</v>
      </c>
      <c r="Z877" s="51">
        <v>0</v>
      </c>
      <c r="AA877" s="51">
        <v>0</v>
      </c>
      <c r="AB877" s="51">
        <v>0</v>
      </c>
      <c r="AC877" s="51">
        <v>0</v>
      </c>
      <c r="AD877" s="51">
        <v>0</v>
      </c>
      <c r="AE877" s="276"/>
      <c r="AF877" s="34"/>
      <c r="AG877" s="34"/>
      <c r="AH877" s="34"/>
    </row>
    <row r="878" spans="1:34" s="57" customFormat="1" ht="11.25" outlineLevel="2" x14ac:dyDescent="0.2">
      <c r="A878" s="52"/>
      <c r="B878" s="258"/>
      <c r="C878" s="48" t="s">
        <v>52</v>
      </c>
      <c r="D878" s="49" t="s">
        <v>230</v>
      </c>
      <c r="E878" s="56"/>
      <c r="F878" s="275"/>
      <c r="G878" s="51">
        <v>68.2</v>
      </c>
      <c r="H878" s="56"/>
      <c r="I878" s="51">
        <v>26.02</v>
      </c>
      <c r="J878" s="51">
        <v>0</v>
      </c>
      <c r="K878" s="51">
        <v>13.06</v>
      </c>
      <c r="L878" s="51">
        <v>3.26</v>
      </c>
      <c r="M878" s="51">
        <v>0</v>
      </c>
      <c r="N878" s="51">
        <v>0</v>
      </c>
      <c r="O878" s="51">
        <v>0</v>
      </c>
      <c r="P878" s="51">
        <v>0</v>
      </c>
      <c r="Q878" s="51">
        <v>0</v>
      </c>
      <c r="R878" s="51">
        <v>0</v>
      </c>
      <c r="S878" s="51">
        <v>0</v>
      </c>
      <c r="T878" s="51">
        <v>0</v>
      </c>
      <c r="U878" s="51">
        <v>0</v>
      </c>
      <c r="V878" s="51">
        <v>0</v>
      </c>
      <c r="W878" s="51">
        <v>0</v>
      </c>
      <c r="X878" s="51">
        <v>0</v>
      </c>
      <c r="Y878" s="51">
        <v>0</v>
      </c>
      <c r="Z878" s="51">
        <v>0</v>
      </c>
      <c r="AA878" s="51">
        <v>0</v>
      </c>
      <c r="AB878" s="51">
        <v>0</v>
      </c>
      <c r="AC878" s="51">
        <v>0</v>
      </c>
      <c r="AD878" s="51">
        <v>0</v>
      </c>
      <c r="AE878" s="276"/>
      <c r="AF878" s="52"/>
      <c r="AG878" s="52"/>
      <c r="AH878" s="52"/>
    </row>
    <row r="879" spans="1:34" ht="11.25" outlineLevel="2" x14ac:dyDescent="0.2">
      <c r="A879" s="34"/>
      <c r="B879" s="251"/>
      <c r="C879" s="48" t="s">
        <v>189</v>
      </c>
      <c r="D879" s="49" t="s">
        <v>229</v>
      </c>
      <c r="E879" s="56"/>
      <c r="F879" s="275"/>
      <c r="G879" s="51">
        <v>68.2</v>
      </c>
      <c r="H879" s="56"/>
      <c r="I879" s="51">
        <v>26.02</v>
      </c>
      <c r="J879" s="51">
        <v>3.66</v>
      </c>
      <c r="K879" s="51">
        <v>0</v>
      </c>
      <c r="L879" s="51">
        <v>0</v>
      </c>
      <c r="M879" s="51">
        <v>9.27</v>
      </c>
      <c r="N879" s="51">
        <v>2.67</v>
      </c>
      <c r="O879" s="51">
        <v>0</v>
      </c>
      <c r="P879" s="51">
        <v>0</v>
      </c>
      <c r="Q879" s="51">
        <v>0</v>
      </c>
      <c r="R879" s="51">
        <v>0</v>
      </c>
      <c r="S879" s="51">
        <v>0</v>
      </c>
      <c r="T879" s="51">
        <v>0</v>
      </c>
      <c r="U879" s="51">
        <v>0</v>
      </c>
      <c r="V879" s="51">
        <v>0</v>
      </c>
      <c r="W879" s="51">
        <v>0</v>
      </c>
      <c r="X879" s="51">
        <v>0</v>
      </c>
      <c r="Y879" s="51">
        <v>0</v>
      </c>
      <c r="Z879" s="51">
        <v>0</v>
      </c>
      <c r="AA879" s="51">
        <v>0</v>
      </c>
      <c r="AB879" s="51">
        <v>0</v>
      </c>
      <c r="AC879" s="51">
        <v>0</v>
      </c>
      <c r="AD879" s="51">
        <v>0</v>
      </c>
      <c r="AE879" s="276"/>
      <c r="AF879" s="34"/>
      <c r="AG879" s="34"/>
      <c r="AH879" s="34"/>
    </row>
    <row r="880" spans="1:34" ht="11.25" outlineLevel="2" x14ac:dyDescent="0.2">
      <c r="A880" s="34"/>
      <c r="B880" s="251"/>
      <c r="C880" s="48">
        <v>0</v>
      </c>
      <c r="D880" s="49">
        <v>0</v>
      </c>
      <c r="E880" s="56"/>
      <c r="F880" s="275"/>
      <c r="G880" s="51">
        <v>0</v>
      </c>
      <c r="H880" s="56"/>
      <c r="I880" s="51">
        <v>0</v>
      </c>
      <c r="J880" s="51">
        <v>0</v>
      </c>
      <c r="K880" s="51">
        <v>0</v>
      </c>
      <c r="L880" s="51">
        <v>0</v>
      </c>
      <c r="M880" s="51">
        <v>0</v>
      </c>
      <c r="N880" s="51">
        <v>0</v>
      </c>
      <c r="O880" s="51">
        <v>0</v>
      </c>
      <c r="P880" s="51">
        <v>0</v>
      </c>
      <c r="Q880" s="51">
        <v>0</v>
      </c>
      <c r="R880" s="51">
        <v>0</v>
      </c>
      <c r="S880" s="51">
        <v>0</v>
      </c>
      <c r="T880" s="51">
        <v>0</v>
      </c>
      <c r="U880" s="51">
        <v>0</v>
      </c>
      <c r="V880" s="51">
        <v>0</v>
      </c>
      <c r="W880" s="51">
        <v>0</v>
      </c>
      <c r="X880" s="51">
        <v>0</v>
      </c>
      <c r="Y880" s="51">
        <v>0</v>
      </c>
      <c r="Z880" s="51">
        <v>0</v>
      </c>
      <c r="AA880" s="51">
        <v>0</v>
      </c>
      <c r="AB880" s="51">
        <v>0</v>
      </c>
      <c r="AC880" s="51">
        <v>0</v>
      </c>
      <c r="AD880" s="51">
        <v>0</v>
      </c>
      <c r="AE880" s="276"/>
      <c r="AF880" s="34"/>
      <c r="AG880" s="34"/>
      <c r="AH880" s="34"/>
    </row>
    <row r="881" spans="1:34" ht="11.25" outlineLevel="2" x14ac:dyDescent="0.2">
      <c r="A881" s="34"/>
      <c r="B881" s="251"/>
      <c r="C881" s="48">
        <v>0</v>
      </c>
      <c r="D881" s="49">
        <v>0</v>
      </c>
      <c r="E881" s="56"/>
      <c r="F881" s="275"/>
      <c r="G881" s="51">
        <v>0</v>
      </c>
      <c r="H881" s="56"/>
      <c r="I881" s="51">
        <v>0</v>
      </c>
      <c r="J881" s="51">
        <v>0</v>
      </c>
      <c r="K881" s="51">
        <v>0</v>
      </c>
      <c r="L881" s="51">
        <v>0</v>
      </c>
      <c r="M881" s="51">
        <v>0</v>
      </c>
      <c r="N881" s="51">
        <v>0</v>
      </c>
      <c r="O881" s="51">
        <v>0</v>
      </c>
      <c r="P881" s="51">
        <v>0</v>
      </c>
      <c r="Q881" s="51">
        <v>0</v>
      </c>
      <c r="R881" s="51">
        <v>0</v>
      </c>
      <c r="S881" s="51">
        <v>0</v>
      </c>
      <c r="T881" s="51">
        <v>0</v>
      </c>
      <c r="U881" s="51">
        <v>0</v>
      </c>
      <c r="V881" s="51">
        <v>0</v>
      </c>
      <c r="W881" s="51">
        <v>0</v>
      </c>
      <c r="X881" s="51">
        <v>0</v>
      </c>
      <c r="Y881" s="51">
        <v>0</v>
      </c>
      <c r="Z881" s="51">
        <v>0</v>
      </c>
      <c r="AA881" s="51">
        <v>0</v>
      </c>
      <c r="AB881" s="51">
        <v>0</v>
      </c>
      <c r="AC881" s="51">
        <v>0</v>
      </c>
      <c r="AD881" s="51">
        <v>0</v>
      </c>
      <c r="AE881" s="276"/>
      <c r="AF881" s="34"/>
      <c r="AG881" s="34"/>
      <c r="AH881" s="34"/>
    </row>
    <row r="882" spans="1:34" ht="11.25" outlineLevel="2" x14ac:dyDescent="0.2">
      <c r="A882" s="34"/>
      <c r="B882" s="251"/>
      <c r="C882" s="48">
        <v>0</v>
      </c>
      <c r="D882" s="49">
        <v>0</v>
      </c>
      <c r="E882" s="56"/>
      <c r="F882" s="275"/>
      <c r="G882" s="51">
        <v>0</v>
      </c>
      <c r="H882" s="56"/>
      <c r="I882" s="51">
        <v>0</v>
      </c>
      <c r="J882" s="51">
        <v>0</v>
      </c>
      <c r="K882" s="51">
        <v>0</v>
      </c>
      <c r="L882" s="51">
        <v>0</v>
      </c>
      <c r="M882" s="51">
        <v>0</v>
      </c>
      <c r="N882" s="51">
        <v>0</v>
      </c>
      <c r="O882" s="51">
        <v>0</v>
      </c>
      <c r="P882" s="51">
        <v>0</v>
      </c>
      <c r="Q882" s="51">
        <v>0</v>
      </c>
      <c r="R882" s="51">
        <v>0</v>
      </c>
      <c r="S882" s="51">
        <v>0</v>
      </c>
      <c r="T882" s="51">
        <v>0</v>
      </c>
      <c r="U882" s="51">
        <v>0</v>
      </c>
      <c r="V882" s="51">
        <v>0</v>
      </c>
      <c r="W882" s="51">
        <v>0</v>
      </c>
      <c r="X882" s="51">
        <v>0</v>
      </c>
      <c r="Y882" s="51">
        <v>0</v>
      </c>
      <c r="Z882" s="51">
        <v>0</v>
      </c>
      <c r="AA882" s="51">
        <v>0</v>
      </c>
      <c r="AB882" s="51">
        <v>0</v>
      </c>
      <c r="AC882" s="51">
        <v>0</v>
      </c>
      <c r="AD882" s="51">
        <v>0</v>
      </c>
      <c r="AE882" s="276"/>
      <c r="AF882" s="34"/>
      <c r="AG882" s="34"/>
      <c r="AH882" s="34"/>
    </row>
    <row r="883" spans="1:34" ht="11.25" outlineLevel="2" x14ac:dyDescent="0.2">
      <c r="A883" s="34"/>
      <c r="B883" s="251"/>
      <c r="C883" s="48">
        <v>0</v>
      </c>
      <c r="D883" s="49">
        <v>0</v>
      </c>
      <c r="E883" s="56"/>
      <c r="F883" s="275"/>
      <c r="G883" s="51">
        <v>0</v>
      </c>
      <c r="H883" s="56"/>
      <c r="I883" s="51">
        <v>0</v>
      </c>
      <c r="J883" s="51">
        <v>0</v>
      </c>
      <c r="K883" s="51">
        <v>0</v>
      </c>
      <c r="L883" s="51">
        <v>0</v>
      </c>
      <c r="M883" s="51">
        <v>0</v>
      </c>
      <c r="N883" s="51">
        <v>0</v>
      </c>
      <c r="O883" s="51">
        <v>0</v>
      </c>
      <c r="P883" s="51">
        <v>0</v>
      </c>
      <c r="Q883" s="51">
        <v>0</v>
      </c>
      <c r="R883" s="51">
        <v>0</v>
      </c>
      <c r="S883" s="51">
        <v>0</v>
      </c>
      <c r="T883" s="51">
        <v>0</v>
      </c>
      <c r="U883" s="51">
        <v>0</v>
      </c>
      <c r="V883" s="51">
        <v>0</v>
      </c>
      <c r="W883" s="51">
        <v>0</v>
      </c>
      <c r="X883" s="51">
        <v>0</v>
      </c>
      <c r="Y883" s="51">
        <v>0</v>
      </c>
      <c r="Z883" s="51">
        <v>0</v>
      </c>
      <c r="AA883" s="51">
        <v>0</v>
      </c>
      <c r="AB883" s="51">
        <v>0</v>
      </c>
      <c r="AC883" s="51">
        <v>0</v>
      </c>
      <c r="AD883" s="51">
        <v>0</v>
      </c>
      <c r="AE883" s="276"/>
      <c r="AF883" s="34"/>
      <c r="AG883" s="34"/>
      <c r="AH883" s="34"/>
    </row>
    <row r="884" spans="1:34" ht="11.25" outlineLevel="2" x14ac:dyDescent="0.2">
      <c r="A884" s="34"/>
      <c r="B884" s="251"/>
      <c r="C884" s="48">
        <v>0</v>
      </c>
      <c r="D884" s="49">
        <v>0</v>
      </c>
      <c r="E884" s="56"/>
      <c r="F884" s="275"/>
      <c r="G884" s="51">
        <v>0</v>
      </c>
      <c r="H884" s="56"/>
      <c r="I884" s="51">
        <v>0</v>
      </c>
      <c r="J884" s="51">
        <v>0</v>
      </c>
      <c r="K884" s="51">
        <v>0</v>
      </c>
      <c r="L884" s="51">
        <v>0</v>
      </c>
      <c r="M884" s="51">
        <v>0</v>
      </c>
      <c r="N884" s="51">
        <v>0</v>
      </c>
      <c r="O884" s="51">
        <v>0</v>
      </c>
      <c r="P884" s="51">
        <v>0</v>
      </c>
      <c r="Q884" s="51">
        <v>0</v>
      </c>
      <c r="R884" s="51">
        <v>0</v>
      </c>
      <c r="S884" s="51">
        <v>0</v>
      </c>
      <c r="T884" s="51">
        <v>0</v>
      </c>
      <c r="U884" s="51">
        <v>0</v>
      </c>
      <c r="V884" s="51">
        <v>0</v>
      </c>
      <c r="W884" s="51">
        <v>0</v>
      </c>
      <c r="X884" s="51">
        <v>0</v>
      </c>
      <c r="Y884" s="51">
        <v>0</v>
      </c>
      <c r="Z884" s="51">
        <v>0</v>
      </c>
      <c r="AA884" s="51">
        <v>0</v>
      </c>
      <c r="AB884" s="51">
        <v>0</v>
      </c>
      <c r="AC884" s="51">
        <v>0</v>
      </c>
      <c r="AD884" s="51">
        <v>0</v>
      </c>
      <c r="AE884" s="276"/>
      <c r="AF884" s="34"/>
      <c r="AG884" s="34"/>
      <c r="AH884" s="34"/>
    </row>
    <row r="885" spans="1:34" ht="11.25" outlineLevel="2" x14ac:dyDescent="0.2">
      <c r="A885" s="34"/>
      <c r="B885" s="258"/>
      <c r="C885" s="48">
        <v>0</v>
      </c>
      <c r="D885" s="49">
        <v>0</v>
      </c>
      <c r="E885" s="56"/>
      <c r="F885" s="275"/>
      <c r="G885" s="51">
        <v>0</v>
      </c>
      <c r="H885" s="56"/>
      <c r="I885" s="51">
        <v>0</v>
      </c>
      <c r="J885" s="51">
        <v>0</v>
      </c>
      <c r="K885" s="51">
        <v>0</v>
      </c>
      <c r="L885" s="51">
        <v>0</v>
      </c>
      <c r="M885" s="51">
        <v>0</v>
      </c>
      <c r="N885" s="51">
        <v>0</v>
      </c>
      <c r="O885" s="51">
        <v>0</v>
      </c>
      <c r="P885" s="51">
        <v>0</v>
      </c>
      <c r="Q885" s="51">
        <v>0</v>
      </c>
      <c r="R885" s="51">
        <v>0</v>
      </c>
      <c r="S885" s="51">
        <v>0</v>
      </c>
      <c r="T885" s="51">
        <v>0</v>
      </c>
      <c r="U885" s="51">
        <v>0</v>
      </c>
      <c r="V885" s="51">
        <v>0</v>
      </c>
      <c r="W885" s="51">
        <v>0</v>
      </c>
      <c r="X885" s="51">
        <v>0</v>
      </c>
      <c r="Y885" s="51">
        <v>0</v>
      </c>
      <c r="Z885" s="51">
        <v>0</v>
      </c>
      <c r="AA885" s="51">
        <v>0</v>
      </c>
      <c r="AB885" s="51">
        <v>0</v>
      </c>
      <c r="AC885" s="51">
        <v>0</v>
      </c>
      <c r="AD885" s="51">
        <v>0</v>
      </c>
      <c r="AE885" s="276"/>
      <c r="AF885" s="34"/>
      <c r="AG885" s="34"/>
      <c r="AH885" s="34"/>
    </row>
    <row r="886" spans="1:34" ht="11.25" outlineLevel="2" x14ac:dyDescent="0.2">
      <c r="A886" s="34"/>
      <c r="B886" s="251"/>
      <c r="C886" s="48">
        <v>0</v>
      </c>
      <c r="D886" s="49">
        <v>0</v>
      </c>
      <c r="E886" s="56"/>
      <c r="F886" s="275"/>
      <c r="G886" s="51">
        <v>0</v>
      </c>
      <c r="H886" s="56"/>
      <c r="I886" s="51">
        <v>0</v>
      </c>
      <c r="J886" s="51">
        <v>0</v>
      </c>
      <c r="K886" s="51">
        <v>0</v>
      </c>
      <c r="L886" s="51">
        <v>0</v>
      </c>
      <c r="M886" s="51">
        <v>0</v>
      </c>
      <c r="N886" s="51">
        <v>0</v>
      </c>
      <c r="O886" s="51">
        <v>0</v>
      </c>
      <c r="P886" s="51">
        <v>0</v>
      </c>
      <c r="Q886" s="51">
        <v>0</v>
      </c>
      <c r="R886" s="51">
        <v>0</v>
      </c>
      <c r="S886" s="51">
        <v>0</v>
      </c>
      <c r="T886" s="51">
        <v>0</v>
      </c>
      <c r="U886" s="51">
        <v>0</v>
      </c>
      <c r="V886" s="51">
        <v>0</v>
      </c>
      <c r="W886" s="51">
        <v>0</v>
      </c>
      <c r="X886" s="51">
        <v>0</v>
      </c>
      <c r="Y886" s="51">
        <v>0</v>
      </c>
      <c r="Z886" s="51">
        <v>0</v>
      </c>
      <c r="AA886" s="51">
        <v>0</v>
      </c>
      <c r="AB886" s="51">
        <v>0</v>
      </c>
      <c r="AC886" s="51">
        <v>0</v>
      </c>
      <c r="AD886" s="51">
        <v>0</v>
      </c>
      <c r="AE886" s="276"/>
      <c r="AF886" s="34"/>
      <c r="AG886" s="34"/>
      <c r="AH886" s="34"/>
    </row>
    <row r="887" spans="1:34" ht="11.25" outlineLevel="2" x14ac:dyDescent="0.2">
      <c r="A887" s="34"/>
      <c r="B887" s="251"/>
      <c r="C887" s="48">
        <v>0</v>
      </c>
      <c r="D887" s="49">
        <v>0</v>
      </c>
      <c r="E887" s="56"/>
      <c r="F887" s="275"/>
      <c r="G887" s="51">
        <v>0</v>
      </c>
      <c r="H887" s="56"/>
      <c r="I887" s="51">
        <v>0</v>
      </c>
      <c r="J887" s="51">
        <v>0</v>
      </c>
      <c r="K887" s="51">
        <v>0</v>
      </c>
      <c r="L887" s="51">
        <v>0</v>
      </c>
      <c r="M887" s="51">
        <v>0</v>
      </c>
      <c r="N887" s="51">
        <v>0</v>
      </c>
      <c r="O887" s="51">
        <v>0</v>
      </c>
      <c r="P887" s="51">
        <v>0</v>
      </c>
      <c r="Q887" s="51">
        <v>0</v>
      </c>
      <c r="R887" s="51">
        <v>0</v>
      </c>
      <c r="S887" s="51">
        <v>0</v>
      </c>
      <c r="T887" s="51">
        <v>0</v>
      </c>
      <c r="U887" s="51">
        <v>0</v>
      </c>
      <c r="V887" s="51">
        <v>0</v>
      </c>
      <c r="W887" s="51">
        <v>0</v>
      </c>
      <c r="X887" s="51">
        <v>0</v>
      </c>
      <c r="Y887" s="51">
        <v>0</v>
      </c>
      <c r="Z887" s="51">
        <v>0</v>
      </c>
      <c r="AA887" s="51">
        <v>0</v>
      </c>
      <c r="AB887" s="51">
        <v>0</v>
      </c>
      <c r="AC887" s="51">
        <v>0</v>
      </c>
      <c r="AD887" s="51">
        <v>0</v>
      </c>
      <c r="AE887" s="276"/>
      <c r="AF887" s="34"/>
      <c r="AG887" s="34"/>
      <c r="AH887" s="34"/>
    </row>
    <row r="888" spans="1:34" ht="11.25" outlineLevel="2" x14ac:dyDescent="0.2">
      <c r="A888" s="34"/>
      <c r="B888" s="251"/>
      <c r="C888" s="48">
        <v>0</v>
      </c>
      <c r="D888" s="49">
        <v>0</v>
      </c>
      <c r="E888" s="56"/>
      <c r="F888" s="275"/>
      <c r="G888" s="51">
        <v>0</v>
      </c>
      <c r="H888" s="56"/>
      <c r="I888" s="51">
        <v>0</v>
      </c>
      <c r="J888" s="51">
        <v>0</v>
      </c>
      <c r="K888" s="51">
        <v>0</v>
      </c>
      <c r="L888" s="51">
        <v>0</v>
      </c>
      <c r="M888" s="51">
        <v>0</v>
      </c>
      <c r="N888" s="51">
        <v>0</v>
      </c>
      <c r="O888" s="51">
        <v>0</v>
      </c>
      <c r="P888" s="51">
        <v>0</v>
      </c>
      <c r="Q888" s="51">
        <v>0</v>
      </c>
      <c r="R888" s="51">
        <v>0</v>
      </c>
      <c r="S888" s="51">
        <v>0</v>
      </c>
      <c r="T888" s="51">
        <v>0</v>
      </c>
      <c r="U888" s="51">
        <v>0</v>
      </c>
      <c r="V888" s="51">
        <v>0</v>
      </c>
      <c r="W888" s="51">
        <v>0</v>
      </c>
      <c r="X888" s="51">
        <v>0</v>
      </c>
      <c r="Y888" s="51">
        <v>0</v>
      </c>
      <c r="Z888" s="51">
        <v>0</v>
      </c>
      <c r="AA888" s="51">
        <v>0</v>
      </c>
      <c r="AB888" s="51">
        <v>0</v>
      </c>
      <c r="AC888" s="51">
        <v>0</v>
      </c>
      <c r="AD888" s="51">
        <v>0</v>
      </c>
      <c r="AE888" s="276"/>
      <c r="AF888" s="34"/>
      <c r="AG888" s="34"/>
      <c r="AH888" s="34"/>
    </row>
    <row r="889" spans="1:34" ht="11.25" hidden="1" outlineLevel="3" x14ac:dyDescent="0.2">
      <c r="A889" s="34"/>
      <c r="B889" s="251"/>
      <c r="C889" s="48">
        <v>0</v>
      </c>
      <c r="D889" s="49">
        <v>0</v>
      </c>
      <c r="E889" s="56"/>
      <c r="F889" s="275"/>
      <c r="G889" s="51">
        <v>0</v>
      </c>
      <c r="H889" s="56"/>
      <c r="I889" s="51">
        <v>0</v>
      </c>
      <c r="J889" s="51">
        <v>0</v>
      </c>
      <c r="K889" s="51">
        <v>0</v>
      </c>
      <c r="L889" s="51">
        <v>0</v>
      </c>
      <c r="M889" s="51">
        <v>0</v>
      </c>
      <c r="N889" s="51">
        <v>0</v>
      </c>
      <c r="O889" s="51">
        <v>0</v>
      </c>
      <c r="P889" s="51">
        <v>0</v>
      </c>
      <c r="Q889" s="51">
        <v>0</v>
      </c>
      <c r="R889" s="51">
        <v>0</v>
      </c>
      <c r="S889" s="51">
        <v>0</v>
      </c>
      <c r="T889" s="51">
        <v>0</v>
      </c>
      <c r="U889" s="51">
        <v>0</v>
      </c>
      <c r="V889" s="51">
        <v>0</v>
      </c>
      <c r="W889" s="51">
        <v>0</v>
      </c>
      <c r="X889" s="51">
        <v>0</v>
      </c>
      <c r="Y889" s="51">
        <v>0</v>
      </c>
      <c r="Z889" s="51">
        <v>0</v>
      </c>
      <c r="AA889" s="51">
        <v>0</v>
      </c>
      <c r="AB889" s="51">
        <v>0</v>
      </c>
      <c r="AC889" s="51">
        <v>0</v>
      </c>
      <c r="AD889" s="51">
        <v>0</v>
      </c>
      <c r="AE889" s="276"/>
      <c r="AF889" s="34"/>
      <c r="AG889" s="34"/>
      <c r="AH889" s="34"/>
    </row>
    <row r="890" spans="1:34" ht="11.25" hidden="1" outlineLevel="3" x14ac:dyDescent="0.2">
      <c r="A890" s="34"/>
      <c r="B890" s="251"/>
      <c r="C890" s="48">
        <v>0</v>
      </c>
      <c r="D890" s="49">
        <v>0</v>
      </c>
      <c r="E890" s="56"/>
      <c r="F890" s="275"/>
      <c r="G890" s="51">
        <v>0</v>
      </c>
      <c r="H890" s="56"/>
      <c r="I890" s="51">
        <v>0</v>
      </c>
      <c r="J890" s="51">
        <v>0</v>
      </c>
      <c r="K890" s="51">
        <v>0</v>
      </c>
      <c r="L890" s="51">
        <v>0</v>
      </c>
      <c r="M890" s="51">
        <v>0</v>
      </c>
      <c r="N890" s="51">
        <v>0</v>
      </c>
      <c r="O890" s="51">
        <v>0</v>
      </c>
      <c r="P890" s="51">
        <v>0</v>
      </c>
      <c r="Q890" s="51">
        <v>0</v>
      </c>
      <c r="R890" s="51">
        <v>0</v>
      </c>
      <c r="S890" s="51">
        <v>0</v>
      </c>
      <c r="T890" s="51">
        <v>0</v>
      </c>
      <c r="U890" s="51">
        <v>0</v>
      </c>
      <c r="V890" s="51">
        <v>0</v>
      </c>
      <c r="W890" s="51">
        <v>0</v>
      </c>
      <c r="X890" s="51">
        <v>0</v>
      </c>
      <c r="Y890" s="51">
        <v>0</v>
      </c>
      <c r="Z890" s="51">
        <v>0</v>
      </c>
      <c r="AA890" s="51">
        <v>0</v>
      </c>
      <c r="AB890" s="51">
        <v>0</v>
      </c>
      <c r="AC890" s="51">
        <v>0</v>
      </c>
      <c r="AD890" s="51">
        <v>0</v>
      </c>
      <c r="AE890" s="276"/>
      <c r="AF890" s="34"/>
      <c r="AG890" s="34"/>
      <c r="AH890" s="34"/>
    </row>
    <row r="891" spans="1:34" ht="11.25" hidden="1" outlineLevel="3" x14ac:dyDescent="0.2">
      <c r="A891" s="34"/>
      <c r="B891" s="251"/>
      <c r="C891" s="48">
        <v>0</v>
      </c>
      <c r="D891" s="49">
        <v>0</v>
      </c>
      <c r="E891" s="56"/>
      <c r="F891" s="275"/>
      <c r="G891" s="51">
        <v>0</v>
      </c>
      <c r="H891" s="56"/>
      <c r="I891" s="51">
        <v>0</v>
      </c>
      <c r="J891" s="51">
        <v>0</v>
      </c>
      <c r="K891" s="51">
        <v>0</v>
      </c>
      <c r="L891" s="51">
        <v>0</v>
      </c>
      <c r="M891" s="51">
        <v>0</v>
      </c>
      <c r="N891" s="51">
        <v>0</v>
      </c>
      <c r="O891" s="51">
        <v>0</v>
      </c>
      <c r="P891" s="51">
        <v>0</v>
      </c>
      <c r="Q891" s="51">
        <v>0</v>
      </c>
      <c r="R891" s="51">
        <v>0</v>
      </c>
      <c r="S891" s="51">
        <v>0</v>
      </c>
      <c r="T891" s="51">
        <v>0</v>
      </c>
      <c r="U891" s="51">
        <v>0</v>
      </c>
      <c r="V891" s="51">
        <v>0</v>
      </c>
      <c r="W891" s="51">
        <v>0</v>
      </c>
      <c r="X891" s="51">
        <v>0</v>
      </c>
      <c r="Y891" s="51">
        <v>0</v>
      </c>
      <c r="Z891" s="51">
        <v>0</v>
      </c>
      <c r="AA891" s="51">
        <v>0</v>
      </c>
      <c r="AB891" s="51">
        <v>0</v>
      </c>
      <c r="AC891" s="51">
        <v>0</v>
      </c>
      <c r="AD891" s="51">
        <v>0</v>
      </c>
      <c r="AE891" s="276"/>
      <c r="AF891" s="34"/>
      <c r="AG891" s="34"/>
      <c r="AH891" s="34"/>
    </row>
    <row r="892" spans="1:34" ht="11.25" hidden="1" outlineLevel="3" x14ac:dyDescent="0.2">
      <c r="A892" s="34"/>
      <c r="B892" s="258"/>
      <c r="C892" s="48">
        <v>0</v>
      </c>
      <c r="D892" s="49">
        <v>0</v>
      </c>
      <c r="E892" s="56"/>
      <c r="F892" s="275"/>
      <c r="G892" s="51">
        <v>0</v>
      </c>
      <c r="H892" s="56"/>
      <c r="I892" s="51">
        <v>0</v>
      </c>
      <c r="J892" s="51">
        <v>0</v>
      </c>
      <c r="K892" s="51">
        <v>0</v>
      </c>
      <c r="L892" s="51">
        <v>0</v>
      </c>
      <c r="M892" s="51">
        <v>0</v>
      </c>
      <c r="N892" s="51">
        <v>0</v>
      </c>
      <c r="O892" s="51">
        <v>0</v>
      </c>
      <c r="P892" s="51">
        <v>0</v>
      </c>
      <c r="Q892" s="51">
        <v>0</v>
      </c>
      <c r="R892" s="51">
        <v>0</v>
      </c>
      <c r="S892" s="51">
        <v>0</v>
      </c>
      <c r="T892" s="51">
        <v>0</v>
      </c>
      <c r="U892" s="51">
        <v>0</v>
      </c>
      <c r="V892" s="51">
        <v>0</v>
      </c>
      <c r="W892" s="51">
        <v>0</v>
      </c>
      <c r="X892" s="51">
        <v>0</v>
      </c>
      <c r="Y892" s="51">
        <v>0</v>
      </c>
      <c r="Z892" s="51">
        <v>0</v>
      </c>
      <c r="AA892" s="51">
        <v>0</v>
      </c>
      <c r="AB892" s="51">
        <v>0</v>
      </c>
      <c r="AC892" s="51">
        <v>0</v>
      </c>
      <c r="AD892" s="51">
        <v>0</v>
      </c>
      <c r="AE892" s="276"/>
      <c r="AF892" s="34"/>
      <c r="AG892" s="34"/>
      <c r="AH892" s="34"/>
    </row>
    <row r="893" spans="1:34" ht="11.25" hidden="1" outlineLevel="3" x14ac:dyDescent="0.2">
      <c r="A893" s="34"/>
      <c r="B893" s="251"/>
      <c r="C893" s="48">
        <v>0</v>
      </c>
      <c r="D893" s="49">
        <v>0</v>
      </c>
      <c r="E893" s="56"/>
      <c r="F893" s="275"/>
      <c r="G893" s="51">
        <v>0</v>
      </c>
      <c r="H893" s="56"/>
      <c r="I893" s="51">
        <v>0</v>
      </c>
      <c r="J893" s="51">
        <v>0</v>
      </c>
      <c r="K893" s="51">
        <v>0</v>
      </c>
      <c r="L893" s="51">
        <v>0</v>
      </c>
      <c r="M893" s="51">
        <v>0</v>
      </c>
      <c r="N893" s="51">
        <v>0</v>
      </c>
      <c r="O893" s="51">
        <v>0</v>
      </c>
      <c r="P893" s="51">
        <v>0</v>
      </c>
      <c r="Q893" s="51">
        <v>0</v>
      </c>
      <c r="R893" s="51">
        <v>0</v>
      </c>
      <c r="S893" s="51">
        <v>0</v>
      </c>
      <c r="T893" s="51">
        <v>0</v>
      </c>
      <c r="U893" s="51">
        <v>0</v>
      </c>
      <c r="V893" s="51">
        <v>0</v>
      </c>
      <c r="W893" s="51">
        <v>0</v>
      </c>
      <c r="X893" s="51">
        <v>0</v>
      </c>
      <c r="Y893" s="51">
        <v>0</v>
      </c>
      <c r="Z893" s="51">
        <v>0</v>
      </c>
      <c r="AA893" s="51">
        <v>0</v>
      </c>
      <c r="AB893" s="51">
        <v>0</v>
      </c>
      <c r="AC893" s="51">
        <v>0</v>
      </c>
      <c r="AD893" s="51">
        <v>0</v>
      </c>
      <c r="AE893" s="276"/>
      <c r="AF893" s="34"/>
      <c r="AG893" s="34"/>
      <c r="AH893" s="34"/>
    </row>
    <row r="894" spans="1:34" ht="11.25" hidden="1" outlineLevel="3" x14ac:dyDescent="0.2">
      <c r="A894" s="34"/>
      <c r="B894" s="251"/>
      <c r="C894" s="48">
        <v>0</v>
      </c>
      <c r="D894" s="49">
        <v>0</v>
      </c>
      <c r="E894" s="56"/>
      <c r="F894" s="275"/>
      <c r="G894" s="51">
        <v>0</v>
      </c>
      <c r="H894" s="56"/>
      <c r="I894" s="51">
        <v>0</v>
      </c>
      <c r="J894" s="51">
        <v>0</v>
      </c>
      <c r="K894" s="51">
        <v>0</v>
      </c>
      <c r="L894" s="51">
        <v>0</v>
      </c>
      <c r="M894" s="51">
        <v>0</v>
      </c>
      <c r="N894" s="51">
        <v>0</v>
      </c>
      <c r="O894" s="51">
        <v>0</v>
      </c>
      <c r="P894" s="51">
        <v>0</v>
      </c>
      <c r="Q894" s="51">
        <v>0</v>
      </c>
      <c r="R894" s="51">
        <v>0</v>
      </c>
      <c r="S894" s="51">
        <v>0</v>
      </c>
      <c r="T894" s="51">
        <v>0</v>
      </c>
      <c r="U894" s="51">
        <v>0</v>
      </c>
      <c r="V894" s="51">
        <v>0</v>
      </c>
      <c r="W894" s="51">
        <v>0</v>
      </c>
      <c r="X894" s="51">
        <v>0</v>
      </c>
      <c r="Y894" s="51">
        <v>0</v>
      </c>
      <c r="Z894" s="51">
        <v>0</v>
      </c>
      <c r="AA894" s="51">
        <v>0</v>
      </c>
      <c r="AB894" s="51">
        <v>0</v>
      </c>
      <c r="AC894" s="51">
        <v>0</v>
      </c>
      <c r="AD894" s="51">
        <v>0</v>
      </c>
      <c r="AE894" s="276"/>
      <c r="AF894" s="34"/>
      <c r="AG894" s="34"/>
      <c r="AH894" s="34"/>
    </row>
    <row r="895" spans="1:34" ht="11.25" hidden="1" outlineLevel="3" x14ac:dyDescent="0.2">
      <c r="A895" s="34"/>
      <c r="B895" s="251"/>
      <c r="C895" s="48">
        <v>0</v>
      </c>
      <c r="D895" s="49">
        <v>0</v>
      </c>
      <c r="E895" s="56"/>
      <c r="F895" s="275"/>
      <c r="G895" s="51">
        <v>0</v>
      </c>
      <c r="H895" s="56"/>
      <c r="I895" s="51">
        <v>0</v>
      </c>
      <c r="J895" s="51">
        <v>0</v>
      </c>
      <c r="K895" s="51">
        <v>0</v>
      </c>
      <c r="L895" s="51">
        <v>0</v>
      </c>
      <c r="M895" s="51">
        <v>0</v>
      </c>
      <c r="N895" s="51">
        <v>0</v>
      </c>
      <c r="O895" s="51">
        <v>0</v>
      </c>
      <c r="P895" s="51">
        <v>0</v>
      </c>
      <c r="Q895" s="51">
        <v>0</v>
      </c>
      <c r="R895" s="51">
        <v>0</v>
      </c>
      <c r="S895" s="51">
        <v>0</v>
      </c>
      <c r="T895" s="51">
        <v>0</v>
      </c>
      <c r="U895" s="51">
        <v>0</v>
      </c>
      <c r="V895" s="51">
        <v>0</v>
      </c>
      <c r="W895" s="51">
        <v>0</v>
      </c>
      <c r="X895" s="51">
        <v>0</v>
      </c>
      <c r="Y895" s="51">
        <v>0</v>
      </c>
      <c r="Z895" s="51">
        <v>0</v>
      </c>
      <c r="AA895" s="51">
        <v>0</v>
      </c>
      <c r="AB895" s="51">
        <v>0</v>
      </c>
      <c r="AC895" s="51">
        <v>0</v>
      </c>
      <c r="AD895" s="51">
        <v>0</v>
      </c>
      <c r="AE895" s="276"/>
      <c r="AF895" s="34"/>
      <c r="AG895" s="34"/>
      <c r="AH895" s="34"/>
    </row>
    <row r="896" spans="1:34" ht="11.25" hidden="1" outlineLevel="3" x14ac:dyDescent="0.2">
      <c r="A896" s="34"/>
      <c r="B896" s="251"/>
      <c r="C896" s="48">
        <v>0</v>
      </c>
      <c r="D896" s="49">
        <v>0</v>
      </c>
      <c r="E896" s="56"/>
      <c r="F896" s="275"/>
      <c r="G896" s="51">
        <v>0</v>
      </c>
      <c r="H896" s="56"/>
      <c r="I896" s="51">
        <v>0</v>
      </c>
      <c r="J896" s="51">
        <v>0</v>
      </c>
      <c r="K896" s="51">
        <v>0</v>
      </c>
      <c r="L896" s="51">
        <v>0</v>
      </c>
      <c r="M896" s="51">
        <v>0</v>
      </c>
      <c r="N896" s="51">
        <v>0</v>
      </c>
      <c r="O896" s="51">
        <v>0</v>
      </c>
      <c r="P896" s="51">
        <v>0</v>
      </c>
      <c r="Q896" s="51">
        <v>0</v>
      </c>
      <c r="R896" s="51">
        <v>0</v>
      </c>
      <c r="S896" s="51">
        <v>0</v>
      </c>
      <c r="T896" s="51">
        <v>0</v>
      </c>
      <c r="U896" s="51">
        <v>0</v>
      </c>
      <c r="V896" s="51">
        <v>0</v>
      </c>
      <c r="W896" s="51">
        <v>0</v>
      </c>
      <c r="X896" s="51">
        <v>0</v>
      </c>
      <c r="Y896" s="51">
        <v>0</v>
      </c>
      <c r="Z896" s="51">
        <v>0</v>
      </c>
      <c r="AA896" s="51">
        <v>0</v>
      </c>
      <c r="AB896" s="51">
        <v>0</v>
      </c>
      <c r="AC896" s="51">
        <v>0</v>
      </c>
      <c r="AD896" s="51">
        <v>0</v>
      </c>
      <c r="AE896" s="276"/>
      <c r="AF896" s="34"/>
      <c r="AG896" s="34"/>
      <c r="AH896" s="34"/>
    </row>
    <row r="897" spans="1:34" ht="11.25" hidden="1" outlineLevel="3" x14ac:dyDescent="0.2">
      <c r="A897" s="34"/>
      <c r="B897" s="251"/>
      <c r="C897" s="48">
        <v>0</v>
      </c>
      <c r="D897" s="49">
        <v>0</v>
      </c>
      <c r="E897" s="56"/>
      <c r="F897" s="275"/>
      <c r="G897" s="51">
        <v>0</v>
      </c>
      <c r="H897" s="56"/>
      <c r="I897" s="51">
        <v>0</v>
      </c>
      <c r="J897" s="51">
        <v>0</v>
      </c>
      <c r="K897" s="51">
        <v>0</v>
      </c>
      <c r="L897" s="51">
        <v>0</v>
      </c>
      <c r="M897" s="51">
        <v>0</v>
      </c>
      <c r="N897" s="51">
        <v>0</v>
      </c>
      <c r="O897" s="51">
        <v>0</v>
      </c>
      <c r="P897" s="51">
        <v>0</v>
      </c>
      <c r="Q897" s="51">
        <v>0</v>
      </c>
      <c r="R897" s="51">
        <v>0</v>
      </c>
      <c r="S897" s="51">
        <v>0</v>
      </c>
      <c r="T897" s="51">
        <v>0</v>
      </c>
      <c r="U897" s="51">
        <v>0</v>
      </c>
      <c r="V897" s="51">
        <v>0</v>
      </c>
      <c r="W897" s="51">
        <v>0</v>
      </c>
      <c r="X897" s="51">
        <v>0</v>
      </c>
      <c r="Y897" s="51">
        <v>0</v>
      </c>
      <c r="Z897" s="51">
        <v>0</v>
      </c>
      <c r="AA897" s="51">
        <v>0</v>
      </c>
      <c r="AB897" s="51">
        <v>0</v>
      </c>
      <c r="AC897" s="51">
        <v>0</v>
      </c>
      <c r="AD897" s="51">
        <v>0</v>
      </c>
      <c r="AE897" s="276"/>
      <c r="AF897" s="34"/>
      <c r="AG897" s="34"/>
      <c r="AH897" s="34"/>
    </row>
    <row r="898" spans="1:34" ht="11.25" hidden="1" outlineLevel="3" x14ac:dyDescent="0.2">
      <c r="A898" s="34"/>
      <c r="B898" s="251"/>
      <c r="C898" s="48">
        <v>0</v>
      </c>
      <c r="D898" s="49">
        <v>0</v>
      </c>
      <c r="E898" s="56"/>
      <c r="F898" s="275"/>
      <c r="G898" s="51">
        <v>0</v>
      </c>
      <c r="H898" s="56"/>
      <c r="I898" s="51">
        <v>0</v>
      </c>
      <c r="J898" s="51">
        <v>0</v>
      </c>
      <c r="K898" s="51">
        <v>0</v>
      </c>
      <c r="L898" s="51">
        <v>0</v>
      </c>
      <c r="M898" s="51">
        <v>0</v>
      </c>
      <c r="N898" s="51">
        <v>0</v>
      </c>
      <c r="O898" s="51">
        <v>0</v>
      </c>
      <c r="P898" s="51">
        <v>0</v>
      </c>
      <c r="Q898" s="51">
        <v>0</v>
      </c>
      <c r="R898" s="51">
        <v>0</v>
      </c>
      <c r="S898" s="51">
        <v>0</v>
      </c>
      <c r="T898" s="51">
        <v>0</v>
      </c>
      <c r="U898" s="51">
        <v>0</v>
      </c>
      <c r="V898" s="51">
        <v>0</v>
      </c>
      <c r="W898" s="51">
        <v>0</v>
      </c>
      <c r="X898" s="51">
        <v>0</v>
      </c>
      <c r="Y898" s="51">
        <v>0</v>
      </c>
      <c r="Z898" s="51">
        <v>0</v>
      </c>
      <c r="AA898" s="51">
        <v>0</v>
      </c>
      <c r="AB898" s="51">
        <v>0</v>
      </c>
      <c r="AC898" s="51">
        <v>0</v>
      </c>
      <c r="AD898" s="51">
        <v>0</v>
      </c>
      <c r="AE898" s="276"/>
      <c r="AF898" s="34"/>
      <c r="AG898" s="34"/>
      <c r="AH898" s="34"/>
    </row>
    <row r="899" spans="1:34" ht="11.25" hidden="1" outlineLevel="3" x14ac:dyDescent="0.2">
      <c r="A899" s="34"/>
      <c r="B899" s="258"/>
      <c r="C899" s="48">
        <v>0</v>
      </c>
      <c r="D899" s="49">
        <v>0</v>
      </c>
      <c r="E899" s="56"/>
      <c r="F899" s="275"/>
      <c r="G899" s="51">
        <v>0</v>
      </c>
      <c r="H899" s="56"/>
      <c r="I899" s="51">
        <v>0</v>
      </c>
      <c r="J899" s="51">
        <v>0</v>
      </c>
      <c r="K899" s="51">
        <v>0</v>
      </c>
      <c r="L899" s="51">
        <v>0</v>
      </c>
      <c r="M899" s="51">
        <v>0</v>
      </c>
      <c r="N899" s="51">
        <v>0</v>
      </c>
      <c r="O899" s="51">
        <v>0</v>
      </c>
      <c r="P899" s="51">
        <v>0</v>
      </c>
      <c r="Q899" s="51">
        <v>0</v>
      </c>
      <c r="R899" s="51">
        <v>0</v>
      </c>
      <c r="S899" s="51">
        <v>0</v>
      </c>
      <c r="T899" s="51">
        <v>0</v>
      </c>
      <c r="U899" s="51">
        <v>0</v>
      </c>
      <c r="V899" s="51">
        <v>0</v>
      </c>
      <c r="W899" s="51">
        <v>0</v>
      </c>
      <c r="X899" s="51">
        <v>0</v>
      </c>
      <c r="Y899" s="51">
        <v>0</v>
      </c>
      <c r="Z899" s="51">
        <v>0</v>
      </c>
      <c r="AA899" s="51">
        <v>0</v>
      </c>
      <c r="AB899" s="51">
        <v>0</v>
      </c>
      <c r="AC899" s="51">
        <v>0</v>
      </c>
      <c r="AD899" s="51">
        <v>0</v>
      </c>
      <c r="AE899" s="276"/>
      <c r="AF899" s="34"/>
      <c r="AG899" s="34"/>
      <c r="AH899" s="34"/>
    </row>
    <row r="900" spans="1:34" ht="11.25" hidden="1" outlineLevel="3" x14ac:dyDescent="0.2">
      <c r="A900" s="34"/>
      <c r="B900" s="251"/>
      <c r="C900" s="48">
        <v>0</v>
      </c>
      <c r="D900" s="49">
        <v>0</v>
      </c>
      <c r="E900" s="56"/>
      <c r="F900" s="275"/>
      <c r="G900" s="51">
        <v>0</v>
      </c>
      <c r="H900" s="56"/>
      <c r="I900" s="51">
        <v>0</v>
      </c>
      <c r="J900" s="51">
        <v>0</v>
      </c>
      <c r="K900" s="51">
        <v>0</v>
      </c>
      <c r="L900" s="51">
        <v>0</v>
      </c>
      <c r="M900" s="51">
        <v>0</v>
      </c>
      <c r="N900" s="51">
        <v>0</v>
      </c>
      <c r="O900" s="51">
        <v>0</v>
      </c>
      <c r="P900" s="51">
        <v>0</v>
      </c>
      <c r="Q900" s="51">
        <v>0</v>
      </c>
      <c r="R900" s="51">
        <v>0</v>
      </c>
      <c r="S900" s="51">
        <v>0</v>
      </c>
      <c r="T900" s="51">
        <v>0</v>
      </c>
      <c r="U900" s="51">
        <v>0</v>
      </c>
      <c r="V900" s="51">
        <v>0</v>
      </c>
      <c r="W900" s="51">
        <v>0</v>
      </c>
      <c r="X900" s="51">
        <v>0</v>
      </c>
      <c r="Y900" s="51">
        <v>0</v>
      </c>
      <c r="Z900" s="51">
        <v>0</v>
      </c>
      <c r="AA900" s="51">
        <v>0</v>
      </c>
      <c r="AB900" s="51">
        <v>0</v>
      </c>
      <c r="AC900" s="51">
        <v>0</v>
      </c>
      <c r="AD900" s="51">
        <v>0</v>
      </c>
      <c r="AE900" s="276"/>
      <c r="AF900" s="34"/>
      <c r="AG900" s="34"/>
      <c r="AH900" s="34"/>
    </row>
    <row r="901" spans="1:34" ht="11.25" hidden="1" outlineLevel="3" x14ac:dyDescent="0.2">
      <c r="A901" s="34"/>
      <c r="B901" s="251"/>
      <c r="C901" s="48">
        <v>0</v>
      </c>
      <c r="D901" s="49">
        <v>0</v>
      </c>
      <c r="E901" s="56"/>
      <c r="F901" s="275"/>
      <c r="G901" s="51">
        <v>0</v>
      </c>
      <c r="H901" s="56"/>
      <c r="I901" s="51">
        <v>0</v>
      </c>
      <c r="J901" s="51">
        <v>0</v>
      </c>
      <c r="K901" s="51">
        <v>0</v>
      </c>
      <c r="L901" s="51">
        <v>0</v>
      </c>
      <c r="M901" s="51">
        <v>0</v>
      </c>
      <c r="N901" s="51">
        <v>0</v>
      </c>
      <c r="O901" s="51">
        <v>0</v>
      </c>
      <c r="P901" s="51">
        <v>0</v>
      </c>
      <c r="Q901" s="51">
        <v>0</v>
      </c>
      <c r="R901" s="51">
        <v>0</v>
      </c>
      <c r="S901" s="51">
        <v>0</v>
      </c>
      <c r="T901" s="51">
        <v>0</v>
      </c>
      <c r="U901" s="51">
        <v>0</v>
      </c>
      <c r="V901" s="51">
        <v>0</v>
      </c>
      <c r="W901" s="51">
        <v>0</v>
      </c>
      <c r="X901" s="51">
        <v>0</v>
      </c>
      <c r="Y901" s="51">
        <v>0</v>
      </c>
      <c r="Z901" s="51">
        <v>0</v>
      </c>
      <c r="AA901" s="51">
        <v>0</v>
      </c>
      <c r="AB901" s="51">
        <v>0</v>
      </c>
      <c r="AC901" s="51">
        <v>0</v>
      </c>
      <c r="AD901" s="51">
        <v>0</v>
      </c>
      <c r="AE901" s="276"/>
      <c r="AF901" s="34"/>
      <c r="AG901" s="34"/>
      <c r="AH901" s="34"/>
    </row>
    <row r="902" spans="1:34" ht="11.25" hidden="1" outlineLevel="3" x14ac:dyDescent="0.2">
      <c r="A902" s="34"/>
      <c r="B902" s="251"/>
      <c r="C902" s="48">
        <v>0</v>
      </c>
      <c r="D902" s="49">
        <v>0</v>
      </c>
      <c r="E902" s="56"/>
      <c r="F902" s="275"/>
      <c r="G902" s="51">
        <v>0</v>
      </c>
      <c r="H902" s="56"/>
      <c r="I902" s="51">
        <v>0</v>
      </c>
      <c r="J902" s="51">
        <v>0</v>
      </c>
      <c r="K902" s="51">
        <v>0</v>
      </c>
      <c r="L902" s="51">
        <v>0</v>
      </c>
      <c r="M902" s="51">
        <v>0</v>
      </c>
      <c r="N902" s="51">
        <v>0</v>
      </c>
      <c r="O902" s="51">
        <v>0</v>
      </c>
      <c r="P902" s="51">
        <v>0</v>
      </c>
      <c r="Q902" s="51">
        <v>0</v>
      </c>
      <c r="R902" s="51">
        <v>0</v>
      </c>
      <c r="S902" s="51">
        <v>0</v>
      </c>
      <c r="T902" s="51">
        <v>0</v>
      </c>
      <c r="U902" s="51">
        <v>0</v>
      </c>
      <c r="V902" s="51">
        <v>0</v>
      </c>
      <c r="W902" s="51">
        <v>0</v>
      </c>
      <c r="X902" s="51">
        <v>0</v>
      </c>
      <c r="Y902" s="51">
        <v>0</v>
      </c>
      <c r="Z902" s="51">
        <v>0</v>
      </c>
      <c r="AA902" s="51">
        <v>0</v>
      </c>
      <c r="AB902" s="51">
        <v>0</v>
      </c>
      <c r="AC902" s="51">
        <v>0</v>
      </c>
      <c r="AD902" s="51">
        <v>0</v>
      </c>
      <c r="AE902" s="276"/>
      <c r="AF902" s="34"/>
      <c r="AG902" s="34"/>
      <c r="AH902" s="34"/>
    </row>
    <row r="903" spans="1:34" ht="11.25" hidden="1" outlineLevel="3" x14ac:dyDescent="0.2">
      <c r="A903" s="34"/>
      <c r="B903" s="251"/>
      <c r="C903" s="48">
        <v>0</v>
      </c>
      <c r="D903" s="49">
        <v>0</v>
      </c>
      <c r="E903" s="56"/>
      <c r="F903" s="275"/>
      <c r="G903" s="51">
        <v>0</v>
      </c>
      <c r="H903" s="56"/>
      <c r="I903" s="51">
        <v>0</v>
      </c>
      <c r="J903" s="51">
        <v>0</v>
      </c>
      <c r="K903" s="51">
        <v>0</v>
      </c>
      <c r="L903" s="51">
        <v>0</v>
      </c>
      <c r="M903" s="51">
        <v>0</v>
      </c>
      <c r="N903" s="51">
        <v>0</v>
      </c>
      <c r="O903" s="51">
        <v>0</v>
      </c>
      <c r="P903" s="51">
        <v>0</v>
      </c>
      <c r="Q903" s="51">
        <v>0</v>
      </c>
      <c r="R903" s="51">
        <v>0</v>
      </c>
      <c r="S903" s="51">
        <v>0</v>
      </c>
      <c r="T903" s="51">
        <v>0</v>
      </c>
      <c r="U903" s="51">
        <v>0</v>
      </c>
      <c r="V903" s="51">
        <v>0</v>
      </c>
      <c r="W903" s="51">
        <v>0</v>
      </c>
      <c r="X903" s="51">
        <v>0</v>
      </c>
      <c r="Y903" s="51">
        <v>0</v>
      </c>
      <c r="Z903" s="51">
        <v>0</v>
      </c>
      <c r="AA903" s="51">
        <v>0</v>
      </c>
      <c r="AB903" s="51">
        <v>0</v>
      </c>
      <c r="AC903" s="51">
        <v>0</v>
      </c>
      <c r="AD903" s="51">
        <v>0</v>
      </c>
      <c r="AE903" s="276"/>
      <c r="AF903" s="34"/>
      <c r="AG903" s="34"/>
      <c r="AH903" s="34"/>
    </row>
    <row r="904" spans="1:34" ht="11.25" hidden="1" outlineLevel="3" x14ac:dyDescent="0.2">
      <c r="A904" s="34"/>
      <c r="B904" s="251"/>
      <c r="C904" s="48">
        <v>0</v>
      </c>
      <c r="D904" s="49">
        <v>0</v>
      </c>
      <c r="E904" s="56"/>
      <c r="F904" s="275"/>
      <c r="G904" s="51">
        <v>0</v>
      </c>
      <c r="H904" s="56"/>
      <c r="I904" s="51">
        <v>0</v>
      </c>
      <c r="J904" s="51">
        <v>0</v>
      </c>
      <c r="K904" s="51">
        <v>0</v>
      </c>
      <c r="L904" s="51">
        <v>0</v>
      </c>
      <c r="M904" s="51">
        <v>0</v>
      </c>
      <c r="N904" s="51">
        <v>0</v>
      </c>
      <c r="O904" s="51">
        <v>0</v>
      </c>
      <c r="P904" s="51">
        <v>0</v>
      </c>
      <c r="Q904" s="51">
        <v>0</v>
      </c>
      <c r="R904" s="51">
        <v>0</v>
      </c>
      <c r="S904" s="51">
        <v>0</v>
      </c>
      <c r="T904" s="51">
        <v>0</v>
      </c>
      <c r="U904" s="51">
        <v>0</v>
      </c>
      <c r="V904" s="51">
        <v>0</v>
      </c>
      <c r="W904" s="51">
        <v>0</v>
      </c>
      <c r="X904" s="51">
        <v>0</v>
      </c>
      <c r="Y904" s="51">
        <v>0</v>
      </c>
      <c r="Z904" s="51">
        <v>0</v>
      </c>
      <c r="AA904" s="51">
        <v>0</v>
      </c>
      <c r="AB904" s="51">
        <v>0</v>
      </c>
      <c r="AC904" s="51">
        <v>0</v>
      </c>
      <c r="AD904" s="51">
        <v>0</v>
      </c>
      <c r="AE904" s="276"/>
      <c r="AF904" s="34"/>
      <c r="AG904" s="34"/>
      <c r="AH904" s="34"/>
    </row>
    <row r="905" spans="1:34" ht="11.25" hidden="1" outlineLevel="3" x14ac:dyDescent="0.2">
      <c r="A905" s="34"/>
      <c r="B905" s="251"/>
      <c r="C905" s="48">
        <v>0</v>
      </c>
      <c r="D905" s="49">
        <v>0</v>
      </c>
      <c r="E905" s="56"/>
      <c r="F905" s="275"/>
      <c r="G905" s="51">
        <v>0</v>
      </c>
      <c r="H905" s="56"/>
      <c r="I905" s="51">
        <v>0</v>
      </c>
      <c r="J905" s="51">
        <v>0</v>
      </c>
      <c r="K905" s="51">
        <v>0</v>
      </c>
      <c r="L905" s="51">
        <v>0</v>
      </c>
      <c r="M905" s="51">
        <v>0</v>
      </c>
      <c r="N905" s="51">
        <v>0</v>
      </c>
      <c r="O905" s="51">
        <v>0</v>
      </c>
      <c r="P905" s="51">
        <v>0</v>
      </c>
      <c r="Q905" s="51">
        <v>0</v>
      </c>
      <c r="R905" s="51">
        <v>0</v>
      </c>
      <c r="S905" s="51">
        <v>0</v>
      </c>
      <c r="T905" s="51">
        <v>0</v>
      </c>
      <c r="U905" s="51">
        <v>0</v>
      </c>
      <c r="V905" s="51">
        <v>0</v>
      </c>
      <c r="W905" s="51">
        <v>0</v>
      </c>
      <c r="X905" s="51">
        <v>0</v>
      </c>
      <c r="Y905" s="51">
        <v>0</v>
      </c>
      <c r="Z905" s="51">
        <v>0</v>
      </c>
      <c r="AA905" s="51">
        <v>0</v>
      </c>
      <c r="AB905" s="51">
        <v>0</v>
      </c>
      <c r="AC905" s="51">
        <v>0</v>
      </c>
      <c r="AD905" s="51">
        <v>0</v>
      </c>
      <c r="AE905" s="276"/>
      <c r="AF905" s="34"/>
      <c r="AG905" s="34"/>
      <c r="AH905" s="34"/>
    </row>
    <row r="906" spans="1:34" ht="11.25" hidden="1" outlineLevel="3" x14ac:dyDescent="0.2">
      <c r="A906" s="34"/>
      <c r="B906" s="258"/>
      <c r="C906" s="48">
        <v>0</v>
      </c>
      <c r="D906" s="49">
        <v>0</v>
      </c>
      <c r="E906" s="56"/>
      <c r="F906" s="275"/>
      <c r="G906" s="51">
        <v>0</v>
      </c>
      <c r="H906" s="56"/>
      <c r="I906" s="51">
        <v>0</v>
      </c>
      <c r="J906" s="51">
        <v>0</v>
      </c>
      <c r="K906" s="51">
        <v>0</v>
      </c>
      <c r="L906" s="51">
        <v>0</v>
      </c>
      <c r="M906" s="51">
        <v>0</v>
      </c>
      <c r="N906" s="51">
        <v>0</v>
      </c>
      <c r="O906" s="51">
        <v>0</v>
      </c>
      <c r="P906" s="51">
        <v>0</v>
      </c>
      <c r="Q906" s="51">
        <v>0</v>
      </c>
      <c r="R906" s="51">
        <v>0</v>
      </c>
      <c r="S906" s="51">
        <v>0</v>
      </c>
      <c r="T906" s="51">
        <v>0</v>
      </c>
      <c r="U906" s="51">
        <v>0</v>
      </c>
      <c r="V906" s="51">
        <v>0</v>
      </c>
      <c r="W906" s="51">
        <v>0</v>
      </c>
      <c r="X906" s="51">
        <v>0</v>
      </c>
      <c r="Y906" s="51">
        <v>0</v>
      </c>
      <c r="Z906" s="51">
        <v>0</v>
      </c>
      <c r="AA906" s="51">
        <v>0</v>
      </c>
      <c r="AB906" s="51">
        <v>0</v>
      </c>
      <c r="AC906" s="51">
        <v>0</v>
      </c>
      <c r="AD906" s="51">
        <v>0</v>
      </c>
      <c r="AE906" s="276"/>
      <c r="AF906" s="34"/>
      <c r="AG906" s="34"/>
      <c r="AH906" s="34"/>
    </row>
    <row r="907" spans="1:34" ht="11.25" outlineLevel="2" collapsed="1" x14ac:dyDescent="0.2">
      <c r="A907" s="34"/>
      <c r="B907" s="258"/>
      <c r="C907" s="48" t="s">
        <v>183</v>
      </c>
      <c r="D907" s="49" t="s">
        <v>230</v>
      </c>
      <c r="E907" s="56"/>
      <c r="F907" s="275"/>
      <c r="G907" s="51">
        <v>68.2</v>
      </c>
      <c r="H907" s="56"/>
      <c r="I907" s="51">
        <v>0</v>
      </c>
      <c r="J907" s="51">
        <v>0</v>
      </c>
      <c r="K907" s="51">
        <v>0</v>
      </c>
      <c r="L907" s="51">
        <v>1.9</v>
      </c>
      <c r="M907" s="51">
        <v>0</v>
      </c>
      <c r="N907" s="51">
        <v>0</v>
      </c>
      <c r="O907" s="51">
        <v>0</v>
      </c>
      <c r="P907" s="51">
        <v>0</v>
      </c>
      <c r="Q907" s="51">
        <v>0</v>
      </c>
      <c r="R907" s="51">
        <v>0</v>
      </c>
      <c r="S907" s="51">
        <v>0</v>
      </c>
      <c r="T907" s="51">
        <v>0</v>
      </c>
      <c r="U907" s="51">
        <v>0</v>
      </c>
      <c r="V907" s="51">
        <v>0</v>
      </c>
      <c r="W907" s="51">
        <v>0</v>
      </c>
      <c r="X907" s="51">
        <v>0</v>
      </c>
      <c r="Y907" s="51">
        <v>0</v>
      </c>
      <c r="Z907" s="51">
        <v>0</v>
      </c>
      <c r="AA907" s="51">
        <v>0</v>
      </c>
      <c r="AB907" s="51">
        <v>0</v>
      </c>
      <c r="AC907" s="51">
        <v>0</v>
      </c>
      <c r="AD907" s="51">
        <v>0</v>
      </c>
      <c r="AE907" s="276"/>
      <c r="AF907" s="34"/>
      <c r="AG907" s="34"/>
      <c r="AH907" s="34"/>
    </row>
    <row r="908" spans="1:34" ht="11.25" outlineLevel="2" x14ac:dyDescent="0.2">
      <c r="A908" s="34"/>
      <c r="B908" s="258"/>
      <c r="C908" s="48">
        <v>0</v>
      </c>
      <c r="D908" s="49">
        <v>0</v>
      </c>
      <c r="E908" s="56"/>
      <c r="F908" s="275"/>
      <c r="G908" s="51">
        <v>0</v>
      </c>
      <c r="H908" s="56"/>
      <c r="I908" s="51">
        <v>0</v>
      </c>
      <c r="J908" s="51">
        <v>0</v>
      </c>
      <c r="K908" s="51">
        <v>0</v>
      </c>
      <c r="L908" s="51">
        <v>0</v>
      </c>
      <c r="M908" s="51">
        <v>0</v>
      </c>
      <c r="N908" s="51">
        <v>0</v>
      </c>
      <c r="O908" s="51">
        <v>0</v>
      </c>
      <c r="P908" s="51">
        <v>0</v>
      </c>
      <c r="Q908" s="51">
        <v>0</v>
      </c>
      <c r="R908" s="51">
        <v>0</v>
      </c>
      <c r="S908" s="51">
        <v>0</v>
      </c>
      <c r="T908" s="51">
        <v>0</v>
      </c>
      <c r="U908" s="51">
        <v>0</v>
      </c>
      <c r="V908" s="51">
        <v>0</v>
      </c>
      <c r="W908" s="51">
        <v>0</v>
      </c>
      <c r="X908" s="51">
        <v>0</v>
      </c>
      <c r="Y908" s="51">
        <v>0</v>
      </c>
      <c r="Z908" s="51">
        <v>0</v>
      </c>
      <c r="AA908" s="51">
        <v>0</v>
      </c>
      <c r="AB908" s="51">
        <v>0</v>
      </c>
      <c r="AC908" s="51">
        <v>0</v>
      </c>
      <c r="AD908" s="51">
        <v>0</v>
      </c>
      <c r="AE908" s="276"/>
      <c r="AF908" s="34"/>
      <c r="AG908" s="34"/>
      <c r="AH908" s="34"/>
    </row>
    <row r="909" spans="1:34" ht="11.25" outlineLevel="2" x14ac:dyDescent="0.2">
      <c r="A909" s="34"/>
      <c r="B909" s="258"/>
      <c r="C909" s="48">
        <v>0</v>
      </c>
      <c r="D909" s="49">
        <v>0</v>
      </c>
      <c r="E909" s="56"/>
      <c r="F909" s="275"/>
      <c r="G909" s="51">
        <v>0</v>
      </c>
      <c r="H909" s="56"/>
      <c r="I909" s="51">
        <v>0</v>
      </c>
      <c r="J909" s="51">
        <v>0</v>
      </c>
      <c r="K909" s="51">
        <v>0</v>
      </c>
      <c r="L909" s="51">
        <v>0</v>
      </c>
      <c r="M909" s="51">
        <v>0</v>
      </c>
      <c r="N909" s="51">
        <v>0</v>
      </c>
      <c r="O909" s="51">
        <v>0</v>
      </c>
      <c r="P909" s="51">
        <v>0</v>
      </c>
      <c r="Q909" s="51">
        <v>0</v>
      </c>
      <c r="R909" s="51">
        <v>0</v>
      </c>
      <c r="S909" s="51">
        <v>0</v>
      </c>
      <c r="T909" s="51">
        <v>0</v>
      </c>
      <c r="U909" s="51">
        <v>0</v>
      </c>
      <c r="V909" s="51">
        <v>0</v>
      </c>
      <c r="W909" s="51">
        <v>0</v>
      </c>
      <c r="X909" s="51">
        <v>0</v>
      </c>
      <c r="Y909" s="51">
        <v>0</v>
      </c>
      <c r="Z909" s="51">
        <v>0</v>
      </c>
      <c r="AA909" s="51">
        <v>0</v>
      </c>
      <c r="AB909" s="51">
        <v>0</v>
      </c>
      <c r="AC909" s="51">
        <v>0</v>
      </c>
      <c r="AD909" s="51">
        <v>0</v>
      </c>
      <c r="AE909" s="276"/>
      <c r="AF909" s="34"/>
      <c r="AG909" s="34"/>
      <c r="AH909" s="34"/>
    </row>
    <row r="910" spans="1:34" ht="11.25" outlineLevel="2" x14ac:dyDescent="0.2">
      <c r="A910" s="34"/>
      <c r="B910" s="34"/>
      <c r="C910" s="218"/>
      <c r="D910" s="220"/>
      <c r="E910" s="56"/>
      <c r="F910" s="62"/>
      <c r="G910" s="56"/>
      <c r="H910" s="56"/>
      <c r="I910" s="277"/>
      <c r="J910" s="277"/>
      <c r="K910" s="276"/>
      <c r="L910" s="276"/>
      <c r="M910" s="276"/>
      <c r="N910" s="278"/>
      <c r="O910" s="278"/>
      <c r="P910" s="278"/>
      <c r="Q910" s="278"/>
      <c r="R910" s="278"/>
      <c r="S910" s="276"/>
      <c r="T910" s="276"/>
      <c r="U910" s="276"/>
      <c r="V910" s="276"/>
      <c r="W910" s="276"/>
      <c r="X910" s="276"/>
      <c r="Y910" s="276"/>
      <c r="Z910" s="276"/>
      <c r="AA910" s="276"/>
      <c r="AB910" s="276"/>
      <c r="AC910" s="276"/>
      <c r="AD910" s="276"/>
      <c r="AE910" s="276"/>
      <c r="AF910" s="34"/>
      <c r="AG910" s="34"/>
      <c r="AH910" s="34"/>
    </row>
    <row r="911" spans="1:34" ht="11.25" outlineLevel="1" x14ac:dyDescent="0.2">
      <c r="A911" s="34"/>
      <c r="B911" s="34"/>
      <c r="C911" s="221"/>
      <c r="D911" s="217"/>
      <c r="E911" s="56"/>
      <c r="F911" s="62"/>
      <c r="G911" s="56"/>
      <c r="H911" s="56"/>
      <c r="I911" s="277"/>
      <c r="J911" s="277"/>
      <c r="K911" s="276"/>
      <c r="L911" s="276"/>
      <c r="M911" s="276"/>
      <c r="N911" s="278"/>
      <c r="O911" s="278"/>
      <c r="P911" s="278"/>
      <c r="Q911" s="278"/>
      <c r="R911" s="278"/>
      <c r="S911" s="276"/>
      <c r="T911" s="276"/>
      <c r="U911" s="276"/>
      <c r="V911" s="276"/>
      <c r="W911" s="276"/>
      <c r="X911" s="276"/>
      <c r="Y911" s="276"/>
      <c r="Z911" s="276"/>
      <c r="AA911" s="276"/>
      <c r="AB911" s="276"/>
      <c r="AC911" s="276"/>
      <c r="AD911" s="276"/>
      <c r="AE911" s="276"/>
      <c r="AF911" s="34"/>
      <c r="AG911" s="34"/>
      <c r="AH911" s="34"/>
    </row>
    <row r="912" spans="1:34" ht="11.25" outlineLevel="1" x14ac:dyDescent="0.2">
      <c r="A912" s="34"/>
      <c r="B912" s="34"/>
      <c r="C912" s="47" t="s">
        <v>125</v>
      </c>
      <c r="D912" s="209"/>
      <c r="E912" s="35"/>
      <c r="F912" s="47"/>
      <c r="G912" s="37"/>
      <c r="H912" s="37"/>
      <c r="I912" s="276"/>
      <c r="J912" s="276"/>
      <c r="K912" s="276"/>
      <c r="L912" s="276"/>
      <c r="M912" s="276"/>
      <c r="N912" s="276"/>
      <c r="O912" s="276"/>
      <c r="P912" s="276"/>
      <c r="Q912" s="276"/>
      <c r="R912" s="276"/>
      <c r="S912" s="276"/>
      <c r="T912" s="276"/>
      <c r="U912" s="276"/>
      <c r="V912" s="276"/>
      <c r="W912" s="276"/>
      <c r="X912" s="276"/>
      <c r="Y912" s="276"/>
      <c r="Z912" s="276"/>
      <c r="AA912" s="276"/>
      <c r="AB912" s="276"/>
      <c r="AC912" s="276"/>
      <c r="AD912" s="276"/>
      <c r="AE912" s="276"/>
      <c r="AF912" s="34"/>
      <c r="AG912" s="34"/>
      <c r="AH912" s="34"/>
    </row>
    <row r="913" spans="1:34" ht="11.25" outlineLevel="2" x14ac:dyDescent="0.2">
      <c r="A913" s="34"/>
      <c r="B913" s="34"/>
      <c r="C913" s="48" t="s">
        <v>51</v>
      </c>
      <c r="D913" s="49" t="s">
        <v>229</v>
      </c>
      <c r="E913" s="35"/>
      <c r="F913" s="275"/>
      <c r="G913" s="37"/>
      <c r="H913" s="37"/>
      <c r="I913" s="51">
        <v>0</v>
      </c>
      <c r="J913" s="51">
        <v>1.37</v>
      </c>
      <c r="K913" s="51">
        <v>0</v>
      </c>
      <c r="L913" s="51">
        <v>0</v>
      </c>
      <c r="M913" s="51">
        <v>0</v>
      </c>
      <c r="N913" s="51">
        <v>0</v>
      </c>
      <c r="O913" s="51">
        <v>0</v>
      </c>
      <c r="P913" s="51">
        <v>0</v>
      </c>
      <c r="Q913" s="51">
        <v>0</v>
      </c>
      <c r="R913" s="51">
        <v>0</v>
      </c>
      <c r="S913" s="51">
        <v>0</v>
      </c>
      <c r="T913" s="51">
        <v>0</v>
      </c>
      <c r="U913" s="51">
        <v>0</v>
      </c>
      <c r="V913" s="51">
        <v>0</v>
      </c>
      <c r="W913" s="51">
        <v>0</v>
      </c>
      <c r="X913" s="51">
        <v>0</v>
      </c>
      <c r="Y913" s="51">
        <v>0</v>
      </c>
      <c r="Z913" s="51">
        <v>0</v>
      </c>
      <c r="AA913" s="51">
        <v>0</v>
      </c>
      <c r="AB913" s="51">
        <v>0</v>
      </c>
      <c r="AC913" s="51">
        <v>0</v>
      </c>
      <c r="AD913" s="51">
        <v>0</v>
      </c>
      <c r="AE913" s="276"/>
      <c r="AF913" s="34"/>
      <c r="AG913" s="34"/>
      <c r="AH913" s="34"/>
    </row>
    <row r="914" spans="1:34" s="57" customFormat="1" ht="11.25" outlineLevel="2" x14ac:dyDescent="0.2">
      <c r="A914" s="52"/>
      <c r="B914" s="52"/>
      <c r="C914" s="48" t="s">
        <v>52</v>
      </c>
      <c r="D914" s="49" t="s">
        <v>230</v>
      </c>
      <c r="E914" s="56"/>
      <c r="F914" s="275"/>
      <c r="G914" s="56"/>
      <c r="H914" s="56"/>
      <c r="I914" s="51">
        <v>0</v>
      </c>
      <c r="J914" s="51">
        <v>0</v>
      </c>
      <c r="K914" s="51">
        <v>2.54</v>
      </c>
      <c r="L914" s="51">
        <v>0.64</v>
      </c>
      <c r="M914" s="51">
        <v>0</v>
      </c>
      <c r="N914" s="51">
        <v>0</v>
      </c>
      <c r="O914" s="51">
        <v>0</v>
      </c>
      <c r="P914" s="51">
        <v>0</v>
      </c>
      <c r="Q914" s="51">
        <v>0</v>
      </c>
      <c r="R914" s="51">
        <v>0</v>
      </c>
      <c r="S914" s="51">
        <v>0</v>
      </c>
      <c r="T914" s="51">
        <v>0</v>
      </c>
      <c r="U914" s="51">
        <v>0</v>
      </c>
      <c r="V914" s="51">
        <v>0</v>
      </c>
      <c r="W914" s="51">
        <v>0</v>
      </c>
      <c r="X914" s="51">
        <v>0</v>
      </c>
      <c r="Y914" s="51">
        <v>0</v>
      </c>
      <c r="Z914" s="51">
        <v>0</v>
      </c>
      <c r="AA914" s="51">
        <v>0</v>
      </c>
      <c r="AB914" s="51">
        <v>0</v>
      </c>
      <c r="AC914" s="51">
        <v>0</v>
      </c>
      <c r="AD914" s="51">
        <v>0</v>
      </c>
      <c r="AE914" s="276"/>
      <c r="AF914" s="52"/>
      <c r="AG914" s="52"/>
      <c r="AH914" s="52"/>
    </row>
    <row r="915" spans="1:34" ht="11.25" outlineLevel="2" x14ac:dyDescent="0.2">
      <c r="A915" s="34"/>
      <c r="B915" s="34"/>
      <c r="C915" s="48" t="s">
        <v>189</v>
      </c>
      <c r="D915" s="49" t="s">
        <v>229</v>
      </c>
      <c r="E915" s="56"/>
      <c r="F915" s="275"/>
      <c r="G915" s="56"/>
      <c r="H915" s="56"/>
      <c r="I915" s="51">
        <v>0</v>
      </c>
      <c r="J915" s="51">
        <v>0.72</v>
      </c>
      <c r="K915" s="51">
        <v>0</v>
      </c>
      <c r="L915" s="51">
        <v>0</v>
      </c>
      <c r="M915" s="51">
        <v>1.57</v>
      </c>
      <c r="N915" s="51">
        <v>0.54</v>
      </c>
      <c r="O915" s="51">
        <v>0</v>
      </c>
      <c r="P915" s="51">
        <v>0</v>
      </c>
      <c r="Q915" s="51">
        <v>0</v>
      </c>
      <c r="R915" s="51">
        <v>0</v>
      </c>
      <c r="S915" s="51">
        <v>0</v>
      </c>
      <c r="T915" s="51">
        <v>0</v>
      </c>
      <c r="U915" s="51">
        <v>0</v>
      </c>
      <c r="V915" s="51">
        <v>0</v>
      </c>
      <c r="W915" s="51">
        <v>0</v>
      </c>
      <c r="X915" s="51">
        <v>0</v>
      </c>
      <c r="Y915" s="51">
        <v>0</v>
      </c>
      <c r="Z915" s="51">
        <v>0</v>
      </c>
      <c r="AA915" s="51">
        <v>0</v>
      </c>
      <c r="AB915" s="51">
        <v>0</v>
      </c>
      <c r="AC915" s="51">
        <v>0</v>
      </c>
      <c r="AD915" s="51">
        <v>0</v>
      </c>
      <c r="AE915" s="276"/>
      <c r="AF915" s="34"/>
      <c r="AG915" s="34"/>
      <c r="AH915" s="34"/>
    </row>
    <row r="916" spans="1:34" ht="11.25" outlineLevel="2" x14ac:dyDescent="0.2">
      <c r="A916" s="34"/>
      <c r="B916" s="34"/>
      <c r="C916" s="48">
        <v>0</v>
      </c>
      <c r="D916" s="49">
        <v>0</v>
      </c>
      <c r="E916" s="56"/>
      <c r="F916" s="275"/>
      <c r="G916" s="56"/>
      <c r="H916" s="56"/>
      <c r="I916" s="51">
        <v>0</v>
      </c>
      <c r="J916" s="51">
        <v>0</v>
      </c>
      <c r="K916" s="51">
        <v>0</v>
      </c>
      <c r="L916" s="51">
        <v>0</v>
      </c>
      <c r="M916" s="51">
        <v>0</v>
      </c>
      <c r="N916" s="51">
        <v>0</v>
      </c>
      <c r="O916" s="51">
        <v>0</v>
      </c>
      <c r="P916" s="51">
        <v>0</v>
      </c>
      <c r="Q916" s="51">
        <v>0</v>
      </c>
      <c r="R916" s="51">
        <v>0</v>
      </c>
      <c r="S916" s="51">
        <v>0</v>
      </c>
      <c r="T916" s="51">
        <v>0</v>
      </c>
      <c r="U916" s="51">
        <v>0</v>
      </c>
      <c r="V916" s="51">
        <v>0</v>
      </c>
      <c r="W916" s="51">
        <v>0</v>
      </c>
      <c r="X916" s="51">
        <v>0</v>
      </c>
      <c r="Y916" s="51">
        <v>0</v>
      </c>
      <c r="Z916" s="51">
        <v>0</v>
      </c>
      <c r="AA916" s="51">
        <v>0</v>
      </c>
      <c r="AB916" s="51">
        <v>0</v>
      </c>
      <c r="AC916" s="51">
        <v>0</v>
      </c>
      <c r="AD916" s="51">
        <v>0</v>
      </c>
      <c r="AE916" s="276"/>
      <c r="AF916" s="34"/>
      <c r="AG916" s="34"/>
      <c r="AH916" s="34"/>
    </row>
    <row r="917" spans="1:34" ht="11.25" outlineLevel="2" x14ac:dyDescent="0.2">
      <c r="A917" s="34"/>
      <c r="B917" s="34"/>
      <c r="C917" s="48">
        <v>0</v>
      </c>
      <c r="D917" s="49">
        <v>0</v>
      </c>
      <c r="E917" s="56"/>
      <c r="F917" s="275"/>
      <c r="G917" s="56"/>
      <c r="H917" s="56"/>
      <c r="I917" s="51">
        <v>0</v>
      </c>
      <c r="J917" s="51">
        <v>0</v>
      </c>
      <c r="K917" s="51">
        <v>0</v>
      </c>
      <c r="L917" s="51">
        <v>0</v>
      </c>
      <c r="M917" s="51">
        <v>0</v>
      </c>
      <c r="N917" s="51">
        <v>0</v>
      </c>
      <c r="O917" s="51">
        <v>0</v>
      </c>
      <c r="P917" s="51">
        <v>0</v>
      </c>
      <c r="Q917" s="51">
        <v>0</v>
      </c>
      <c r="R917" s="51">
        <v>0</v>
      </c>
      <c r="S917" s="51">
        <v>0</v>
      </c>
      <c r="T917" s="51">
        <v>0</v>
      </c>
      <c r="U917" s="51">
        <v>0</v>
      </c>
      <c r="V917" s="51">
        <v>0</v>
      </c>
      <c r="W917" s="51">
        <v>0</v>
      </c>
      <c r="X917" s="51">
        <v>0</v>
      </c>
      <c r="Y917" s="51">
        <v>0</v>
      </c>
      <c r="Z917" s="51">
        <v>0</v>
      </c>
      <c r="AA917" s="51">
        <v>0</v>
      </c>
      <c r="AB917" s="51">
        <v>0</v>
      </c>
      <c r="AC917" s="51">
        <v>0</v>
      </c>
      <c r="AD917" s="51">
        <v>0</v>
      </c>
      <c r="AE917" s="276"/>
      <c r="AF917" s="34"/>
      <c r="AG917" s="34"/>
      <c r="AH917" s="34"/>
    </row>
    <row r="918" spans="1:34" ht="11.25" outlineLevel="2" x14ac:dyDescent="0.2">
      <c r="A918" s="34"/>
      <c r="B918" s="34"/>
      <c r="C918" s="48">
        <v>0</v>
      </c>
      <c r="D918" s="49">
        <v>0</v>
      </c>
      <c r="E918" s="56"/>
      <c r="F918" s="275"/>
      <c r="G918" s="56"/>
      <c r="H918" s="56"/>
      <c r="I918" s="51">
        <v>0</v>
      </c>
      <c r="J918" s="51">
        <v>0</v>
      </c>
      <c r="K918" s="51">
        <v>0</v>
      </c>
      <c r="L918" s="51">
        <v>0</v>
      </c>
      <c r="M918" s="51">
        <v>0</v>
      </c>
      <c r="N918" s="51">
        <v>0</v>
      </c>
      <c r="O918" s="51">
        <v>0</v>
      </c>
      <c r="P918" s="51">
        <v>0</v>
      </c>
      <c r="Q918" s="51">
        <v>0</v>
      </c>
      <c r="R918" s="51">
        <v>0</v>
      </c>
      <c r="S918" s="51">
        <v>0</v>
      </c>
      <c r="T918" s="51">
        <v>0</v>
      </c>
      <c r="U918" s="51">
        <v>0</v>
      </c>
      <c r="V918" s="51">
        <v>0</v>
      </c>
      <c r="W918" s="51">
        <v>0</v>
      </c>
      <c r="X918" s="51">
        <v>0</v>
      </c>
      <c r="Y918" s="51">
        <v>0</v>
      </c>
      <c r="Z918" s="51">
        <v>0</v>
      </c>
      <c r="AA918" s="51">
        <v>0</v>
      </c>
      <c r="AB918" s="51">
        <v>0</v>
      </c>
      <c r="AC918" s="51">
        <v>0</v>
      </c>
      <c r="AD918" s="51">
        <v>0</v>
      </c>
      <c r="AE918" s="276"/>
      <c r="AF918" s="34"/>
      <c r="AG918" s="34"/>
      <c r="AH918" s="34"/>
    </row>
    <row r="919" spans="1:34" ht="11.25" outlineLevel="2" x14ac:dyDescent="0.2">
      <c r="A919" s="34"/>
      <c r="B919" s="34"/>
      <c r="C919" s="48">
        <v>0</v>
      </c>
      <c r="D919" s="49">
        <v>0</v>
      </c>
      <c r="E919" s="56"/>
      <c r="F919" s="275"/>
      <c r="G919" s="56"/>
      <c r="H919" s="56"/>
      <c r="I919" s="51">
        <v>0</v>
      </c>
      <c r="J919" s="51">
        <v>0</v>
      </c>
      <c r="K919" s="51">
        <v>0</v>
      </c>
      <c r="L919" s="51">
        <v>0</v>
      </c>
      <c r="M919" s="51">
        <v>0</v>
      </c>
      <c r="N919" s="51">
        <v>0</v>
      </c>
      <c r="O919" s="51">
        <v>0</v>
      </c>
      <c r="P919" s="51">
        <v>0</v>
      </c>
      <c r="Q919" s="51">
        <v>0</v>
      </c>
      <c r="R919" s="51">
        <v>0</v>
      </c>
      <c r="S919" s="51">
        <v>0</v>
      </c>
      <c r="T919" s="51">
        <v>0</v>
      </c>
      <c r="U919" s="51">
        <v>0</v>
      </c>
      <c r="V919" s="51">
        <v>0</v>
      </c>
      <c r="W919" s="51">
        <v>0</v>
      </c>
      <c r="X919" s="51">
        <v>0</v>
      </c>
      <c r="Y919" s="51">
        <v>0</v>
      </c>
      <c r="Z919" s="51">
        <v>0</v>
      </c>
      <c r="AA919" s="51">
        <v>0</v>
      </c>
      <c r="AB919" s="51">
        <v>0</v>
      </c>
      <c r="AC919" s="51">
        <v>0</v>
      </c>
      <c r="AD919" s="51">
        <v>0</v>
      </c>
      <c r="AE919" s="276"/>
      <c r="AF919" s="34"/>
      <c r="AG919" s="34"/>
      <c r="AH919" s="34"/>
    </row>
    <row r="920" spans="1:34" ht="11.25" outlineLevel="2" x14ac:dyDescent="0.2">
      <c r="A920" s="34"/>
      <c r="B920" s="34"/>
      <c r="C920" s="48">
        <v>0</v>
      </c>
      <c r="D920" s="49">
        <v>0</v>
      </c>
      <c r="E920" s="56"/>
      <c r="F920" s="275"/>
      <c r="G920" s="56"/>
      <c r="H920" s="56"/>
      <c r="I920" s="51">
        <v>0</v>
      </c>
      <c r="J920" s="51">
        <v>0</v>
      </c>
      <c r="K920" s="51">
        <v>0</v>
      </c>
      <c r="L920" s="51">
        <v>0</v>
      </c>
      <c r="M920" s="51">
        <v>0</v>
      </c>
      <c r="N920" s="51">
        <v>0</v>
      </c>
      <c r="O920" s="51">
        <v>0</v>
      </c>
      <c r="P920" s="51">
        <v>0</v>
      </c>
      <c r="Q920" s="51">
        <v>0</v>
      </c>
      <c r="R920" s="51">
        <v>0</v>
      </c>
      <c r="S920" s="51">
        <v>0</v>
      </c>
      <c r="T920" s="51">
        <v>0</v>
      </c>
      <c r="U920" s="51">
        <v>0</v>
      </c>
      <c r="V920" s="51">
        <v>0</v>
      </c>
      <c r="W920" s="51">
        <v>0</v>
      </c>
      <c r="X920" s="51">
        <v>0</v>
      </c>
      <c r="Y920" s="51">
        <v>0</v>
      </c>
      <c r="Z920" s="51">
        <v>0</v>
      </c>
      <c r="AA920" s="51">
        <v>0</v>
      </c>
      <c r="AB920" s="51">
        <v>0</v>
      </c>
      <c r="AC920" s="51">
        <v>0</v>
      </c>
      <c r="AD920" s="51">
        <v>0</v>
      </c>
      <c r="AE920" s="276"/>
      <c r="AF920" s="34"/>
      <c r="AG920" s="34"/>
      <c r="AH920" s="34"/>
    </row>
    <row r="921" spans="1:34" ht="11.25" outlineLevel="2" x14ac:dyDescent="0.2">
      <c r="A921" s="34"/>
      <c r="B921" s="34"/>
      <c r="C921" s="48">
        <v>0</v>
      </c>
      <c r="D921" s="49">
        <v>0</v>
      </c>
      <c r="E921" s="56"/>
      <c r="F921" s="275"/>
      <c r="G921" s="56"/>
      <c r="H921" s="56"/>
      <c r="I921" s="51">
        <v>0</v>
      </c>
      <c r="J921" s="51">
        <v>0</v>
      </c>
      <c r="K921" s="51">
        <v>0</v>
      </c>
      <c r="L921" s="51">
        <v>0</v>
      </c>
      <c r="M921" s="51">
        <v>0</v>
      </c>
      <c r="N921" s="51">
        <v>0</v>
      </c>
      <c r="O921" s="51">
        <v>0</v>
      </c>
      <c r="P921" s="51">
        <v>0</v>
      </c>
      <c r="Q921" s="51">
        <v>0</v>
      </c>
      <c r="R921" s="51">
        <v>0</v>
      </c>
      <c r="S921" s="51">
        <v>0</v>
      </c>
      <c r="T921" s="51">
        <v>0</v>
      </c>
      <c r="U921" s="51">
        <v>0</v>
      </c>
      <c r="V921" s="51">
        <v>0</v>
      </c>
      <c r="W921" s="51">
        <v>0</v>
      </c>
      <c r="X921" s="51">
        <v>0</v>
      </c>
      <c r="Y921" s="51">
        <v>0</v>
      </c>
      <c r="Z921" s="51">
        <v>0</v>
      </c>
      <c r="AA921" s="51">
        <v>0</v>
      </c>
      <c r="AB921" s="51">
        <v>0</v>
      </c>
      <c r="AC921" s="51">
        <v>0</v>
      </c>
      <c r="AD921" s="51">
        <v>0</v>
      </c>
      <c r="AE921" s="276"/>
      <c r="AF921" s="34"/>
      <c r="AG921" s="34"/>
      <c r="AH921" s="34"/>
    </row>
    <row r="922" spans="1:34" ht="11.25" outlineLevel="2" x14ac:dyDescent="0.2">
      <c r="A922" s="34"/>
      <c r="B922" s="34"/>
      <c r="C922" s="48">
        <v>0</v>
      </c>
      <c r="D922" s="49">
        <v>0</v>
      </c>
      <c r="E922" s="56"/>
      <c r="F922" s="275"/>
      <c r="G922" s="56"/>
      <c r="H922" s="56"/>
      <c r="I922" s="51">
        <v>0</v>
      </c>
      <c r="J922" s="51">
        <v>0</v>
      </c>
      <c r="K922" s="51">
        <v>0</v>
      </c>
      <c r="L922" s="51">
        <v>0</v>
      </c>
      <c r="M922" s="51">
        <v>0</v>
      </c>
      <c r="N922" s="51">
        <v>0</v>
      </c>
      <c r="O922" s="51">
        <v>0</v>
      </c>
      <c r="P922" s="51">
        <v>0</v>
      </c>
      <c r="Q922" s="51">
        <v>0</v>
      </c>
      <c r="R922" s="51">
        <v>0</v>
      </c>
      <c r="S922" s="51">
        <v>0</v>
      </c>
      <c r="T922" s="51">
        <v>0</v>
      </c>
      <c r="U922" s="51">
        <v>0</v>
      </c>
      <c r="V922" s="51">
        <v>0</v>
      </c>
      <c r="W922" s="51">
        <v>0</v>
      </c>
      <c r="X922" s="51">
        <v>0</v>
      </c>
      <c r="Y922" s="51">
        <v>0</v>
      </c>
      <c r="Z922" s="51">
        <v>0</v>
      </c>
      <c r="AA922" s="51">
        <v>0</v>
      </c>
      <c r="AB922" s="51">
        <v>0</v>
      </c>
      <c r="AC922" s="51">
        <v>0</v>
      </c>
      <c r="AD922" s="51">
        <v>0</v>
      </c>
      <c r="AE922" s="276"/>
      <c r="AF922" s="34"/>
      <c r="AG922" s="34"/>
      <c r="AH922" s="34"/>
    </row>
    <row r="923" spans="1:34" ht="11.25" outlineLevel="2" x14ac:dyDescent="0.2">
      <c r="A923" s="34"/>
      <c r="B923" s="34"/>
      <c r="C923" s="48">
        <v>0</v>
      </c>
      <c r="D923" s="49">
        <v>0</v>
      </c>
      <c r="E923" s="56"/>
      <c r="F923" s="275"/>
      <c r="G923" s="56"/>
      <c r="H923" s="56"/>
      <c r="I923" s="51">
        <v>0</v>
      </c>
      <c r="J923" s="51">
        <v>0</v>
      </c>
      <c r="K923" s="51">
        <v>0</v>
      </c>
      <c r="L923" s="51">
        <v>0</v>
      </c>
      <c r="M923" s="51">
        <v>0</v>
      </c>
      <c r="N923" s="51">
        <v>0</v>
      </c>
      <c r="O923" s="51">
        <v>0</v>
      </c>
      <c r="P923" s="51">
        <v>0</v>
      </c>
      <c r="Q923" s="51">
        <v>0</v>
      </c>
      <c r="R923" s="51">
        <v>0</v>
      </c>
      <c r="S923" s="51">
        <v>0</v>
      </c>
      <c r="T923" s="51">
        <v>0</v>
      </c>
      <c r="U923" s="51">
        <v>0</v>
      </c>
      <c r="V923" s="51">
        <v>0</v>
      </c>
      <c r="W923" s="51">
        <v>0</v>
      </c>
      <c r="X923" s="51">
        <v>0</v>
      </c>
      <c r="Y923" s="51">
        <v>0</v>
      </c>
      <c r="Z923" s="51">
        <v>0</v>
      </c>
      <c r="AA923" s="51">
        <v>0</v>
      </c>
      <c r="AB923" s="51">
        <v>0</v>
      </c>
      <c r="AC923" s="51">
        <v>0</v>
      </c>
      <c r="AD923" s="51">
        <v>0</v>
      </c>
      <c r="AE923" s="276"/>
      <c r="AF923" s="34"/>
      <c r="AG923" s="34"/>
      <c r="AH923" s="34"/>
    </row>
    <row r="924" spans="1:34" ht="11.25" outlineLevel="2" x14ac:dyDescent="0.2">
      <c r="A924" s="34"/>
      <c r="B924" s="34"/>
      <c r="C924" s="48">
        <v>0</v>
      </c>
      <c r="D924" s="49">
        <v>0</v>
      </c>
      <c r="E924" s="56"/>
      <c r="F924" s="275"/>
      <c r="G924" s="56"/>
      <c r="H924" s="56"/>
      <c r="I924" s="51">
        <v>0</v>
      </c>
      <c r="J924" s="51">
        <v>0</v>
      </c>
      <c r="K924" s="51">
        <v>0</v>
      </c>
      <c r="L924" s="51">
        <v>0</v>
      </c>
      <c r="M924" s="51">
        <v>0</v>
      </c>
      <c r="N924" s="51">
        <v>0</v>
      </c>
      <c r="O924" s="51">
        <v>0</v>
      </c>
      <c r="P924" s="51">
        <v>0</v>
      </c>
      <c r="Q924" s="51">
        <v>0</v>
      </c>
      <c r="R924" s="51">
        <v>0</v>
      </c>
      <c r="S924" s="51">
        <v>0</v>
      </c>
      <c r="T924" s="51">
        <v>0</v>
      </c>
      <c r="U924" s="51">
        <v>0</v>
      </c>
      <c r="V924" s="51">
        <v>0</v>
      </c>
      <c r="W924" s="51">
        <v>0</v>
      </c>
      <c r="X924" s="51">
        <v>0</v>
      </c>
      <c r="Y924" s="51">
        <v>0</v>
      </c>
      <c r="Z924" s="51">
        <v>0</v>
      </c>
      <c r="AA924" s="51">
        <v>0</v>
      </c>
      <c r="AB924" s="51">
        <v>0</v>
      </c>
      <c r="AC924" s="51">
        <v>0</v>
      </c>
      <c r="AD924" s="51">
        <v>0</v>
      </c>
      <c r="AE924" s="276"/>
      <c r="AF924" s="34"/>
      <c r="AG924" s="34"/>
      <c r="AH924" s="34"/>
    </row>
    <row r="925" spans="1:34" ht="11.25" hidden="1" outlineLevel="3" x14ac:dyDescent="0.2">
      <c r="A925" s="34"/>
      <c r="B925" s="34"/>
      <c r="C925" s="48">
        <v>0</v>
      </c>
      <c r="D925" s="49">
        <v>0</v>
      </c>
      <c r="E925" s="56"/>
      <c r="F925" s="275"/>
      <c r="G925" s="56"/>
      <c r="H925" s="56"/>
      <c r="I925" s="51">
        <v>0</v>
      </c>
      <c r="J925" s="51">
        <v>0</v>
      </c>
      <c r="K925" s="51">
        <v>0</v>
      </c>
      <c r="L925" s="51">
        <v>0</v>
      </c>
      <c r="M925" s="51">
        <v>0</v>
      </c>
      <c r="N925" s="51">
        <v>0</v>
      </c>
      <c r="O925" s="51">
        <v>0</v>
      </c>
      <c r="P925" s="51">
        <v>0</v>
      </c>
      <c r="Q925" s="51">
        <v>0</v>
      </c>
      <c r="R925" s="51">
        <v>0</v>
      </c>
      <c r="S925" s="51">
        <v>0</v>
      </c>
      <c r="T925" s="51">
        <v>0</v>
      </c>
      <c r="U925" s="51">
        <v>0</v>
      </c>
      <c r="V925" s="51">
        <v>0</v>
      </c>
      <c r="W925" s="51">
        <v>0</v>
      </c>
      <c r="X925" s="51">
        <v>0</v>
      </c>
      <c r="Y925" s="51">
        <v>0</v>
      </c>
      <c r="Z925" s="51">
        <v>0</v>
      </c>
      <c r="AA925" s="51">
        <v>0</v>
      </c>
      <c r="AB925" s="51">
        <v>0</v>
      </c>
      <c r="AC925" s="51">
        <v>0</v>
      </c>
      <c r="AD925" s="51">
        <v>0</v>
      </c>
      <c r="AE925" s="276"/>
      <c r="AF925" s="34"/>
      <c r="AG925" s="34"/>
      <c r="AH925" s="34"/>
    </row>
    <row r="926" spans="1:34" ht="11.25" hidden="1" outlineLevel="3" x14ac:dyDescent="0.2">
      <c r="A926" s="34"/>
      <c r="B926" s="34"/>
      <c r="C926" s="48">
        <v>0</v>
      </c>
      <c r="D926" s="49">
        <v>0</v>
      </c>
      <c r="E926" s="56"/>
      <c r="F926" s="275"/>
      <c r="G926" s="56"/>
      <c r="H926" s="56"/>
      <c r="I926" s="51">
        <v>0</v>
      </c>
      <c r="J926" s="51">
        <v>0</v>
      </c>
      <c r="K926" s="51">
        <v>0</v>
      </c>
      <c r="L926" s="51">
        <v>0</v>
      </c>
      <c r="M926" s="51">
        <v>0</v>
      </c>
      <c r="N926" s="51">
        <v>0</v>
      </c>
      <c r="O926" s="51">
        <v>0</v>
      </c>
      <c r="P926" s="51">
        <v>0</v>
      </c>
      <c r="Q926" s="51">
        <v>0</v>
      </c>
      <c r="R926" s="51">
        <v>0</v>
      </c>
      <c r="S926" s="51">
        <v>0</v>
      </c>
      <c r="T926" s="51">
        <v>0</v>
      </c>
      <c r="U926" s="51">
        <v>0</v>
      </c>
      <c r="V926" s="51">
        <v>0</v>
      </c>
      <c r="W926" s="51">
        <v>0</v>
      </c>
      <c r="X926" s="51">
        <v>0</v>
      </c>
      <c r="Y926" s="51">
        <v>0</v>
      </c>
      <c r="Z926" s="51">
        <v>0</v>
      </c>
      <c r="AA926" s="51">
        <v>0</v>
      </c>
      <c r="AB926" s="51">
        <v>0</v>
      </c>
      <c r="AC926" s="51">
        <v>0</v>
      </c>
      <c r="AD926" s="51">
        <v>0</v>
      </c>
      <c r="AE926" s="276"/>
      <c r="AF926" s="34"/>
      <c r="AG926" s="34"/>
      <c r="AH926" s="34"/>
    </row>
    <row r="927" spans="1:34" ht="11.25" hidden="1" outlineLevel="3" x14ac:dyDescent="0.2">
      <c r="A927" s="34"/>
      <c r="B927" s="34"/>
      <c r="C927" s="48">
        <v>0</v>
      </c>
      <c r="D927" s="49">
        <v>0</v>
      </c>
      <c r="E927" s="56"/>
      <c r="F927" s="275"/>
      <c r="G927" s="56"/>
      <c r="H927" s="56"/>
      <c r="I927" s="51">
        <v>0</v>
      </c>
      <c r="J927" s="51">
        <v>0</v>
      </c>
      <c r="K927" s="51">
        <v>0</v>
      </c>
      <c r="L927" s="51">
        <v>0</v>
      </c>
      <c r="M927" s="51">
        <v>0</v>
      </c>
      <c r="N927" s="51">
        <v>0</v>
      </c>
      <c r="O927" s="51">
        <v>0</v>
      </c>
      <c r="P927" s="51">
        <v>0</v>
      </c>
      <c r="Q927" s="51">
        <v>0</v>
      </c>
      <c r="R927" s="51">
        <v>0</v>
      </c>
      <c r="S927" s="51">
        <v>0</v>
      </c>
      <c r="T927" s="51">
        <v>0</v>
      </c>
      <c r="U927" s="51">
        <v>0</v>
      </c>
      <c r="V927" s="51">
        <v>0</v>
      </c>
      <c r="W927" s="51">
        <v>0</v>
      </c>
      <c r="X927" s="51">
        <v>0</v>
      </c>
      <c r="Y927" s="51">
        <v>0</v>
      </c>
      <c r="Z927" s="51">
        <v>0</v>
      </c>
      <c r="AA927" s="51">
        <v>0</v>
      </c>
      <c r="AB927" s="51">
        <v>0</v>
      </c>
      <c r="AC927" s="51">
        <v>0</v>
      </c>
      <c r="AD927" s="51">
        <v>0</v>
      </c>
      <c r="AE927" s="276"/>
      <c r="AF927" s="34"/>
      <c r="AG927" s="34"/>
      <c r="AH927" s="34"/>
    </row>
    <row r="928" spans="1:34" ht="11.25" hidden="1" outlineLevel="3" x14ac:dyDescent="0.2">
      <c r="A928" s="34"/>
      <c r="B928" s="34"/>
      <c r="C928" s="48">
        <v>0</v>
      </c>
      <c r="D928" s="49">
        <v>0</v>
      </c>
      <c r="E928" s="56"/>
      <c r="F928" s="275"/>
      <c r="G928" s="56"/>
      <c r="H928" s="56"/>
      <c r="I928" s="51">
        <v>0</v>
      </c>
      <c r="J928" s="51">
        <v>0</v>
      </c>
      <c r="K928" s="51">
        <v>0</v>
      </c>
      <c r="L928" s="51">
        <v>0</v>
      </c>
      <c r="M928" s="51">
        <v>0</v>
      </c>
      <c r="N928" s="51">
        <v>0</v>
      </c>
      <c r="O928" s="51">
        <v>0</v>
      </c>
      <c r="P928" s="51">
        <v>0</v>
      </c>
      <c r="Q928" s="51">
        <v>0</v>
      </c>
      <c r="R928" s="51">
        <v>0</v>
      </c>
      <c r="S928" s="51">
        <v>0</v>
      </c>
      <c r="T928" s="51">
        <v>0</v>
      </c>
      <c r="U928" s="51">
        <v>0</v>
      </c>
      <c r="V928" s="51">
        <v>0</v>
      </c>
      <c r="W928" s="51">
        <v>0</v>
      </c>
      <c r="X928" s="51">
        <v>0</v>
      </c>
      <c r="Y928" s="51">
        <v>0</v>
      </c>
      <c r="Z928" s="51">
        <v>0</v>
      </c>
      <c r="AA928" s="51">
        <v>0</v>
      </c>
      <c r="AB928" s="51">
        <v>0</v>
      </c>
      <c r="AC928" s="51">
        <v>0</v>
      </c>
      <c r="AD928" s="51">
        <v>0</v>
      </c>
      <c r="AE928" s="276"/>
      <c r="AF928" s="34"/>
      <c r="AG928" s="34"/>
      <c r="AH928" s="34"/>
    </row>
    <row r="929" spans="1:34" ht="11.25" hidden="1" outlineLevel="3" x14ac:dyDescent="0.2">
      <c r="A929" s="34"/>
      <c r="B929" s="34"/>
      <c r="C929" s="48">
        <v>0</v>
      </c>
      <c r="D929" s="49">
        <v>0</v>
      </c>
      <c r="E929" s="56"/>
      <c r="F929" s="275"/>
      <c r="G929" s="56"/>
      <c r="H929" s="56"/>
      <c r="I929" s="51">
        <v>0</v>
      </c>
      <c r="J929" s="51">
        <v>0</v>
      </c>
      <c r="K929" s="51">
        <v>0</v>
      </c>
      <c r="L929" s="51">
        <v>0</v>
      </c>
      <c r="M929" s="51">
        <v>0</v>
      </c>
      <c r="N929" s="51">
        <v>0</v>
      </c>
      <c r="O929" s="51">
        <v>0</v>
      </c>
      <c r="P929" s="51">
        <v>0</v>
      </c>
      <c r="Q929" s="51">
        <v>0</v>
      </c>
      <c r="R929" s="51">
        <v>0</v>
      </c>
      <c r="S929" s="51">
        <v>0</v>
      </c>
      <c r="T929" s="51">
        <v>0</v>
      </c>
      <c r="U929" s="51">
        <v>0</v>
      </c>
      <c r="V929" s="51">
        <v>0</v>
      </c>
      <c r="W929" s="51">
        <v>0</v>
      </c>
      <c r="X929" s="51">
        <v>0</v>
      </c>
      <c r="Y929" s="51">
        <v>0</v>
      </c>
      <c r="Z929" s="51">
        <v>0</v>
      </c>
      <c r="AA929" s="51">
        <v>0</v>
      </c>
      <c r="AB929" s="51">
        <v>0</v>
      </c>
      <c r="AC929" s="51">
        <v>0</v>
      </c>
      <c r="AD929" s="51">
        <v>0</v>
      </c>
      <c r="AE929" s="276"/>
      <c r="AF929" s="34"/>
      <c r="AG929" s="34"/>
      <c r="AH929" s="34"/>
    </row>
    <row r="930" spans="1:34" ht="11.25" hidden="1" outlineLevel="3" x14ac:dyDescent="0.2">
      <c r="A930" s="34"/>
      <c r="B930" s="34"/>
      <c r="C930" s="48">
        <v>0</v>
      </c>
      <c r="D930" s="49">
        <v>0</v>
      </c>
      <c r="E930" s="56"/>
      <c r="F930" s="275"/>
      <c r="G930" s="56"/>
      <c r="H930" s="56"/>
      <c r="I930" s="51">
        <v>0</v>
      </c>
      <c r="J930" s="51">
        <v>0</v>
      </c>
      <c r="K930" s="51">
        <v>0</v>
      </c>
      <c r="L930" s="51">
        <v>0</v>
      </c>
      <c r="M930" s="51">
        <v>0</v>
      </c>
      <c r="N930" s="51">
        <v>0</v>
      </c>
      <c r="O930" s="51">
        <v>0</v>
      </c>
      <c r="P930" s="51">
        <v>0</v>
      </c>
      <c r="Q930" s="51">
        <v>0</v>
      </c>
      <c r="R930" s="51">
        <v>0</v>
      </c>
      <c r="S930" s="51">
        <v>0</v>
      </c>
      <c r="T930" s="51">
        <v>0</v>
      </c>
      <c r="U930" s="51">
        <v>0</v>
      </c>
      <c r="V930" s="51">
        <v>0</v>
      </c>
      <c r="W930" s="51">
        <v>0</v>
      </c>
      <c r="X930" s="51">
        <v>0</v>
      </c>
      <c r="Y930" s="51">
        <v>0</v>
      </c>
      <c r="Z930" s="51">
        <v>0</v>
      </c>
      <c r="AA930" s="51">
        <v>0</v>
      </c>
      <c r="AB930" s="51">
        <v>0</v>
      </c>
      <c r="AC930" s="51">
        <v>0</v>
      </c>
      <c r="AD930" s="51">
        <v>0</v>
      </c>
      <c r="AE930" s="276"/>
      <c r="AF930" s="34"/>
      <c r="AG930" s="34"/>
      <c r="AH930" s="34"/>
    </row>
    <row r="931" spans="1:34" ht="11.25" hidden="1" outlineLevel="3" x14ac:dyDescent="0.2">
      <c r="A931" s="34"/>
      <c r="B931" s="34"/>
      <c r="C931" s="48">
        <v>0</v>
      </c>
      <c r="D931" s="49">
        <v>0</v>
      </c>
      <c r="E931" s="56"/>
      <c r="F931" s="275"/>
      <c r="G931" s="56"/>
      <c r="H931" s="56"/>
      <c r="I931" s="51">
        <v>0</v>
      </c>
      <c r="J931" s="51">
        <v>0</v>
      </c>
      <c r="K931" s="51">
        <v>0</v>
      </c>
      <c r="L931" s="51">
        <v>0</v>
      </c>
      <c r="M931" s="51">
        <v>0</v>
      </c>
      <c r="N931" s="51">
        <v>0</v>
      </c>
      <c r="O931" s="51">
        <v>0</v>
      </c>
      <c r="P931" s="51">
        <v>0</v>
      </c>
      <c r="Q931" s="51">
        <v>0</v>
      </c>
      <c r="R931" s="51">
        <v>0</v>
      </c>
      <c r="S931" s="51">
        <v>0</v>
      </c>
      <c r="T931" s="51">
        <v>0</v>
      </c>
      <c r="U931" s="51">
        <v>0</v>
      </c>
      <c r="V931" s="51">
        <v>0</v>
      </c>
      <c r="W931" s="51">
        <v>0</v>
      </c>
      <c r="X931" s="51">
        <v>0</v>
      </c>
      <c r="Y931" s="51">
        <v>0</v>
      </c>
      <c r="Z931" s="51">
        <v>0</v>
      </c>
      <c r="AA931" s="51">
        <v>0</v>
      </c>
      <c r="AB931" s="51">
        <v>0</v>
      </c>
      <c r="AC931" s="51">
        <v>0</v>
      </c>
      <c r="AD931" s="51">
        <v>0</v>
      </c>
      <c r="AE931" s="276"/>
      <c r="AF931" s="34"/>
      <c r="AG931" s="34"/>
      <c r="AH931" s="34"/>
    </row>
    <row r="932" spans="1:34" ht="11.25" hidden="1" outlineLevel="3" x14ac:dyDescent="0.2">
      <c r="A932" s="34"/>
      <c r="B932" s="34"/>
      <c r="C932" s="48">
        <v>0</v>
      </c>
      <c r="D932" s="49">
        <v>0</v>
      </c>
      <c r="E932" s="56"/>
      <c r="F932" s="275"/>
      <c r="G932" s="56"/>
      <c r="H932" s="56"/>
      <c r="I932" s="51">
        <v>0</v>
      </c>
      <c r="J932" s="51">
        <v>0</v>
      </c>
      <c r="K932" s="51">
        <v>0</v>
      </c>
      <c r="L932" s="51">
        <v>0</v>
      </c>
      <c r="M932" s="51">
        <v>0</v>
      </c>
      <c r="N932" s="51">
        <v>0</v>
      </c>
      <c r="O932" s="51">
        <v>0</v>
      </c>
      <c r="P932" s="51">
        <v>0</v>
      </c>
      <c r="Q932" s="51">
        <v>0</v>
      </c>
      <c r="R932" s="51">
        <v>0</v>
      </c>
      <c r="S932" s="51">
        <v>0</v>
      </c>
      <c r="T932" s="51">
        <v>0</v>
      </c>
      <c r="U932" s="51">
        <v>0</v>
      </c>
      <c r="V932" s="51">
        <v>0</v>
      </c>
      <c r="W932" s="51">
        <v>0</v>
      </c>
      <c r="X932" s="51">
        <v>0</v>
      </c>
      <c r="Y932" s="51">
        <v>0</v>
      </c>
      <c r="Z932" s="51">
        <v>0</v>
      </c>
      <c r="AA932" s="51">
        <v>0</v>
      </c>
      <c r="AB932" s="51">
        <v>0</v>
      </c>
      <c r="AC932" s="51">
        <v>0</v>
      </c>
      <c r="AD932" s="51">
        <v>0</v>
      </c>
      <c r="AE932" s="276"/>
      <c r="AF932" s="34"/>
      <c r="AG932" s="34"/>
      <c r="AH932" s="34"/>
    </row>
    <row r="933" spans="1:34" ht="11.25" hidden="1" outlineLevel="3" x14ac:dyDescent="0.2">
      <c r="A933" s="34"/>
      <c r="B933" s="34"/>
      <c r="C933" s="48">
        <v>0</v>
      </c>
      <c r="D933" s="49">
        <v>0</v>
      </c>
      <c r="E933" s="56"/>
      <c r="F933" s="275"/>
      <c r="G933" s="56"/>
      <c r="H933" s="56"/>
      <c r="I933" s="51">
        <v>0</v>
      </c>
      <c r="J933" s="51">
        <v>0</v>
      </c>
      <c r="K933" s="51">
        <v>0</v>
      </c>
      <c r="L933" s="51">
        <v>0</v>
      </c>
      <c r="M933" s="51">
        <v>0</v>
      </c>
      <c r="N933" s="51">
        <v>0</v>
      </c>
      <c r="O933" s="51">
        <v>0</v>
      </c>
      <c r="P933" s="51">
        <v>0</v>
      </c>
      <c r="Q933" s="51">
        <v>0</v>
      </c>
      <c r="R933" s="51">
        <v>0</v>
      </c>
      <c r="S933" s="51">
        <v>0</v>
      </c>
      <c r="T933" s="51">
        <v>0</v>
      </c>
      <c r="U933" s="51">
        <v>0</v>
      </c>
      <c r="V933" s="51">
        <v>0</v>
      </c>
      <c r="W933" s="51">
        <v>0</v>
      </c>
      <c r="X933" s="51">
        <v>0</v>
      </c>
      <c r="Y933" s="51">
        <v>0</v>
      </c>
      <c r="Z933" s="51">
        <v>0</v>
      </c>
      <c r="AA933" s="51">
        <v>0</v>
      </c>
      <c r="AB933" s="51">
        <v>0</v>
      </c>
      <c r="AC933" s="51">
        <v>0</v>
      </c>
      <c r="AD933" s="51">
        <v>0</v>
      </c>
      <c r="AE933" s="276"/>
      <c r="AF933" s="34"/>
      <c r="AG933" s="34"/>
      <c r="AH933" s="34"/>
    </row>
    <row r="934" spans="1:34" ht="11.25" hidden="1" outlineLevel="3" x14ac:dyDescent="0.2">
      <c r="A934" s="34"/>
      <c r="B934" s="34"/>
      <c r="C934" s="48">
        <v>0</v>
      </c>
      <c r="D934" s="49">
        <v>0</v>
      </c>
      <c r="E934" s="56"/>
      <c r="F934" s="275"/>
      <c r="G934" s="56"/>
      <c r="H934" s="56"/>
      <c r="I934" s="51">
        <v>0</v>
      </c>
      <c r="J934" s="51">
        <v>0</v>
      </c>
      <c r="K934" s="51">
        <v>0</v>
      </c>
      <c r="L934" s="51">
        <v>0</v>
      </c>
      <c r="M934" s="51">
        <v>0</v>
      </c>
      <c r="N934" s="51">
        <v>0</v>
      </c>
      <c r="O934" s="51">
        <v>0</v>
      </c>
      <c r="P934" s="51">
        <v>0</v>
      </c>
      <c r="Q934" s="51">
        <v>0</v>
      </c>
      <c r="R934" s="51">
        <v>0</v>
      </c>
      <c r="S934" s="51">
        <v>0</v>
      </c>
      <c r="T934" s="51">
        <v>0</v>
      </c>
      <c r="U934" s="51">
        <v>0</v>
      </c>
      <c r="V934" s="51">
        <v>0</v>
      </c>
      <c r="W934" s="51">
        <v>0</v>
      </c>
      <c r="X934" s="51">
        <v>0</v>
      </c>
      <c r="Y934" s="51">
        <v>0</v>
      </c>
      <c r="Z934" s="51">
        <v>0</v>
      </c>
      <c r="AA934" s="51">
        <v>0</v>
      </c>
      <c r="AB934" s="51">
        <v>0</v>
      </c>
      <c r="AC934" s="51">
        <v>0</v>
      </c>
      <c r="AD934" s="51">
        <v>0</v>
      </c>
      <c r="AE934" s="276"/>
      <c r="AF934" s="34"/>
      <c r="AG934" s="34"/>
      <c r="AH934" s="34"/>
    </row>
    <row r="935" spans="1:34" ht="11.25" hidden="1" outlineLevel="3" x14ac:dyDescent="0.2">
      <c r="A935" s="34"/>
      <c r="B935" s="34"/>
      <c r="C935" s="48">
        <v>0</v>
      </c>
      <c r="D935" s="49">
        <v>0</v>
      </c>
      <c r="E935" s="56"/>
      <c r="F935" s="275"/>
      <c r="G935" s="56"/>
      <c r="H935" s="56"/>
      <c r="I935" s="51">
        <v>0</v>
      </c>
      <c r="J935" s="51">
        <v>0</v>
      </c>
      <c r="K935" s="51">
        <v>0</v>
      </c>
      <c r="L935" s="51">
        <v>0</v>
      </c>
      <c r="M935" s="51">
        <v>0</v>
      </c>
      <c r="N935" s="51">
        <v>0</v>
      </c>
      <c r="O935" s="51">
        <v>0</v>
      </c>
      <c r="P935" s="51">
        <v>0</v>
      </c>
      <c r="Q935" s="51">
        <v>0</v>
      </c>
      <c r="R935" s="51">
        <v>0</v>
      </c>
      <c r="S935" s="51">
        <v>0</v>
      </c>
      <c r="T935" s="51">
        <v>0</v>
      </c>
      <c r="U935" s="51">
        <v>0</v>
      </c>
      <c r="V935" s="51">
        <v>0</v>
      </c>
      <c r="W935" s="51">
        <v>0</v>
      </c>
      <c r="X935" s="51">
        <v>0</v>
      </c>
      <c r="Y935" s="51">
        <v>0</v>
      </c>
      <c r="Z935" s="51">
        <v>0</v>
      </c>
      <c r="AA935" s="51">
        <v>0</v>
      </c>
      <c r="AB935" s="51">
        <v>0</v>
      </c>
      <c r="AC935" s="51">
        <v>0</v>
      </c>
      <c r="AD935" s="51">
        <v>0</v>
      </c>
      <c r="AE935" s="276"/>
      <c r="AF935" s="34"/>
      <c r="AG935" s="34"/>
      <c r="AH935" s="34"/>
    </row>
    <row r="936" spans="1:34" ht="11.25" hidden="1" outlineLevel="3" x14ac:dyDescent="0.2">
      <c r="A936" s="34"/>
      <c r="B936" s="34"/>
      <c r="C936" s="48">
        <v>0</v>
      </c>
      <c r="D936" s="49">
        <v>0</v>
      </c>
      <c r="E936" s="56"/>
      <c r="F936" s="275"/>
      <c r="G936" s="56"/>
      <c r="H936" s="56"/>
      <c r="I936" s="51">
        <v>0</v>
      </c>
      <c r="J936" s="51">
        <v>0</v>
      </c>
      <c r="K936" s="51">
        <v>0</v>
      </c>
      <c r="L936" s="51">
        <v>0</v>
      </c>
      <c r="M936" s="51">
        <v>0</v>
      </c>
      <c r="N936" s="51">
        <v>0</v>
      </c>
      <c r="O936" s="51">
        <v>0</v>
      </c>
      <c r="P936" s="51">
        <v>0</v>
      </c>
      <c r="Q936" s="51">
        <v>0</v>
      </c>
      <c r="R936" s="51">
        <v>0</v>
      </c>
      <c r="S936" s="51">
        <v>0</v>
      </c>
      <c r="T936" s="51">
        <v>0</v>
      </c>
      <c r="U936" s="51">
        <v>0</v>
      </c>
      <c r="V936" s="51">
        <v>0</v>
      </c>
      <c r="W936" s="51">
        <v>0</v>
      </c>
      <c r="X936" s="51">
        <v>0</v>
      </c>
      <c r="Y936" s="51">
        <v>0</v>
      </c>
      <c r="Z936" s="51">
        <v>0</v>
      </c>
      <c r="AA936" s="51">
        <v>0</v>
      </c>
      <c r="AB936" s="51">
        <v>0</v>
      </c>
      <c r="AC936" s="51">
        <v>0</v>
      </c>
      <c r="AD936" s="51">
        <v>0</v>
      </c>
      <c r="AE936" s="276"/>
      <c r="AF936" s="34"/>
      <c r="AG936" s="34"/>
      <c r="AH936" s="34"/>
    </row>
    <row r="937" spans="1:34" ht="11.25" hidden="1" outlineLevel="3" x14ac:dyDescent="0.2">
      <c r="A937" s="34"/>
      <c r="B937" s="34"/>
      <c r="C937" s="48">
        <v>0</v>
      </c>
      <c r="D937" s="49">
        <v>0</v>
      </c>
      <c r="E937" s="56"/>
      <c r="F937" s="275"/>
      <c r="G937" s="56"/>
      <c r="H937" s="56"/>
      <c r="I937" s="51">
        <v>0</v>
      </c>
      <c r="J937" s="51">
        <v>0</v>
      </c>
      <c r="K937" s="51">
        <v>0</v>
      </c>
      <c r="L937" s="51">
        <v>0</v>
      </c>
      <c r="M937" s="51">
        <v>0</v>
      </c>
      <c r="N937" s="51">
        <v>0</v>
      </c>
      <c r="O937" s="51">
        <v>0</v>
      </c>
      <c r="P937" s="51">
        <v>0</v>
      </c>
      <c r="Q937" s="51">
        <v>0</v>
      </c>
      <c r="R937" s="51">
        <v>0</v>
      </c>
      <c r="S937" s="51">
        <v>0</v>
      </c>
      <c r="T937" s="51">
        <v>0</v>
      </c>
      <c r="U937" s="51">
        <v>0</v>
      </c>
      <c r="V937" s="51">
        <v>0</v>
      </c>
      <c r="W937" s="51">
        <v>0</v>
      </c>
      <c r="X937" s="51">
        <v>0</v>
      </c>
      <c r="Y937" s="51">
        <v>0</v>
      </c>
      <c r="Z937" s="51">
        <v>0</v>
      </c>
      <c r="AA937" s="51">
        <v>0</v>
      </c>
      <c r="AB937" s="51">
        <v>0</v>
      </c>
      <c r="AC937" s="51">
        <v>0</v>
      </c>
      <c r="AD937" s="51">
        <v>0</v>
      </c>
      <c r="AE937" s="276"/>
      <c r="AF937" s="34"/>
      <c r="AG937" s="34"/>
      <c r="AH937" s="34"/>
    </row>
    <row r="938" spans="1:34" ht="11.25" hidden="1" outlineLevel="3" x14ac:dyDescent="0.2">
      <c r="A938" s="34"/>
      <c r="B938" s="34"/>
      <c r="C938" s="48">
        <v>0</v>
      </c>
      <c r="D938" s="49">
        <v>0</v>
      </c>
      <c r="E938" s="56"/>
      <c r="F938" s="275"/>
      <c r="G938" s="56"/>
      <c r="H938" s="56"/>
      <c r="I938" s="51">
        <v>0</v>
      </c>
      <c r="J938" s="51">
        <v>0</v>
      </c>
      <c r="K938" s="51">
        <v>0</v>
      </c>
      <c r="L938" s="51">
        <v>0</v>
      </c>
      <c r="M938" s="51">
        <v>0</v>
      </c>
      <c r="N938" s="51">
        <v>0</v>
      </c>
      <c r="O938" s="51">
        <v>0</v>
      </c>
      <c r="P938" s="51">
        <v>0</v>
      </c>
      <c r="Q938" s="51">
        <v>0</v>
      </c>
      <c r="R938" s="51">
        <v>0</v>
      </c>
      <c r="S938" s="51">
        <v>0</v>
      </c>
      <c r="T938" s="51">
        <v>0</v>
      </c>
      <c r="U938" s="51">
        <v>0</v>
      </c>
      <c r="V938" s="51">
        <v>0</v>
      </c>
      <c r="W938" s="51">
        <v>0</v>
      </c>
      <c r="X938" s="51">
        <v>0</v>
      </c>
      <c r="Y938" s="51">
        <v>0</v>
      </c>
      <c r="Z938" s="51">
        <v>0</v>
      </c>
      <c r="AA938" s="51">
        <v>0</v>
      </c>
      <c r="AB938" s="51">
        <v>0</v>
      </c>
      <c r="AC938" s="51">
        <v>0</v>
      </c>
      <c r="AD938" s="51">
        <v>0</v>
      </c>
      <c r="AE938" s="276"/>
      <c r="AF938" s="34"/>
      <c r="AG938" s="34"/>
      <c r="AH938" s="34"/>
    </row>
    <row r="939" spans="1:34" ht="11.25" hidden="1" outlineLevel="3" x14ac:dyDescent="0.2">
      <c r="A939" s="34"/>
      <c r="B939" s="34"/>
      <c r="C939" s="48">
        <v>0</v>
      </c>
      <c r="D939" s="49">
        <v>0</v>
      </c>
      <c r="E939" s="56"/>
      <c r="F939" s="275"/>
      <c r="G939" s="56"/>
      <c r="H939" s="56"/>
      <c r="I939" s="51">
        <v>0</v>
      </c>
      <c r="J939" s="51">
        <v>0</v>
      </c>
      <c r="K939" s="51">
        <v>0</v>
      </c>
      <c r="L939" s="51">
        <v>0</v>
      </c>
      <c r="M939" s="51">
        <v>0</v>
      </c>
      <c r="N939" s="51">
        <v>0</v>
      </c>
      <c r="O939" s="51">
        <v>0</v>
      </c>
      <c r="P939" s="51">
        <v>0</v>
      </c>
      <c r="Q939" s="51">
        <v>0</v>
      </c>
      <c r="R939" s="51">
        <v>0</v>
      </c>
      <c r="S939" s="51">
        <v>0</v>
      </c>
      <c r="T939" s="51">
        <v>0</v>
      </c>
      <c r="U939" s="51">
        <v>0</v>
      </c>
      <c r="V939" s="51">
        <v>0</v>
      </c>
      <c r="W939" s="51">
        <v>0</v>
      </c>
      <c r="X939" s="51">
        <v>0</v>
      </c>
      <c r="Y939" s="51">
        <v>0</v>
      </c>
      <c r="Z939" s="51">
        <v>0</v>
      </c>
      <c r="AA939" s="51">
        <v>0</v>
      </c>
      <c r="AB939" s="51">
        <v>0</v>
      </c>
      <c r="AC939" s="51">
        <v>0</v>
      </c>
      <c r="AD939" s="51">
        <v>0</v>
      </c>
      <c r="AE939" s="276"/>
      <c r="AF939" s="34"/>
      <c r="AG939" s="34"/>
      <c r="AH939" s="34"/>
    </row>
    <row r="940" spans="1:34" ht="11.25" hidden="1" outlineLevel="3" x14ac:dyDescent="0.2">
      <c r="A940" s="34"/>
      <c r="B940" s="34"/>
      <c r="C940" s="48">
        <v>0</v>
      </c>
      <c r="D940" s="49">
        <v>0</v>
      </c>
      <c r="E940" s="56"/>
      <c r="F940" s="275"/>
      <c r="G940" s="56"/>
      <c r="H940" s="56"/>
      <c r="I940" s="51">
        <v>0</v>
      </c>
      <c r="J940" s="51">
        <v>0</v>
      </c>
      <c r="K940" s="51">
        <v>0</v>
      </c>
      <c r="L940" s="51">
        <v>0</v>
      </c>
      <c r="M940" s="51">
        <v>0</v>
      </c>
      <c r="N940" s="51">
        <v>0</v>
      </c>
      <c r="O940" s="51">
        <v>0</v>
      </c>
      <c r="P940" s="51">
        <v>0</v>
      </c>
      <c r="Q940" s="51">
        <v>0</v>
      </c>
      <c r="R940" s="51">
        <v>0</v>
      </c>
      <c r="S940" s="51">
        <v>0</v>
      </c>
      <c r="T940" s="51">
        <v>0</v>
      </c>
      <c r="U940" s="51">
        <v>0</v>
      </c>
      <c r="V940" s="51">
        <v>0</v>
      </c>
      <c r="W940" s="51">
        <v>0</v>
      </c>
      <c r="X940" s="51">
        <v>0</v>
      </c>
      <c r="Y940" s="51">
        <v>0</v>
      </c>
      <c r="Z940" s="51">
        <v>0</v>
      </c>
      <c r="AA940" s="51">
        <v>0</v>
      </c>
      <c r="AB940" s="51">
        <v>0</v>
      </c>
      <c r="AC940" s="51">
        <v>0</v>
      </c>
      <c r="AD940" s="51">
        <v>0</v>
      </c>
      <c r="AE940" s="276"/>
      <c r="AF940" s="34"/>
      <c r="AG940" s="34"/>
      <c r="AH940" s="34"/>
    </row>
    <row r="941" spans="1:34" ht="11.25" hidden="1" outlineLevel="3" x14ac:dyDescent="0.2">
      <c r="A941" s="34"/>
      <c r="B941" s="34"/>
      <c r="C941" s="48">
        <v>0</v>
      </c>
      <c r="D941" s="49">
        <v>0</v>
      </c>
      <c r="E941" s="56"/>
      <c r="F941" s="275"/>
      <c r="G941" s="56"/>
      <c r="H941" s="56"/>
      <c r="I941" s="51">
        <v>0</v>
      </c>
      <c r="J941" s="51">
        <v>0</v>
      </c>
      <c r="K941" s="51">
        <v>0</v>
      </c>
      <c r="L941" s="51">
        <v>0</v>
      </c>
      <c r="M941" s="51">
        <v>0</v>
      </c>
      <c r="N941" s="51">
        <v>0</v>
      </c>
      <c r="O941" s="51">
        <v>0</v>
      </c>
      <c r="P941" s="51">
        <v>0</v>
      </c>
      <c r="Q941" s="51">
        <v>0</v>
      </c>
      <c r="R941" s="51">
        <v>0</v>
      </c>
      <c r="S941" s="51">
        <v>0</v>
      </c>
      <c r="T941" s="51">
        <v>0</v>
      </c>
      <c r="U941" s="51">
        <v>0</v>
      </c>
      <c r="V941" s="51">
        <v>0</v>
      </c>
      <c r="W941" s="51">
        <v>0</v>
      </c>
      <c r="X941" s="51">
        <v>0</v>
      </c>
      <c r="Y941" s="51">
        <v>0</v>
      </c>
      <c r="Z941" s="51">
        <v>0</v>
      </c>
      <c r="AA941" s="51">
        <v>0</v>
      </c>
      <c r="AB941" s="51">
        <v>0</v>
      </c>
      <c r="AC941" s="51">
        <v>0</v>
      </c>
      <c r="AD941" s="51">
        <v>0</v>
      </c>
      <c r="AE941" s="276"/>
      <c r="AF941" s="34"/>
      <c r="AG941" s="34"/>
      <c r="AH941" s="34"/>
    </row>
    <row r="942" spans="1:34" ht="11.25" hidden="1" outlineLevel="3" x14ac:dyDescent="0.2">
      <c r="A942" s="34"/>
      <c r="B942" s="34"/>
      <c r="C942" s="48">
        <v>0</v>
      </c>
      <c r="D942" s="49">
        <v>0</v>
      </c>
      <c r="E942" s="56"/>
      <c r="F942" s="275"/>
      <c r="G942" s="56"/>
      <c r="H942" s="56"/>
      <c r="I942" s="51">
        <v>0</v>
      </c>
      <c r="J942" s="51">
        <v>0</v>
      </c>
      <c r="K942" s="51">
        <v>0</v>
      </c>
      <c r="L942" s="51">
        <v>0</v>
      </c>
      <c r="M942" s="51">
        <v>0</v>
      </c>
      <c r="N942" s="51">
        <v>0</v>
      </c>
      <c r="O942" s="51">
        <v>0</v>
      </c>
      <c r="P942" s="51">
        <v>0</v>
      </c>
      <c r="Q942" s="51">
        <v>0</v>
      </c>
      <c r="R942" s="51">
        <v>0</v>
      </c>
      <c r="S942" s="51">
        <v>0</v>
      </c>
      <c r="T942" s="51">
        <v>0</v>
      </c>
      <c r="U942" s="51">
        <v>0</v>
      </c>
      <c r="V942" s="51">
        <v>0</v>
      </c>
      <c r="W942" s="51">
        <v>0</v>
      </c>
      <c r="X942" s="51">
        <v>0</v>
      </c>
      <c r="Y942" s="51">
        <v>0</v>
      </c>
      <c r="Z942" s="51">
        <v>0</v>
      </c>
      <c r="AA942" s="51">
        <v>0</v>
      </c>
      <c r="AB942" s="51">
        <v>0</v>
      </c>
      <c r="AC942" s="51">
        <v>0</v>
      </c>
      <c r="AD942" s="51">
        <v>0</v>
      </c>
      <c r="AE942" s="276"/>
      <c r="AF942" s="34"/>
      <c r="AG942" s="34"/>
      <c r="AH942" s="34"/>
    </row>
    <row r="943" spans="1:34" ht="11.25" outlineLevel="2" collapsed="1" x14ac:dyDescent="0.2">
      <c r="A943" s="34"/>
      <c r="B943" s="34"/>
      <c r="C943" s="48" t="s">
        <v>183</v>
      </c>
      <c r="D943" s="49" t="s">
        <v>230</v>
      </c>
      <c r="E943" s="56"/>
      <c r="F943" s="275"/>
      <c r="G943" s="56"/>
      <c r="H943" s="56"/>
      <c r="I943" s="51">
        <v>0</v>
      </c>
      <c r="J943" s="51">
        <v>0</v>
      </c>
      <c r="K943" s="51">
        <v>0</v>
      </c>
      <c r="L943" s="51">
        <v>0.39999999999999997</v>
      </c>
      <c r="M943" s="51">
        <v>0</v>
      </c>
      <c r="N943" s="51">
        <v>0</v>
      </c>
      <c r="O943" s="51">
        <v>0</v>
      </c>
      <c r="P943" s="51">
        <v>0</v>
      </c>
      <c r="Q943" s="51">
        <v>0</v>
      </c>
      <c r="R943" s="51">
        <v>0</v>
      </c>
      <c r="S943" s="51">
        <v>0</v>
      </c>
      <c r="T943" s="51">
        <v>0</v>
      </c>
      <c r="U943" s="51">
        <v>0</v>
      </c>
      <c r="V943" s="51">
        <v>0</v>
      </c>
      <c r="W943" s="51">
        <v>0</v>
      </c>
      <c r="X943" s="51">
        <v>0</v>
      </c>
      <c r="Y943" s="51">
        <v>0</v>
      </c>
      <c r="Z943" s="51">
        <v>0</v>
      </c>
      <c r="AA943" s="51">
        <v>0</v>
      </c>
      <c r="AB943" s="51">
        <v>0</v>
      </c>
      <c r="AC943" s="51">
        <v>0</v>
      </c>
      <c r="AD943" s="51">
        <v>0</v>
      </c>
      <c r="AE943" s="276"/>
      <c r="AF943" s="34"/>
      <c r="AG943" s="34"/>
      <c r="AH943" s="34"/>
    </row>
    <row r="944" spans="1:34" ht="11.25" outlineLevel="2" x14ac:dyDescent="0.2">
      <c r="A944" s="34"/>
      <c r="B944" s="34"/>
      <c r="C944" s="48">
        <v>0</v>
      </c>
      <c r="D944" s="49">
        <v>0</v>
      </c>
      <c r="E944" s="56"/>
      <c r="F944" s="275"/>
      <c r="G944" s="56"/>
      <c r="H944" s="56"/>
      <c r="I944" s="51">
        <v>0</v>
      </c>
      <c r="J944" s="51">
        <v>0</v>
      </c>
      <c r="K944" s="51">
        <v>0</v>
      </c>
      <c r="L944" s="51">
        <v>0</v>
      </c>
      <c r="M944" s="51">
        <v>0</v>
      </c>
      <c r="N944" s="51">
        <v>0</v>
      </c>
      <c r="O944" s="51">
        <v>0</v>
      </c>
      <c r="P944" s="51">
        <v>0</v>
      </c>
      <c r="Q944" s="51">
        <v>0</v>
      </c>
      <c r="R944" s="51">
        <v>0</v>
      </c>
      <c r="S944" s="51">
        <v>0</v>
      </c>
      <c r="T944" s="51">
        <v>0</v>
      </c>
      <c r="U944" s="51">
        <v>0</v>
      </c>
      <c r="V944" s="51">
        <v>0</v>
      </c>
      <c r="W944" s="51">
        <v>0</v>
      </c>
      <c r="X944" s="51">
        <v>0</v>
      </c>
      <c r="Y944" s="51">
        <v>0</v>
      </c>
      <c r="Z944" s="51">
        <v>0</v>
      </c>
      <c r="AA944" s="51">
        <v>0</v>
      </c>
      <c r="AB944" s="51">
        <v>0</v>
      </c>
      <c r="AC944" s="51">
        <v>0</v>
      </c>
      <c r="AD944" s="51">
        <v>0</v>
      </c>
      <c r="AE944" s="276"/>
      <c r="AF944" s="34"/>
      <c r="AG944" s="34"/>
      <c r="AH944" s="34"/>
    </row>
    <row r="945" spans="1:34" ht="11.25" outlineLevel="2" x14ac:dyDescent="0.2">
      <c r="A945" s="34"/>
      <c r="B945" s="34"/>
      <c r="C945" s="48">
        <v>0</v>
      </c>
      <c r="D945" s="49">
        <v>0</v>
      </c>
      <c r="E945" s="56"/>
      <c r="F945" s="275"/>
      <c r="G945" s="56"/>
      <c r="H945" s="56"/>
      <c r="I945" s="51">
        <v>0</v>
      </c>
      <c r="J945" s="51">
        <v>0</v>
      </c>
      <c r="K945" s="51">
        <v>0</v>
      </c>
      <c r="L945" s="51">
        <v>0</v>
      </c>
      <c r="M945" s="51">
        <v>0</v>
      </c>
      <c r="N945" s="51">
        <v>0</v>
      </c>
      <c r="O945" s="51">
        <v>0</v>
      </c>
      <c r="P945" s="51">
        <v>0</v>
      </c>
      <c r="Q945" s="51">
        <v>0</v>
      </c>
      <c r="R945" s="51">
        <v>0</v>
      </c>
      <c r="S945" s="51">
        <v>0</v>
      </c>
      <c r="T945" s="51">
        <v>0</v>
      </c>
      <c r="U945" s="51">
        <v>0</v>
      </c>
      <c r="V945" s="51">
        <v>0</v>
      </c>
      <c r="W945" s="51">
        <v>0</v>
      </c>
      <c r="X945" s="51">
        <v>0</v>
      </c>
      <c r="Y945" s="51">
        <v>0</v>
      </c>
      <c r="Z945" s="51">
        <v>0</v>
      </c>
      <c r="AA945" s="51">
        <v>0</v>
      </c>
      <c r="AB945" s="51">
        <v>0</v>
      </c>
      <c r="AC945" s="51">
        <v>0</v>
      </c>
      <c r="AD945" s="51">
        <v>0</v>
      </c>
      <c r="AE945" s="276"/>
      <c r="AF945" s="34"/>
      <c r="AG945" s="34"/>
      <c r="AH945" s="34"/>
    </row>
    <row r="946" spans="1:34" ht="11.25" outlineLevel="2" x14ac:dyDescent="0.2">
      <c r="A946" s="34"/>
      <c r="B946" s="34"/>
      <c r="C946" s="279"/>
      <c r="D946" s="217"/>
      <c r="E946" s="56"/>
      <c r="F946" s="62"/>
      <c r="G946" s="56"/>
      <c r="H946" s="56"/>
      <c r="I946" s="277"/>
      <c r="J946" s="277"/>
      <c r="K946" s="276"/>
      <c r="L946" s="276"/>
      <c r="M946" s="276"/>
      <c r="N946" s="278"/>
      <c r="O946" s="278"/>
      <c r="P946" s="278"/>
      <c r="Q946" s="278"/>
      <c r="R946" s="278"/>
      <c r="S946" s="276"/>
      <c r="T946" s="276"/>
      <c r="U946" s="276"/>
      <c r="V946" s="276"/>
      <c r="W946" s="276"/>
      <c r="X946" s="276"/>
      <c r="Y946" s="276"/>
      <c r="Z946" s="276"/>
      <c r="AA946" s="276"/>
      <c r="AB946" s="276"/>
      <c r="AC946" s="276"/>
      <c r="AD946" s="276"/>
      <c r="AE946" s="276"/>
      <c r="AF946" s="34"/>
      <c r="AG946" s="34"/>
      <c r="AH946" s="34"/>
    </row>
    <row r="947" spans="1:34" ht="11.25" outlineLevel="1" x14ac:dyDescent="0.2">
      <c r="A947" s="34"/>
      <c r="B947" s="34"/>
      <c r="C947" s="221"/>
      <c r="D947" s="217"/>
      <c r="E947" s="56"/>
      <c r="F947" s="62"/>
      <c r="G947" s="56"/>
      <c r="H947" s="56"/>
      <c r="I947" s="277"/>
      <c r="J947" s="277"/>
      <c r="K947" s="276"/>
      <c r="L947" s="276"/>
      <c r="M947" s="276"/>
      <c r="N947" s="278"/>
      <c r="O947" s="278"/>
      <c r="P947" s="278"/>
      <c r="Q947" s="278"/>
      <c r="R947" s="278"/>
      <c r="S947" s="276"/>
      <c r="T947" s="276"/>
      <c r="U947" s="276"/>
      <c r="V947" s="276"/>
      <c r="W947" s="276"/>
      <c r="X947" s="276"/>
      <c r="Y947" s="276"/>
      <c r="Z947" s="276"/>
      <c r="AA947" s="276"/>
      <c r="AB947" s="276"/>
      <c r="AC947" s="276"/>
      <c r="AD947" s="276"/>
      <c r="AE947" s="276"/>
      <c r="AF947" s="34"/>
      <c r="AG947" s="34"/>
      <c r="AH947" s="34"/>
    </row>
    <row r="948" spans="1:34" ht="11.25" x14ac:dyDescent="0.2">
      <c r="A948" s="34"/>
      <c r="B948" s="34"/>
      <c r="C948" s="45"/>
      <c r="D948" s="35"/>
      <c r="E948" s="35"/>
      <c r="F948" s="45"/>
      <c r="G948" s="37"/>
      <c r="H948" s="37"/>
      <c r="I948" s="37"/>
      <c r="J948" s="35"/>
      <c r="K948" s="35"/>
      <c r="L948" s="35"/>
      <c r="M948" s="35"/>
      <c r="N948" s="64"/>
      <c r="O948" s="64"/>
      <c r="P948" s="64"/>
      <c r="Q948" s="64"/>
      <c r="R948" s="64"/>
      <c r="S948" s="34"/>
      <c r="T948" s="34"/>
      <c r="U948" s="34"/>
      <c r="V948" s="34"/>
      <c r="W948" s="34"/>
      <c r="X948" s="34"/>
      <c r="Y948" s="34"/>
      <c r="Z948" s="34"/>
      <c r="AA948" s="34"/>
      <c r="AB948" s="34"/>
      <c r="AC948" s="34"/>
      <c r="AD948" s="34"/>
      <c r="AE948" s="34"/>
      <c r="AF948" s="34"/>
      <c r="AG948" s="34"/>
      <c r="AH948" s="34"/>
    </row>
    <row r="949" spans="1:34" ht="12.75" x14ac:dyDescent="0.2">
      <c r="A949" s="26"/>
      <c r="B949" s="27" t="s">
        <v>145</v>
      </c>
      <c r="C949" s="26"/>
      <c r="D949" s="43" t="s">
        <v>106</v>
      </c>
      <c r="E949" s="43"/>
      <c r="F949" s="280"/>
      <c r="G949" s="29" t="s">
        <v>143</v>
      </c>
      <c r="H949" s="29"/>
      <c r="I949" s="44" t="s">
        <v>166</v>
      </c>
      <c r="J949" s="44" t="s">
        <v>130</v>
      </c>
      <c r="K949" s="44" t="s">
        <v>135</v>
      </c>
      <c r="L949" s="44" t="s">
        <v>137</v>
      </c>
      <c r="M949" s="44" t="s">
        <v>167</v>
      </c>
      <c r="N949" s="44" t="s">
        <v>168</v>
      </c>
      <c r="O949" s="44" t="s">
        <v>169</v>
      </c>
      <c r="P949" s="44" t="s">
        <v>170</v>
      </c>
      <c r="Q949" s="44" t="s">
        <v>171</v>
      </c>
      <c r="R949" s="44" t="s">
        <v>131</v>
      </c>
      <c r="S949" s="44" t="s">
        <v>172</v>
      </c>
      <c r="T949" s="44" t="s">
        <v>173</v>
      </c>
      <c r="U949" s="44">
        <v>0</v>
      </c>
      <c r="V949" s="44">
        <v>0</v>
      </c>
      <c r="W949" s="44">
        <v>0</v>
      </c>
      <c r="X949" s="44">
        <v>0</v>
      </c>
      <c r="Y949" s="44">
        <v>0</v>
      </c>
      <c r="Z949" s="44">
        <v>0</v>
      </c>
      <c r="AA949" s="44">
        <v>0</v>
      </c>
      <c r="AB949" s="44">
        <v>0</v>
      </c>
      <c r="AC949" s="54"/>
      <c r="AD949" s="54"/>
      <c r="AE949" s="54"/>
      <c r="AF949" s="33"/>
      <c r="AG949" s="33"/>
      <c r="AH949" s="33"/>
    </row>
    <row r="950" spans="1:34" ht="11.25" outlineLevel="1" x14ac:dyDescent="0.2">
      <c r="A950" s="34"/>
      <c r="B950" s="34"/>
      <c r="C950" s="45"/>
      <c r="D950" s="35"/>
      <c r="E950" s="35"/>
      <c r="F950" s="45"/>
      <c r="G950" s="37" t="s">
        <v>144</v>
      </c>
      <c r="H950" s="37"/>
      <c r="I950" s="46" t="s">
        <v>174</v>
      </c>
      <c r="J950" s="46" t="s">
        <v>175</v>
      </c>
      <c r="K950" s="46" t="s">
        <v>175</v>
      </c>
      <c r="L950" s="46" t="s">
        <v>175</v>
      </c>
      <c r="M950" s="46" t="s">
        <v>176</v>
      </c>
      <c r="N950" s="46" t="s">
        <v>176</v>
      </c>
      <c r="O950" s="46" t="s">
        <v>177</v>
      </c>
      <c r="P950" s="46" t="s">
        <v>177</v>
      </c>
      <c r="Q950" s="46" t="s">
        <v>175</v>
      </c>
      <c r="R950" s="46" t="s">
        <v>175</v>
      </c>
      <c r="S950" s="46" t="s">
        <v>175</v>
      </c>
      <c r="T950" s="46" t="s">
        <v>178</v>
      </c>
      <c r="U950" s="46">
        <v>0</v>
      </c>
      <c r="V950" s="46">
        <v>0</v>
      </c>
      <c r="W950" s="46">
        <v>0</v>
      </c>
      <c r="X950" s="46">
        <v>0</v>
      </c>
      <c r="Y950" s="46">
        <v>0</v>
      </c>
      <c r="Z950" s="46">
        <v>0</v>
      </c>
      <c r="AA950" s="46">
        <v>0</v>
      </c>
      <c r="AB950" s="46">
        <v>0</v>
      </c>
      <c r="AC950" s="34"/>
      <c r="AD950" s="34"/>
      <c r="AE950" s="34"/>
      <c r="AF950" s="34"/>
      <c r="AG950" s="34"/>
      <c r="AH950" s="34"/>
    </row>
    <row r="951" spans="1:34" ht="11.25" outlineLevel="1" x14ac:dyDescent="0.2">
      <c r="A951" s="34"/>
      <c r="B951" s="34"/>
      <c r="C951" s="47" t="s">
        <v>128</v>
      </c>
      <c r="D951" s="35"/>
      <c r="E951" s="35"/>
      <c r="F951" s="47"/>
      <c r="G951" s="37"/>
      <c r="H951" s="37"/>
      <c r="I951" s="37"/>
      <c r="J951" s="37"/>
      <c r="K951" s="37"/>
      <c r="L951" s="37"/>
      <c r="M951" s="37"/>
      <c r="N951" s="37"/>
      <c r="O951" s="37"/>
      <c r="P951" s="37"/>
      <c r="Q951" s="37"/>
      <c r="R951" s="37"/>
      <c r="S951" s="37"/>
      <c r="T951" s="37"/>
      <c r="U951" s="37"/>
      <c r="V951" s="37"/>
      <c r="W951" s="37"/>
      <c r="X951" s="37"/>
      <c r="Y951" s="37"/>
      <c r="Z951" s="37"/>
      <c r="AA951" s="37"/>
      <c r="AB951" s="37"/>
      <c r="AC951" s="34"/>
      <c r="AD951" s="34"/>
      <c r="AE951" s="34"/>
      <c r="AF951" s="34"/>
      <c r="AG951" s="34"/>
      <c r="AH951" s="34"/>
    </row>
    <row r="952" spans="1:34" ht="11.25" outlineLevel="2" x14ac:dyDescent="0.2">
      <c r="A952" s="34"/>
      <c r="B952" s="251"/>
      <c r="C952" s="48" t="s">
        <v>53</v>
      </c>
      <c r="D952" s="49" t="s">
        <v>229</v>
      </c>
      <c r="E952" s="35"/>
      <c r="F952" s="275"/>
      <c r="G952" s="51">
        <v>84</v>
      </c>
      <c r="H952" s="37"/>
      <c r="I952" s="51">
        <v>42.46</v>
      </c>
      <c r="J952" s="51">
        <v>6.87</v>
      </c>
      <c r="K952" s="51">
        <v>0</v>
      </c>
      <c r="L952" s="51">
        <v>0</v>
      </c>
      <c r="M952" s="51">
        <v>0</v>
      </c>
      <c r="N952" s="51">
        <v>0</v>
      </c>
      <c r="O952" s="51">
        <v>0</v>
      </c>
      <c r="P952" s="51">
        <v>0</v>
      </c>
      <c r="Q952" s="51">
        <v>0</v>
      </c>
      <c r="R952" s="51">
        <v>0</v>
      </c>
      <c r="S952" s="51">
        <v>0</v>
      </c>
      <c r="T952" s="51">
        <v>0</v>
      </c>
      <c r="U952" s="51">
        <v>0</v>
      </c>
      <c r="V952" s="51">
        <v>0</v>
      </c>
      <c r="W952" s="51">
        <v>0</v>
      </c>
      <c r="X952" s="51">
        <v>0</v>
      </c>
      <c r="Y952" s="51">
        <v>0</v>
      </c>
      <c r="Z952" s="51">
        <v>0</v>
      </c>
      <c r="AA952" s="51">
        <v>0</v>
      </c>
      <c r="AB952" s="51">
        <v>0</v>
      </c>
      <c r="AC952" s="51">
        <v>0</v>
      </c>
      <c r="AD952" s="51">
        <v>0</v>
      </c>
      <c r="AE952" s="276"/>
      <c r="AF952" s="34"/>
      <c r="AG952" s="34"/>
      <c r="AH952" s="34"/>
    </row>
    <row r="953" spans="1:34" s="57" customFormat="1" ht="11.25" outlineLevel="2" x14ac:dyDescent="0.2">
      <c r="A953" s="52"/>
      <c r="B953" s="258"/>
      <c r="C953" s="48" t="s">
        <v>54</v>
      </c>
      <c r="D953" s="49" t="s">
        <v>230</v>
      </c>
      <c r="E953" s="56"/>
      <c r="F953" s="275"/>
      <c r="G953" s="51">
        <v>84</v>
      </c>
      <c r="H953" s="56"/>
      <c r="I953" s="51">
        <v>42.46</v>
      </c>
      <c r="J953" s="51">
        <v>0</v>
      </c>
      <c r="K953" s="51">
        <v>10.82</v>
      </c>
      <c r="L953" s="51">
        <v>2.39</v>
      </c>
      <c r="M953" s="51">
        <v>0</v>
      </c>
      <c r="N953" s="51">
        <v>0</v>
      </c>
      <c r="O953" s="51">
        <v>0</v>
      </c>
      <c r="P953" s="51">
        <v>0</v>
      </c>
      <c r="Q953" s="51">
        <v>0</v>
      </c>
      <c r="R953" s="51">
        <v>0</v>
      </c>
      <c r="S953" s="51">
        <v>0</v>
      </c>
      <c r="T953" s="51">
        <v>0</v>
      </c>
      <c r="U953" s="51">
        <v>0</v>
      </c>
      <c r="V953" s="51">
        <v>0</v>
      </c>
      <c r="W953" s="51">
        <v>0</v>
      </c>
      <c r="X953" s="51">
        <v>0</v>
      </c>
      <c r="Y953" s="51">
        <v>0</v>
      </c>
      <c r="Z953" s="51">
        <v>0</v>
      </c>
      <c r="AA953" s="51">
        <v>0</v>
      </c>
      <c r="AB953" s="51">
        <v>0</v>
      </c>
      <c r="AC953" s="51">
        <v>0</v>
      </c>
      <c r="AD953" s="51">
        <v>0</v>
      </c>
      <c r="AE953" s="276"/>
      <c r="AF953" s="52"/>
      <c r="AG953" s="52"/>
      <c r="AH953" s="52"/>
    </row>
    <row r="954" spans="1:34" ht="11.25" outlineLevel="2" x14ac:dyDescent="0.2">
      <c r="A954" s="34"/>
      <c r="B954" s="251"/>
      <c r="C954" s="48" t="s">
        <v>191</v>
      </c>
      <c r="D954" s="49" t="s">
        <v>229</v>
      </c>
      <c r="E954" s="56"/>
      <c r="F954" s="275"/>
      <c r="G954" s="51">
        <v>84</v>
      </c>
      <c r="H954" s="56"/>
      <c r="I954" s="51">
        <v>42.46</v>
      </c>
      <c r="J954" s="51">
        <v>3.55</v>
      </c>
      <c r="K954" s="51">
        <v>0</v>
      </c>
      <c r="L954" s="51">
        <v>0</v>
      </c>
      <c r="M954" s="51">
        <v>12.81</v>
      </c>
      <c r="N954" s="51">
        <v>4.33</v>
      </c>
      <c r="O954" s="51">
        <v>0</v>
      </c>
      <c r="P954" s="51">
        <v>0</v>
      </c>
      <c r="Q954" s="51">
        <v>0</v>
      </c>
      <c r="R954" s="51">
        <v>0</v>
      </c>
      <c r="S954" s="51">
        <v>0</v>
      </c>
      <c r="T954" s="51">
        <v>0</v>
      </c>
      <c r="U954" s="51">
        <v>0</v>
      </c>
      <c r="V954" s="51">
        <v>0</v>
      </c>
      <c r="W954" s="51">
        <v>0</v>
      </c>
      <c r="X954" s="51">
        <v>0</v>
      </c>
      <c r="Y954" s="51">
        <v>0</v>
      </c>
      <c r="Z954" s="51">
        <v>0</v>
      </c>
      <c r="AA954" s="51">
        <v>0</v>
      </c>
      <c r="AB954" s="51">
        <v>0</v>
      </c>
      <c r="AC954" s="51">
        <v>0</v>
      </c>
      <c r="AD954" s="51">
        <v>0</v>
      </c>
      <c r="AE954" s="276"/>
      <c r="AF954" s="34"/>
      <c r="AG954" s="34"/>
      <c r="AH954" s="34"/>
    </row>
    <row r="955" spans="1:34" ht="11.25" outlineLevel="2" x14ac:dyDescent="0.2">
      <c r="A955" s="34"/>
      <c r="B955" s="251"/>
      <c r="C955" s="48" t="s">
        <v>193</v>
      </c>
      <c r="D955" s="49" t="s">
        <v>229</v>
      </c>
      <c r="E955" s="56"/>
      <c r="F955" s="275"/>
      <c r="G955" s="51">
        <v>84</v>
      </c>
      <c r="H955" s="56"/>
      <c r="I955" s="51">
        <v>356.16</v>
      </c>
      <c r="J955" s="51">
        <v>3.58</v>
      </c>
      <c r="K955" s="51">
        <v>0</v>
      </c>
      <c r="L955" s="51">
        <v>0</v>
      </c>
      <c r="M955" s="51">
        <v>14.21</v>
      </c>
      <c r="N955" s="51">
        <v>4.4800000000000004</v>
      </c>
      <c r="O955" s="51">
        <v>0</v>
      </c>
      <c r="P955" s="51">
        <v>0</v>
      </c>
      <c r="Q955" s="51">
        <v>0</v>
      </c>
      <c r="R955" s="51">
        <v>0</v>
      </c>
      <c r="S955" s="51">
        <v>0</v>
      </c>
      <c r="T955" s="51">
        <v>0</v>
      </c>
      <c r="U955" s="51">
        <v>0</v>
      </c>
      <c r="V955" s="51">
        <v>0</v>
      </c>
      <c r="W955" s="51">
        <v>0</v>
      </c>
      <c r="X955" s="51">
        <v>0</v>
      </c>
      <c r="Y955" s="51">
        <v>0</v>
      </c>
      <c r="Z955" s="51">
        <v>0</v>
      </c>
      <c r="AA955" s="51">
        <v>0</v>
      </c>
      <c r="AB955" s="51">
        <v>0</v>
      </c>
      <c r="AC955" s="51">
        <v>0</v>
      </c>
      <c r="AD955" s="51">
        <v>0</v>
      </c>
      <c r="AE955" s="276"/>
      <c r="AF955" s="34"/>
      <c r="AG955" s="34"/>
      <c r="AH955" s="34"/>
    </row>
    <row r="956" spans="1:34" ht="11.25" outlineLevel="2" x14ac:dyDescent="0.2">
      <c r="A956" s="34"/>
      <c r="B956" s="251"/>
      <c r="C956" s="48" t="s">
        <v>195</v>
      </c>
      <c r="D956" s="49" t="s">
        <v>230</v>
      </c>
      <c r="E956" s="56"/>
      <c r="F956" s="275"/>
      <c r="G956" s="51">
        <v>84</v>
      </c>
      <c r="H956" s="56"/>
      <c r="I956" s="51">
        <v>356.16</v>
      </c>
      <c r="J956" s="51">
        <v>0</v>
      </c>
      <c r="K956" s="51">
        <v>13.18</v>
      </c>
      <c r="L956" s="51">
        <v>2.59</v>
      </c>
      <c r="M956" s="51">
        <v>0</v>
      </c>
      <c r="N956" s="51">
        <v>0</v>
      </c>
      <c r="O956" s="51">
        <v>0</v>
      </c>
      <c r="P956" s="51">
        <v>0</v>
      </c>
      <c r="Q956" s="51">
        <v>0</v>
      </c>
      <c r="R956" s="51">
        <v>0</v>
      </c>
      <c r="S956" s="51">
        <v>0</v>
      </c>
      <c r="T956" s="51">
        <v>0</v>
      </c>
      <c r="U956" s="51">
        <v>0</v>
      </c>
      <c r="V956" s="51">
        <v>0</v>
      </c>
      <c r="W956" s="51">
        <v>0</v>
      </c>
      <c r="X956" s="51">
        <v>0</v>
      </c>
      <c r="Y956" s="51">
        <v>0</v>
      </c>
      <c r="Z956" s="51">
        <v>0</v>
      </c>
      <c r="AA956" s="51">
        <v>0</v>
      </c>
      <c r="AB956" s="51">
        <v>0</v>
      </c>
      <c r="AC956" s="51">
        <v>0</v>
      </c>
      <c r="AD956" s="51">
        <v>0</v>
      </c>
      <c r="AE956" s="276"/>
      <c r="AF956" s="34"/>
      <c r="AG956" s="34"/>
      <c r="AH956" s="34"/>
    </row>
    <row r="957" spans="1:34" ht="11.25" outlineLevel="2" x14ac:dyDescent="0.2">
      <c r="A957" s="34"/>
      <c r="B957" s="251"/>
      <c r="C957" s="48" t="s">
        <v>197</v>
      </c>
      <c r="D957" s="49" t="s">
        <v>230</v>
      </c>
      <c r="E957" s="56"/>
      <c r="F957" s="275"/>
      <c r="G957" s="51">
        <v>84</v>
      </c>
      <c r="H957" s="56"/>
      <c r="I957" s="51">
        <v>0</v>
      </c>
      <c r="J957" s="51">
        <v>0</v>
      </c>
      <c r="K957" s="51">
        <v>16.18</v>
      </c>
      <c r="L957" s="51">
        <v>4.6399999999999997</v>
      </c>
      <c r="M957" s="51">
        <v>0</v>
      </c>
      <c r="N957" s="51">
        <v>0</v>
      </c>
      <c r="O957" s="51">
        <v>0</v>
      </c>
      <c r="P957" s="51">
        <v>0</v>
      </c>
      <c r="Q957" s="51">
        <v>0</v>
      </c>
      <c r="R957" s="51">
        <v>0</v>
      </c>
      <c r="S957" s="51">
        <v>0</v>
      </c>
      <c r="T957" s="51">
        <v>0</v>
      </c>
      <c r="U957" s="51">
        <v>0</v>
      </c>
      <c r="V957" s="51">
        <v>0</v>
      </c>
      <c r="W957" s="51">
        <v>0</v>
      </c>
      <c r="X957" s="51">
        <v>0</v>
      </c>
      <c r="Y957" s="51">
        <v>0</v>
      </c>
      <c r="Z957" s="51">
        <v>0</v>
      </c>
      <c r="AA957" s="51">
        <v>0</v>
      </c>
      <c r="AB957" s="51">
        <v>0</v>
      </c>
      <c r="AC957" s="51">
        <v>0</v>
      </c>
      <c r="AD957" s="51">
        <v>0</v>
      </c>
      <c r="AE957" s="276"/>
      <c r="AF957" s="34"/>
      <c r="AG957" s="34"/>
      <c r="AH957" s="34"/>
    </row>
    <row r="958" spans="1:34" ht="11.25" outlineLevel="2" x14ac:dyDescent="0.2">
      <c r="A958" s="34"/>
      <c r="B958" s="251"/>
      <c r="C958" s="48">
        <v>0</v>
      </c>
      <c r="D958" s="49">
        <v>0</v>
      </c>
      <c r="E958" s="56"/>
      <c r="F958" s="275"/>
      <c r="G958" s="51">
        <v>0</v>
      </c>
      <c r="H958" s="56"/>
      <c r="I958" s="51">
        <v>0</v>
      </c>
      <c r="J958" s="51">
        <v>0</v>
      </c>
      <c r="K958" s="51">
        <v>0</v>
      </c>
      <c r="L958" s="51">
        <v>0</v>
      </c>
      <c r="M958" s="51">
        <v>0</v>
      </c>
      <c r="N958" s="51">
        <v>0</v>
      </c>
      <c r="O958" s="51">
        <v>0</v>
      </c>
      <c r="P958" s="51">
        <v>0</v>
      </c>
      <c r="Q958" s="51">
        <v>0</v>
      </c>
      <c r="R958" s="51">
        <v>0</v>
      </c>
      <c r="S958" s="51">
        <v>0</v>
      </c>
      <c r="T958" s="51">
        <v>0</v>
      </c>
      <c r="U958" s="51">
        <v>0</v>
      </c>
      <c r="V958" s="51">
        <v>0</v>
      </c>
      <c r="W958" s="51">
        <v>0</v>
      </c>
      <c r="X958" s="51">
        <v>0</v>
      </c>
      <c r="Y958" s="51">
        <v>0</v>
      </c>
      <c r="Z958" s="51">
        <v>0</v>
      </c>
      <c r="AA958" s="51">
        <v>0</v>
      </c>
      <c r="AB958" s="51">
        <v>0</v>
      </c>
      <c r="AC958" s="51">
        <v>0</v>
      </c>
      <c r="AD958" s="51">
        <v>0</v>
      </c>
      <c r="AE958" s="276"/>
      <c r="AF958" s="34"/>
      <c r="AG958" s="34"/>
      <c r="AH958" s="34"/>
    </row>
    <row r="959" spans="1:34" ht="11.25" outlineLevel="2" x14ac:dyDescent="0.2">
      <c r="A959" s="34"/>
      <c r="B959" s="251"/>
      <c r="C959" s="48">
        <v>0</v>
      </c>
      <c r="D959" s="49">
        <v>0</v>
      </c>
      <c r="E959" s="56"/>
      <c r="F959" s="275"/>
      <c r="G959" s="51">
        <v>0</v>
      </c>
      <c r="H959" s="56"/>
      <c r="I959" s="51">
        <v>0</v>
      </c>
      <c r="J959" s="51">
        <v>0</v>
      </c>
      <c r="K959" s="51">
        <v>0</v>
      </c>
      <c r="L959" s="51">
        <v>0</v>
      </c>
      <c r="M959" s="51">
        <v>0</v>
      </c>
      <c r="N959" s="51">
        <v>0</v>
      </c>
      <c r="O959" s="51">
        <v>0</v>
      </c>
      <c r="P959" s="51">
        <v>0</v>
      </c>
      <c r="Q959" s="51">
        <v>0</v>
      </c>
      <c r="R959" s="51">
        <v>0</v>
      </c>
      <c r="S959" s="51">
        <v>0</v>
      </c>
      <c r="T959" s="51">
        <v>0</v>
      </c>
      <c r="U959" s="51">
        <v>0</v>
      </c>
      <c r="V959" s="51">
        <v>0</v>
      </c>
      <c r="W959" s="51">
        <v>0</v>
      </c>
      <c r="X959" s="51">
        <v>0</v>
      </c>
      <c r="Y959" s="51">
        <v>0</v>
      </c>
      <c r="Z959" s="51">
        <v>0</v>
      </c>
      <c r="AA959" s="51">
        <v>0</v>
      </c>
      <c r="AB959" s="51">
        <v>0</v>
      </c>
      <c r="AC959" s="51">
        <v>0</v>
      </c>
      <c r="AD959" s="51">
        <v>0</v>
      </c>
      <c r="AE959" s="276"/>
      <c r="AF959" s="34"/>
      <c r="AG959" s="34"/>
      <c r="AH959" s="34"/>
    </row>
    <row r="960" spans="1:34" ht="11.25" outlineLevel="2" x14ac:dyDescent="0.2">
      <c r="A960" s="34"/>
      <c r="B960" s="258"/>
      <c r="C960" s="48">
        <v>0</v>
      </c>
      <c r="D960" s="49">
        <v>0</v>
      </c>
      <c r="E960" s="56"/>
      <c r="F960" s="275"/>
      <c r="G960" s="51">
        <v>0</v>
      </c>
      <c r="H960" s="56"/>
      <c r="I960" s="51">
        <v>0</v>
      </c>
      <c r="J960" s="51">
        <v>0</v>
      </c>
      <c r="K960" s="51">
        <v>0</v>
      </c>
      <c r="L960" s="51">
        <v>0</v>
      </c>
      <c r="M960" s="51">
        <v>0</v>
      </c>
      <c r="N960" s="51">
        <v>0</v>
      </c>
      <c r="O960" s="51">
        <v>0</v>
      </c>
      <c r="P960" s="51">
        <v>0</v>
      </c>
      <c r="Q960" s="51">
        <v>0</v>
      </c>
      <c r="R960" s="51">
        <v>0</v>
      </c>
      <c r="S960" s="51">
        <v>0</v>
      </c>
      <c r="T960" s="51">
        <v>0</v>
      </c>
      <c r="U960" s="51">
        <v>0</v>
      </c>
      <c r="V960" s="51">
        <v>0</v>
      </c>
      <c r="W960" s="51">
        <v>0</v>
      </c>
      <c r="X960" s="51">
        <v>0</v>
      </c>
      <c r="Y960" s="51">
        <v>0</v>
      </c>
      <c r="Z960" s="51">
        <v>0</v>
      </c>
      <c r="AA960" s="51">
        <v>0</v>
      </c>
      <c r="AB960" s="51">
        <v>0</v>
      </c>
      <c r="AC960" s="51">
        <v>0</v>
      </c>
      <c r="AD960" s="51">
        <v>0</v>
      </c>
      <c r="AE960" s="276"/>
      <c r="AF960" s="34"/>
      <c r="AG960" s="34"/>
      <c r="AH960" s="34"/>
    </row>
    <row r="961" spans="1:34" ht="11.25" outlineLevel="2" x14ac:dyDescent="0.2">
      <c r="A961" s="34"/>
      <c r="B961" s="251"/>
      <c r="C961" s="48">
        <v>0</v>
      </c>
      <c r="D961" s="49">
        <v>0</v>
      </c>
      <c r="E961" s="56"/>
      <c r="F961" s="275"/>
      <c r="G961" s="51">
        <v>0</v>
      </c>
      <c r="H961" s="56"/>
      <c r="I961" s="51">
        <v>0</v>
      </c>
      <c r="J961" s="51">
        <v>0</v>
      </c>
      <c r="K961" s="51">
        <v>0</v>
      </c>
      <c r="L961" s="51">
        <v>0</v>
      </c>
      <c r="M961" s="51">
        <v>0</v>
      </c>
      <c r="N961" s="51">
        <v>0</v>
      </c>
      <c r="O961" s="51">
        <v>0</v>
      </c>
      <c r="P961" s="51">
        <v>0</v>
      </c>
      <c r="Q961" s="51">
        <v>0</v>
      </c>
      <c r="R961" s="51">
        <v>0</v>
      </c>
      <c r="S961" s="51">
        <v>0</v>
      </c>
      <c r="T961" s="51">
        <v>0</v>
      </c>
      <c r="U961" s="51">
        <v>0</v>
      </c>
      <c r="V961" s="51">
        <v>0</v>
      </c>
      <c r="W961" s="51">
        <v>0</v>
      </c>
      <c r="X961" s="51">
        <v>0</v>
      </c>
      <c r="Y961" s="51">
        <v>0</v>
      </c>
      <c r="Z961" s="51">
        <v>0</v>
      </c>
      <c r="AA961" s="51">
        <v>0</v>
      </c>
      <c r="AB961" s="51">
        <v>0</v>
      </c>
      <c r="AC961" s="51">
        <v>0</v>
      </c>
      <c r="AD961" s="51">
        <v>0</v>
      </c>
      <c r="AE961" s="276"/>
      <c r="AF961" s="34"/>
      <c r="AG961" s="34"/>
      <c r="AH961" s="34"/>
    </row>
    <row r="962" spans="1:34" ht="11.25" hidden="1" outlineLevel="3" x14ac:dyDescent="0.2">
      <c r="A962" s="34"/>
      <c r="B962" s="251"/>
      <c r="C962" s="48">
        <v>0</v>
      </c>
      <c r="D962" s="49">
        <v>0</v>
      </c>
      <c r="E962" s="56"/>
      <c r="F962" s="275"/>
      <c r="G962" s="51">
        <v>0</v>
      </c>
      <c r="H962" s="56"/>
      <c r="I962" s="51">
        <v>0</v>
      </c>
      <c r="J962" s="51">
        <v>0</v>
      </c>
      <c r="K962" s="51">
        <v>0</v>
      </c>
      <c r="L962" s="51">
        <v>0</v>
      </c>
      <c r="M962" s="51">
        <v>0</v>
      </c>
      <c r="N962" s="51">
        <v>0</v>
      </c>
      <c r="O962" s="51">
        <v>0</v>
      </c>
      <c r="P962" s="51">
        <v>0</v>
      </c>
      <c r="Q962" s="51">
        <v>0</v>
      </c>
      <c r="R962" s="51">
        <v>0</v>
      </c>
      <c r="S962" s="51">
        <v>0</v>
      </c>
      <c r="T962" s="51">
        <v>0</v>
      </c>
      <c r="U962" s="51">
        <v>0</v>
      </c>
      <c r="V962" s="51">
        <v>0</v>
      </c>
      <c r="W962" s="51">
        <v>0</v>
      </c>
      <c r="X962" s="51">
        <v>0</v>
      </c>
      <c r="Y962" s="51">
        <v>0</v>
      </c>
      <c r="Z962" s="51">
        <v>0</v>
      </c>
      <c r="AA962" s="51">
        <v>0</v>
      </c>
      <c r="AB962" s="51">
        <v>0</v>
      </c>
      <c r="AC962" s="51">
        <v>0</v>
      </c>
      <c r="AD962" s="51">
        <v>0</v>
      </c>
      <c r="AE962" s="276"/>
      <c r="AF962" s="34"/>
      <c r="AG962" s="34"/>
      <c r="AH962" s="34"/>
    </row>
    <row r="963" spans="1:34" ht="11.25" hidden="1" outlineLevel="3" x14ac:dyDescent="0.2">
      <c r="A963" s="34"/>
      <c r="B963" s="251"/>
      <c r="C963" s="48">
        <v>0</v>
      </c>
      <c r="D963" s="49">
        <v>0</v>
      </c>
      <c r="E963" s="56"/>
      <c r="F963" s="275"/>
      <c r="G963" s="51">
        <v>0</v>
      </c>
      <c r="H963" s="56"/>
      <c r="I963" s="51">
        <v>0</v>
      </c>
      <c r="J963" s="51">
        <v>0</v>
      </c>
      <c r="K963" s="51">
        <v>0</v>
      </c>
      <c r="L963" s="51">
        <v>0</v>
      </c>
      <c r="M963" s="51">
        <v>0</v>
      </c>
      <c r="N963" s="51">
        <v>0</v>
      </c>
      <c r="O963" s="51">
        <v>0</v>
      </c>
      <c r="P963" s="51">
        <v>0</v>
      </c>
      <c r="Q963" s="51">
        <v>0</v>
      </c>
      <c r="R963" s="51">
        <v>0</v>
      </c>
      <c r="S963" s="51">
        <v>0</v>
      </c>
      <c r="T963" s="51">
        <v>0</v>
      </c>
      <c r="U963" s="51">
        <v>0</v>
      </c>
      <c r="V963" s="51">
        <v>0</v>
      </c>
      <c r="W963" s="51">
        <v>0</v>
      </c>
      <c r="X963" s="51">
        <v>0</v>
      </c>
      <c r="Y963" s="51">
        <v>0</v>
      </c>
      <c r="Z963" s="51">
        <v>0</v>
      </c>
      <c r="AA963" s="51">
        <v>0</v>
      </c>
      <c r="AB963" s="51">
        <v>0</v>
      </c>
      <c r="AC963" s="51">
        <v>0</v>
      </c>
      <c r="AD963" s="51">
        <v>0</v>
      </c>
      <c r="AE963" s="276"/>
      <c r="AF963" s="34"/>
      <c r="AG963" s="34"/>
      <c r="AH963" s="34"/>
    </row>
    <row r="964" spans="1:34" ht="11.25" hidden="1" outlineLevel="3" x14ac:dyDescent="0.2">
      <c r="A964" s="34"/>
      <c r="B964" s="251"/>
      <c r="C964" s="48">
        <v>0</v>
      </c>
      <c r="D964" s="49">
        <v>0</v>
      </c>
      <c r="E964" s="56"/>
      <c r="F964" s="275"/>
      <c r="G964" s="51">
        <v>0</v>
      </c>
      <c r="H964" s="56"/>
      <c r="I964" s="51">
        <v>0</v>
      </c>
      <c r="J964" s="51">
        <v>0</v>
      </c>
      <c r="K964" s="51">
        <v>0</v>
      </c>
      <c r="L964" s="51">
        <v>0</v>
      </c>
      <c r="M964" s="51">
        <v>0</v>
      </c>
      <c r="N964" s="51">
        <v>0</v>
      </c>
      <c r="O964" s="51">
        <v>0</v>
      </c>
      <c r="P964" s="51">
        <v>0</v>
      </c>
      <c r="Q964" s="51">
        <v>0</v>
      </c>
      <c r="R964" s="51">
        <v>0</v>
      </c>
      <c r="S964" s="51">
        <v>0</v>
      </c>
      <c r="T964" s="51">
        <v>0</v>
      </c>
      <c r="U964" s="51">
        <v>0</v>
      </c>
      <c r="V964" s="51">
        <v>0</v>
      </c>
      <c r="W964" s="51">
        <v>0</v>
      </c>
      <c r="X964" s="51">
        <v>0</v>
      </c>
      <c r="Y964" s="51">
        <v>0</v>
      </c>
      <c r="Z964" s="51">
        <v>0</v>
      </c>
      <c r="AA964" s="51">
        <v>0</v>
      </c>
      <c r="AB964" s="51">
        <v>0</v>
      </c>
      <c r="AC964" s="51">
        <v>0</v>
      </c>
      <c r="AD964" s="51">
        <v>0</v>
      </c>
      <c r="AE964" s="276"/>
      <c r="AF964" s="34"/>
      <c r="AG964" s="34"/>
      <c r="AH964" s="34"/>
    </row>
    <row r="965" spans="1:34" ht="11.25" hidden="1" outlineLevel="3" x14ac:dyDescent="0.2">
      <c r="A965" s="34"/>
      <c r="B965" s="251"/>
      <c r="C965" s="48">
        <v>0</v>
      </c>
      <c r="D965" s="49">
        <v>0</v>
      </c>
      <c r="E965" s="56"/>
      <c r="F965" s="275"/>
      <c r="G965" s="51">
        <v>0</v>
      </c>
      <c r="H965" s="56"/>
      <c r="I965" s="51">
        <v>0</v>
      </c>
      <c r="J965" s="51">
        <v>0</v>
      </c>
      <c r="K965" s="51">
        <v>0</v>
      </c>
      <c r="L965" s="51">
        <v>0</v>
      </c>
      <c r="M965" s="51">
        <v>0</v>
      </c>
      <c r="N965" s="51">
        <v>0</v>
      </c>
      <c r="O965" s="51">
        <v>0</v>
      </c>
      <c r="P965" s="51">
        <v>0</v>
      </c>
      <c r="Q965" s="51">
        <v>0</v>
      </c>
      <c r="R965" s="51">
        <v>0</v>
      </c>
      <c r="S965" s="51">
        <v>0</v>
      </c>
      <c r="T965" s="51">
        <v>0</v>
      </c>
      <c r="U965" s="51">
        <v>0</v>
      </c>
      <c r="V965" s="51">
        <v>0</v>
      </c>
      <c r="W965" s="51">
        <v>0</v>
      </c>
      <c r="X965" s="51">
        <v>0</v>
      </c>
      <c r="Y965" s="51">
        <v>0</v>
      </c>
      <c r="Z965" s="51">
        <v>0</v>
      </c>
      <c r="AA965" s="51">
        <v>0</v>
      </c>
      <c r="AB965" s="51">
        <v>0</v>
      </c>
      <c r="AC965" s="51">
        <v>0</v>
      </c>
      <c r="AD965" s="51">
        <v>0</v>
      </c>
      <c r="AE965" s="276"/>
      <c r="AF965" s="34"/>
      <c r="AG965" s="34"/>
      <c r="AH965" s="34"/>
    </row>
    <row r="966" spans="1:34" ht="11.25" hidden="1" outlineLevel="3" x14ac:dyDescent="0.2">
      <c r="A966" s="34"/>
      <c r="B966" s="251"/>
      <c r="C966" s="48">
        <v>0</v>
      </c>
      <c r="D966" s="49">
        <v>0</v>
      </c>
      <c r="E966" s="56"/>
      <c r="F966" s="275"/>
      <c r="G966" s="51">
        <v>0</v>
      </c>
      <c r="H966" s="56"/>
      <c r="I966" s="51">
        <v>0</v>
      </c>
      <c r="J966" s="51">
        <v>0</v>
      </c>
      <c r="K966" s="51">
        <v>0</v>
      </c>
      <c r="L966" s="51">
        <v>0</v>
      </c>
      <c r="M966" s="51">
        <v>0</v>
      </c>
      <c r="N966" s="51">
        <v>0</v>
      </c>
      <c r="O966" s="51">
        <v>0</v>
      </c>
      <c r="P966" s="51">
        <v>0</v>
      </c>
      <c r="Q966" s="51">
        <v>0</v>
      </c>
      <c r="R966" s="51">
        <v>0</v>
      </c>
      <c r="S966" s="51">
        <v>0</v>
      </c>
      <c r="T966" s="51">
        <v>0</v>
      </c>
      <c r="U966" s="51">
        <v>0</v>
      </c>
      <c r="V966" s="51">
        <v>0</v>
      </c>
      <c r="W966" s="51">
        <v>0</v>
      </c>
      <c r="X966" s="51">
        <v>0</v>
      </c>
      <c r="Y966" s="51">
        <v>0</v>
      </c>
      <c r="Z966" s="51">
        <v>0</v>
      </c>
      <c r="AA966" s="51">
        <v>0</v>
      </c>
      <c r="AB966" s="51">
        <v>0</v>
      </c>
      <c r="AC966" s="51">
        <v>0</v>
      </c>
      <c r="AD966" s="51">
        <v>0</v>
      </c>
      <c r="AE966" s="276"/>
      <c r="AF966" s="34"/>
      <c r="AG966" s="34"/>
      <c r="AH966" s="34"/>
    </row>
    <row r="967" spans="1:34" ht="11.25" hidden="1" outlineLevel="3" x14ac:dyDescent="0.2">
      <c r="A967" s="34"/>
      <c r="B967" s="258"/>
      <c r="C967" s="48">
        <v>0</v>
      </c>
      <c r="D967" s="49">
        <v>0</v>
      </c>
      <c r="E967" s="56"/>
      <c r="F967" s="275"/>
      <c r="G967" s="51">
        <v>0</v>
      </c>
      <c r="H967" s="56"/>
      <c r="I967" s="51">
        <v>0</v>
      </c>
      <c r="J967" s="51">
        <v>0</v>
      </c>
      <c r="K967" s="51">
        <v>0</v>
      </c>
      <c r="L967" s="51">
        <v>0</v>
      </c>
      <c r="M967" s="51">
        <v>0</v>
      </c>
      <c r="N967" s="51">
        <v>0</v>
      </c>
      <c r="O967" s="51">
        <v>0</v>
      </c>
      <c r="P967" s="51">
        <v>0</v>
      </c>
      <c r="Q967" s="51">
        <v>0</v>
      </c>
      <c r="R967" s="51">
        <v>0</v>
      </c>
      <c r="S967" s="51">
        <v>0</v>
      </c>
      <c r="T967" s="51">
        <v>0</v>
      </c>
      <c r="U967" s="51">
        <v>0</v>
      </c>
      <c r="V967" s="51">
        <v>0</v>
      </c>
      <c r="W967" s="51">
        <v>0</v>
      </c>
      <c r="X967" s="51">
        <v>0</v>
      </c>
      <c r="Y967" s="51">
        <v>0</v>
      </c>
      <c r="Z967" s="51">
        <v>0</v>
      </c>
      <c r="AA967" s="51">
        <v>0</v>
      </c>
      <c r="AB967" s="51">
        <v>0</v>
      </c>
      <c r="AC967" s="51">
        <v>0</v>
      </c>
      <c r="AD967" s="51">
        <v>0</v>
      </c>
      <c r="AE967" s="276"/>
      <c r="AF967" s="34"/>
      <c r="AG967" s="34"/>
      <c r="AH967" s="34"/>
    </row>
    <row r="968" spans="1:34" ht="11.25" hidden="1" outlineLevel="3" x14ac:dyDescent="0.2">
      <c r="A968" s="34"/>
      <c r="B968" s="251"/>
      <c r="C968" s="48">
        <v>0</v>
      </c>
      <c r="D968" s="49">
        <v>0</v>
      </c>
      <c r="E968" s="56"/>
      <c r="F968" s="275"/>
      <c r="G968" s="51">
        <v>0</v>
      </c>
      <c r="H968" s="56"/>
      <c r="I968" s="51">
        <v>0</v>
      </c>
      <c r="J968" s="51">
        <v>0</v>
      </c>
      <c r="K968" s="51">
        <v>0</v>
      </c>
      <c r="L968" s="51">
        <v>0</v>
      </c>
      <c r="M968" s="51">
        <v>0</v>
      </c>
      <c r="N968" s="51">
        <v>0</v>
      </c>
      <c r="O968" s="51">
        <v>0</v>
      </c>
      <c r="P968" s="51">
        <v>0</v>
      </c>
      <c r="Q968" s="51">
        <v>0</v>
      </c>
      <c r="R968" s="51">
        <v>0</v>
      </c>
      <c r="S968" s="51">
        <v>0</v>
      </c>
      <c r="T968" s="51">
        <v>0</v>
      </c>
      <c r="U968" s="51">
        <v>0</v>
      </c>
      <c r="V968" s="51">
        <v>0</v>
      </c>
      <c r="W968" s="51">
        <v>0</v>
      </c>
      <c r="X968" s="51">
        <v>0</v>
      </c>
      <c r="Y968" s="51">
        <v>0</v>
      </c>
      <c r="Z968" s="51">
        <v>0</v>
      </c>
      <c r="AA968" s="51">
        <v>0</v>
      </c>
      <c r="AB968" s="51">
        <v>0</v>
      </c>
      <c r="AC968" s="51">
        <v>0</v>
      </c>
      <c r="AD968" s="51">
        <v>0</v>
      </c>
      <c r="AE968" s="276"/>
      <c r="AF968" s="34"/>
      <c r="AG968" s="34"/>
      <c r="AH968" s="34"/>
    </row>
    <row r="969" spans="1:34" ht="11.25" hidden="1" outlineLevel="3" x14ac:dyDescent="0.2">
      <c r="A969" s="34"/>
      <c r="B969" s="251"/>
      <c r="C969" s="48">
        <v>0</v>
      </c>
      <c r="D969" s="49">
        <v>0</v>
      </c>
      <c r="E969" s="56"/>
      <c r="F969" s="275"/>
      <c r="G969" s="51">
        <v>0</v>
      </c>
      <c r="H969" s="56"/>
      <c r="I969" s="51">
        <v>0</v>
      </c>
      <c r="J969" s="51">
        <v>0</v>
      </c>
      <c r="K969" s="51">
        <v>0</v>
      </c>
      <c r="L969" s="51">
        <v>0</v>
      </c>
      <c r="M969" s="51">
        <v>0</v>
      </c>
      <c r="N969" s="51">
        <v>0</v>
      </c>
      <c r="O969" s="51">
        <v>0</v>
      </c>
      <c r="P969" s="51">
        <v>0</v>
      </c>
      <c r="Q969" s="51">
        <v>0</v>
      </c>
      <c r="R969" s="51">
        <v>0</v>
      </c>
      <c r="S969" s="51">
        <v>0</v>
      </c>
      <c r="T969" s="51">
        <v>0</v>
      </c>
      <c r="U969" s="51">
        <v>0</v>
      </c>
      <c r="V969" s="51">
        <v>0</v>
      </c>
      <c r="W969" s="51">
        <v>0</v>
      </c>
      <c r="X969" s="51">
        <v>0</v>
      </c>
      <c r="Y969" s="51">
        <v>0</v>
      </c>
      <c r="Z969" s="51">
        <v>0</v>
      </c>
      <c r="AA969" s="51">
        <v>0</v>
      </c>
      <c r="AB969" s="51">
        <v>0</v>
      </c>
      <c r="AC969" s="51">
        <v>0</v>
      </c>
      <c r="AD969" s="51">
        <v>0</v>
      </c>
      <c r="AE969" s="276"/>
      <c r="AF969" s="34"/>
      <c r="AG969" s="34"/>
      <c r="AH969" s="34"/>
    </row>
    <row r="970" spans="1:34" ht="11.25" hidden="1" outlineLevel="3" x14ac:dyDescent="0.2">
      <c r="A970" s="34"/>
      <c r="B970" s="251"/>
      <c r="C970" s="48">
        <v>0</v>
      </c>
      <c r="D970" s="49">
        <v>0</v>
      </c>
      <c r="E970" s="56"/>
      <c r="F970" s="275"/>
      <c r="G970" s="51">
        <v>0</v>
      </c>
      <c r="H970" s="56"/>
      <c r="I970" s="51">
        <v>0</v>
      </c>
      <c r="J970" s="51">
        <v>0</v>
      </c>
      <c r="K970" s="51">
        <v>0</v>
      </c>
      <c r="L970" s="51">
        <v>0</v>
      </c>
      <c r="M970" s="51">
        <v>0</v>
      </c>
      <c r="N970" s="51">
        <v>0</v>
      </c>
      <c r="O970" s="51">
        <v>0</v>
      </c>
      <c r="P970" s="51">
        <v>0</v>
      </c>
      <c r="Q970" s="51">
        <v>0</v>
      </c>
      <c r="R970" s="51">
        <v>0</v>
      </c>
      <c r="S970" s="51">
        <v>0</v>
      </c>
      <c r="T970" s="51">
        <v>0</v>
      </c>
      <c r="U970" s="51">
        <v>0</v>
      </c>
      <c r="V970" s="51">
        <v>0</v>
      </c>
      <c r="W970" s="51">
        <v>0</v>
      </c>
      <c r="X970" s="51">
        <v>0</v>
      </c>
      <c r="Y970" s="51">
        <v>0</v>
      </c>
      <c r="Z970" s="51">
        <v>0</v>
      </c>
      <c r="AA970" s="51">
        <v>0</v>
      </c>
      <c r="AB970" s="51">
        <v>0</v>
      </c>
      <c r="AC970" s="51">
        <v>0</v>
      </c>
      <c r="AD970" s="51">
        <v>0</v>
      </c>
      <c r="AE970" s="276"/>
      <c r="AF970" s="34"/>
      <c r="AG970" s="34"/>
      <c r="AH970" s="34"/>
    </row>
    <row r="971" spans="1:34" ht="11.25" hidden="1" outlineLevel="3" x14ac:dyDescent="0.2">
      <c r="A971" s="34"/>
      <c r="B971" s="251"/>
      <c r="C971" s="48">
        <v>0</v>
      </c>
      <c r="D971" s="49">
        <v>0</v>
      </c>
      <c r="E971" s="56"/>
      <c r="F971" s="275"/>
      <c r="G971" s="51">
        <v>0</v>
      </c>
      <c r="H971" s="56"/>
      <c r="I971" s="51">
        <v>0</v>
      </c>
      <c r="J971" s="51">
        <v>0</v>
      </c>
      <c r="K971" s="51">
        <v>0</v>
      </c>
      <c r="L971" s="51">
        <v>0</v>
      </c>
      <c r="M971" s="51">
        <v>0</v>
      </c>
      <c r="N971" s="51">
        <v>0</v>
      </c>
      <c r="O971" s="51">
        <v>0</v>
      </c>
      <c r="P971" s="51">
        <v>0</v>
      </c>
      <c r="Q971" s="51">
        <v>0</v>
      </c>
      <c r="R971" s="51">
        <v>0</v>
      </c>
      <c r="S971" s="51">
        <v>0</v>
      </c>
      <c r="T971" s="51">
        <v>0</v>
      </c>
      <c r="U971" s="51">
        <v>0</v>
      </c>
      <c r="V971" s="51">
        <v>0</v>
      </c>
      <c r="W971" s="51">
        <v>0</v>
      </c>
      <c r="X971" s="51">
        <v>0</v>
      </c>
      <c r="Y971" s="51">
        <v>0</v>
      </c>
      <c r="Z971" s="51">
        <v>0</v>
      </c>
      <c r="AA971" s="51">
        <v>0</v>
      </c>
      <c r="AB971" s="51">
        <v>0</v>
      </c>
      <c r="AC971" s="51">
        <v>0</v>
      </c>
      <c r="AD971" s="51">
        <v>0</v>
      </c>
      <c r="AE971" s="276"/>
      <c r="AF971" s="34"/>
      <c r="AG971" s="34"/>
      <c r="AH971" s="34"/>
    </row>
    <row r="972" spans="1:34" ht="11.25" hidden="1" outlineLevel="3" x14ac:dyDescent="0.2">
      <c r="A972" s="34"/>
      <c r="B972" s="251"/>
      <c r="C972" s="48">
        <v>0</v>
      </c>
      <c r="D972" s="49">
        <v>0</v>
      </c>
      <c r="E972" s="56"/>
      <c r="F972" s="275"/>
      <c r="G972" s="51">
        <v>0</v>
      </c>
      <c r="H972" s="56"/>
      <c r="I972" s="51">
        <v>0</v>
      </c>
      <c r="J972" s="51">
        <v>0</v>
      </c>
      <c r="K972" s="51">
        <v>0</v>
      </c>
      <c r="L972" s="51">
        <v>0</v>
      </c>
      <c r="M972" s="51">
        <v>0</v>
      </c>
      <c r="N972" s="51">
        <v>0</v>
      </c>
      <c r="O972" s="51">
        <v>0</v>
      </c>
      <c r="P972" s="51">
        <v>0</v>
      </c>
      <c r="Q972" s="51">
        <v>0</v>
      </c>
      <c r="R972" s="51">
        <v>0</v>
      </c>
      <c r="S972" s="51">
        <v>0</v>
      </c>
      <c r="T972" s="51">
        <v>0</v>
      </c>
      <c r="U972" s="51">
        <v>0</v>
      </c>
      <c r="V972" s="51">
        <v>0</v>
      </c>
      <c r="W972" s="51">
        <v>0</v>
      </c>
      <c r="X972" s="51">
        <v>0</v>
      </c>
      <c r="Y972" s="51">
        <v>0</v>
      </c>
      <c r="Z972" s="51">
        <v>0</v>
      </c>
      <c r="AA972" s="51">
        <v>0</v>
      </c>
      <c r="AB972" s="51">
        <v>0</v>
      </c>
      <c r="AC972" s="51">
        <v>0</v>
      </c>
      <c r="AD972" s="51">
        <v>0</v>
      </c>
      <c r="AE972" s="276"/>
      <c r="AF972" s="34"/>
      <c r="AG972" s="34"/>
      <c r="AH972" s="34"/>
    </row>
    <row r="973" spans="1:34" ht="11.25" hidden="1" outlineLevel="3" x14ac:dyDescent="0.2">
      <c r="A973" s="34"/>
      <c r="B973" s="251"/>
      <c r="C973" s="48">
        <v>0</v>
      </c>
      <c r="D973" s="49">
        <v>0</v>
      </c>
      <c r="E973" s="56"/>
      <c r="F973" s="275"/>
      <c r="G973" s="51">
        <v>0</v>
      </c>
      <c r="H973" s="56"/>
      <c r="I973" s="51">
        <v>0</v>
      </c>
      <c r="J973" s="51">
        <v>0</v>
      </c>
      <c r="K973" s="51">
        <v>0</v>
      </c>
      <c r="L973" s="51">
        <v>0</v>
      </c>
      <c r="M973" s="51">
        <v>0</v>
      </c>
      <c r="N973" s="51">
        <v>0</v>
      </c>
      <c r="O973" s="51">
        <v>0</v>
      </c>
      <c r="P973" s="51">
        <v>0</v>
      </c>
      <c r="Q973" s="51">
        <v>0</v>
      </c>
      <c r="R973" s="51">
        <v>0</v>
      </c>
      <c r="S973" s="51">
        <v>0</v>
      </c>
      <c r="T973" s="51">
        <v>0</v>
      </c>
      <c r="U973" s="51">
        <v>0</v>
      </c>
      <c r="V973" s="51">
        <v>0</v>
      </c>
      <c r="W973" s="51">
        <v>0</v>
      </c>
      <c r="X973" s="51">
        <v>0</v>
      </c>
      <c r="Y973" s="51">
        <v>0</v>
      </c>
      <c r="Z973" s="51">
        <v>0</v>
      </c>
      <c r="AA973" s="51">
        <v>0</v>
      </c>
      <c r="AB973" s="51">
        <v>0</v>
      </c>
      <c r="AC973" s="51">
        <v>0</v>
      </c>
      <c r="AD973" s="51">
        <v>0</v>
      </c>
      <c r="AE973" s="276"/>
      <c r="AF973" s="34"/>
      <c r="AG973" s="34"/>
      <c r="AH973" s="34"/>
    </row>
    <row r="974" spans="1:34" ht="11.25" hidden="1" outlineLevel="3" x14ac:dyDescent="0.2">
      <c r="A974" s="34"/>
      <c r="B974" s="258"/>
      <c r="C974" s="48">
        <v>0</v>
      </c>
      <c r="D974" s="49">
        <v>0</v>
      </c>
      <c r="E974" s="56"/>
      <c r="F974" s="275"/>
      <c r="G974" s="51">
        <v>0</v>
      </c>
      <c r="H974" s="56"/>
      <c r="I974" s="51">
        <v>0</v>
      </c>
      <c r="J974" s="51">
        <v>0</v>
      </c>
      <c r="K974" s="51">
        <v>0</v>
      </c>
      <c r="L974" s="51">
        <v>0</v>
      </c>
      <c r="M974" s="51">
        <v>0</v>
      </c>
      <c r="N974" s="51">
        <v>0</v>
      </c>
      <c r="O974" s="51">
        <v>0</v>
      </c>
      <c r="P974" s="51">
        <v>0</v>
      </c>
      <c r="Q974" s="51">
        <v>0</v>
      </c>
      <c r="R974" s="51">
        <v>0</v>
      </c>
      <c r="S974" s="51">
        <v>0</v>
      </c>
      <c r="T974" s="51">
        <v>0</v>
      </c>
      <c r="U974" s="51">
        <v>0</v>
      </c>
      <c r="V974" s="51">
        <v>0</v>
      </c>
      <c r="W974" s="51">
        <v>0</v>
      </c>
      <c r="X974" s="51">
        <v>0</v>
      </c>
      <c r="Y974" s="51">
        <v>0</v>
      </c>
      <c r="Z974" s="51">
        <v>0</v>
      </c>
      <c r="AA974" s="51">
        <v>0</v>
      </c>
      <c r="AB974" s="51">
        <v>0</v>
      </c>
      <c r="AC974" s="51">
        <v>0</v>
      </c>
      <c r="AD974" s="51">
        <v>0</v>
      </c>
      <c r="AE974" s="276"/>
      <c r="AF974" s="34"/>
      <c r="AG974" s="34"/>
      <c r="AH974" s="34"/>
    </row>
    <row r="975" spans="1:34" ht="11.25" hidden="1" outlineLevel="3" x14ac:dyDescent="0.2">
      <c r="A975" s="34"/>
      <c r="B975" s="251"/>
      <c r="C975" s="48">
        <v>0</v>
      </c>
      <c r="D975" s="49">
        <v>0</v>
      </c>
      <c r="E975" s="56"/>
      <c r="F975" s="275"/>
      <c r="G975" s="51">
        <v>0</v>
      </c>
      <c r="H975" s="56"/>
      <c r="I975" s="51">
        <v>0</v>
      </c>
      <c r="J975" s="51">
        <v>0</v>
      </c>
      <c r="K975" s="51">
        <v>0</v>
      </c>
      <c r="L975" s="51">
        <v>0</v>
      </c>
      <c r="M975" s="51">
        <v>0</v>
      </c>
      <c r="N975" s="51">
        <v>0</v>
      </c>
      <c r="O975" s="51">
        <v>0</v>
      </c>
      <c r="P975" s="51">
        <v>0</v>
      </c>
      <c r="Q975" s="51">
        <v>0</v>
      </c>
      <c r="R975" s="51">
        <v>0</v>
      </c>
      <c r="S975" s="51">
        <v>0</v>
      </c>
      <c r="T975" s="51">
        <v>0</v>
      </c>
      <c r="U975" s="51">
        <v>0</v>
      </c>
      <c r="V975" s="51">
        <v>0</v>
      </c>
      <c r="W975" s="51">
        <v>0</v>
      </c>
      <c r="X975" s="51">
        <v>0</v>
      </c>
      <c r="Y975" s="51">
        <v>0</v>
      </c>
      <c r="Z975" s="51">
        <v>0</v>
      </c>
      <c r="AA975" s="51">
        <v>0</v>
      </c>
      <c r="AB975" s="51">
        <v>0</v>
      </c>
      <c r="AC975" s="51">
        <v>0</v>
      </c>
      <c r="AD975" s="51">
        <v>0</v>
      </c>
      <c r="AE975" s="276"/>
      <c r="AF975" s="34"/>
      <c r="AG975" s="34"/>
      <c r="AH975" s="34"/>
    </row>
    <row r="976" spans="1:34" ht="11.25" hidden="1" outlineLevel="3" x14ac:dyDescent="0.2">
      <c r="A976" s="34"/>
      <c r="B976" s="251"/>
      <c r="C976" s="48">
        <v>0</v>
      </c>
      <c r="D976" s="49">
        <v>0</v>
      </c>
      <c r="E976" s="56"/>
      <c r="F976" s="275"/>
      <c r="G976" s="51">
        <v>0</v>
      </c>
      <c r="H976" s="56"/>
      <c r="I976" s="51">
        <v>0</v>
      </c>
      <c r="J976" s="51">
        <v>0</v>
      </c>
      <c r="K976" s="51">
        <v>0</v>
      </c>
      <c r="L976" s="51">
        <v>0</v>
      </c>
      <c r="M976" s="51">
        <v>0</v>
      </c>
      <c r="N976" s="51">
        <v>0</v>
      </c>
      <c r="O976" s="51">
        <v>0</v>
      </c>
      <c r="P976" s="51">
        <v>0</v>
      </c>
      <c r="Q976" s="51">
        <v>0</v>
      </c>
      <c r="R976" s="51">
        <v>0</v>
      </c>
      <c r="S976" s="51">
        <v>0</v>
      </c>
      <c r="T976" s="51">
        <v>0</v>
      </c>
      <c r="U976" s="51">
        <v>0</v>
      </c>
      <c r="V976" s="51">
        <v>0</v>
      </c>
      <c r="W976" s="51">
        <v>0</v>
      </c>
      <c r="X976" s="51">
        <v>0</v>
      </c>
      <c r="Y976" s="51">
        <v>0</v>
      </c>
      <c r="Z976" s="51">
        <v>0</v>
      </c>
      <c r="AA976" s="51">
        <v>0</v>
      </c>
      <c r="AB976" s="51">
        <v>0</v>
      </c>
      <c r="AC976" s="51">
        <v>0</v>
      </c>
      <c r="AD976" s="51">
        <v>0</v>
      </c>
      <c r="AE976" s="276"/>
      <c r="AF976" s="34"/>
      <c r="AG976" s="34"/>
      <c r="AH976" s="34"/>
    </row>
    <row r="977" spans="1:34" ht="11.25" hidden="1" outlineLevel="3" x14ac:dyDescent="0.2">
      <c r="A977" s="34"/>
      <c r="B977" s="251"/>
      <c r="C977" s="48">
        <v>0</v>
      </c>
      <c r="D977" s="49">
        <v>0</v>
      </c>
      <c r="E977" s="56"/>
      <c r="F977" s="275"/>
      <c r="G977" s="51">
        <v>0</v>
      </c>
      <c r="H977" s="56"/>
      <c r="I977" s="51">
        <v>0</v>
      </c>
      <c r="J977" s="51">
        <v>0</v>
      </c>
      <c r="K977" s="51">
        <v>0</v>
      </c>
      <c r="L977" s="51">
        <v>0</v>
      </c>
      <c r="M977" s="51">
        <v>0</v>
      </c>
      <c r="N977" s="51">
        <v>0</v>
      </c>
      <c r="O977" s="51">
        <v>0</v>
      </c>
      <c r="P977" s="51">
        <v>0</v>
      </c>
      <c r="Q977" s="51">
        <v>0</v>
      </c>
      <c r="R977" s="51">
        <v>0</v>
      </c>
      <c r="S977" s="51">
        <v>0</v>
      </c>
      <c r="T977" s="51">
        <v>0</v>
      </c>
      <c r="U977" s="51">
        <v>0</v>
      </c>
      <c r="V977" s="51">
        <v>0</v>
      </c>
      <c r="W977" s="51">
        <v>0</v>
      </c>
      <c r="X977" s="51">
        <v>0</v>
      </c>
      <c r="Y977" s="51">
        <v>0</v>
      </c>
      <c r="Z977" s="51">
        <v>0</v>
      </c>
      <c r="AA977" s="51">
        <v>0</v>
      </c>
      <c r="AB977" s="51">
        <v>0</v>
      </c>
      <c r="AC977" s="51">
        <v>0</v>
      </c>
      <c r="AD977" s="51">
        <v>0</v>
      </c>
      <c r="AE977" s="276"/>
      <c r="AF977" s="34"/>
      <c r="AG977" s="34"/>
      <c r="AH977" s="34"/>
    </row>
    <row r="978" spans="1:34" ht="11.25" hidden="1" outlineLevel="3" x14ac:dyDescent="0.2">
      <c r="A978" s="34"/>
      <c r="B978" s="251"/>
      <c r="C978" s="48">
        <v>0</v>
      </c>
      <c r="D978" s="49">
        <v>0</v>
      </c>
      <c r="E978" s="56"/>
      <c r="F978" s="275"/>
      <c r="G978" s="51">
        <v>0</v>
      </c>
      <c r="H978" s="56"/>
      <c r="I978" s="51">
        <v>0</v>
      </c>
      <c r="J978" s="51">
        <v>0</v>
      </c>
      <c r="K978" s="51">
        <v>0</v>
      </c>
      <c r="L978" s="51">
        <v>0</v>
      </c>
      <c r="M978" s="51">
        <v>0</v>
      </c>
      <c r="N978" s="51">
        <v>0</v>
      </c>
      <c r="O978" s="51">
        <v>0</v>
      </c>
      <c r="P978" s="51">
        <v>0</v>
      </c>
      <c r="Q978" s="51">
        <v>0</v>
      </c>
      <c r="R978" s="51">
        <v>0</v>
      </c>
      <c r="S978" s="51">
        <v>0</v>
      </c>
      <c r="T978" s="51">
        <v>0</v>
      </c>
      <c r="U978" s="51">
        <v>0</v>
      </c>
      <c r="V978" s="51">
        <v>0</v>
      </c>
      <c r="W978" s="51">
        <v>0</v>
      </c>
      <c r="X978" s="51">
        <v>0</v>
      </c>
      <c r="Y978" s="51">
        <v>0</v>
      </c>
      <c r="Z978" s="51">
        <v>0</v>
      </c>
      <c r="AA978" s="51">
        <v>0</v>
      </c>
      <c r="AB978" s="51">
        <v>0</v>
      </c>
      <c r="AC978" s="51">
        <v>0</v>
      </c>
      <c r="AD978" s="51">
        <v>0</v>
      </c>
      <c r="AE978" s="276"/>
      <c r="AF978" s="34"/>
      <c r="AG978" s="34"/>
      <c r="AH978" s="34"/>
    </row>
    <row r="979" spans="1:34" ht="11.25" hidden="1" outlineLevel="3" x14ac:dyDescent="0.2">
      <c r="A979" s="34"/>
      <c r="B979" s="251"/>
      <c r="C979" s="48">
        <v>0</v>
      </c>
      <c r="D979" s="49">
        <v>0</v>
      </c>
      <c r="E979" s="56"/>
      <c r="F979" s="275"/>
      <c r="G979" s="51">
        <v>0</v>
      </c>
      <c r="H979" s="56"/>
      <c r="I979" s="51">
        <v>0</v>
      </c>
      <c r="J979" s="51">
        <v>0</v>
      </c>
      <c r="K979" s="51">
        <v>0</v>
      </c>
      <c r="L979" s="51">
        <v>0</v>
      </c>
      <c r="M979" s="51">
        <v>0</v>
      </c>
      <c r="N979" s="51">
        <v>0</v>
      </c>
      <c r="O979" s="51">
        <v>0</v>
      </c>
      <c r="P979" s="51">
        <v>0</v>
      </c>
      <c r="Q979" s="51">
        <v>0</v>
      </c>
      <c r="R979" s="51">
        <v>0</v>
      </c>
      <c r="S979" s="51">
        <v>0</v>
      </c>
      <c r="T979" s="51">
        <v>0</v>
      </c>
      <c r="U979" s="51">
        <v>0</v>
      </c>
      <c r="V979" s="51">
        <v>0</v>
      </c>
      <c r="W979" s="51">
        <v>0</v>
      </c>
      <c r="X979" s="51">
        <v>0</v>
      </c>
      <c r="Y979" s="51">
        <v>0</v>
      </c>
      <c r="Z979" s="51">
        <v>0</v>
      </c>
      <c r="AA979" s="51">
        <v>0</v>
      </c>
      <c r="AB979" s="51">
        <v>0</v>
      </c>
      <c r="AC979" s="51">
        <v>0</v>
      </c>
      <c r="AD979" s="51">
        <v>0</v>
      </c>
      <c r="AE979" s="276"/>
      <c r="AF979" s="34"/>
      <c r="AG979" s="34"/>
      <c r="AH979" s="34"/>
    </row>
    <row r="980" spans="1:34" ht="11.25" hidden="1" outlineLevel="3" x14ac:dyDescent="0.2">
      <c r="A980" s="34"/>
      <c r="B980" s="251"/>
      <c r="C980" s="48">
        <v>0</v>
      </c>
      <c r="D980" s="49">
        <v>0</v>
      </c>
      <c r="E980" s="56"/>
      <c r="F980" s="275"/>
      <c r="G980" s="51">
        <v>0</v>
      </c>
      <c r="H980" s="56"/>
      <c r="I980" s="51">
        <v>0</v>
      </c>
      <c r="J980" s="51">
        <v>0</v>
      </c>
      <c r="K980" s="51">
        <v>0</v>
      </c>
      <c r="L980" s="51">
        <v>0</v>
      </c>
      <c r="M980" s="51">
        <v>0</v>
      </c>
      <c r="N980" s="51">
        <v>0</v>
      </c>
      <c r="O980" s="51">
        <v>0</v>
      </c>
      <c r="P980" s="51">
        <v>0</v>
      </c>
      <c r="Q980" s="51">
        <v>0</v>
      </c>
      <c r="R980" s="51">
        <v>0</v>
      </c>
      <c r="S980" s="51">
        <v>0</v>
      </c>
      <c r="T980" s="51">
        <v>0</v>
      </c>
      <c r="U980" s="51">
        <v>0</v>
      </c>
      <c r="V980" s="51">
        <v>0</v>
      </c>
      <c r="W980" s="51">
        <v>0</v>
      </c>
      <c r="X980" s="51">
        <v>0</v>
      </c>
      <c r="Y980" s="51">
        <v>0</v>
      </c>
      <c r="Z980" s="51">
        <v>0</v>
      </c>
      <c r="AA980" s="51">
        <v>0</v>
      </c>
      <c r="AB980" s="51">
        <v>0</v>
      </c>
      <c r="AC980" s="51">
        <v>0</v>
      </c>
      <c r="AD980" s="51">
        <v>0</v>
      </c>
      <c r="AE980" s="276"/>
      <c r="AF980" s="34"/>
      <c r="AG980" s="34"/>
      <c r="AH980" s="34"/>
    </row>
    <row r="981" spans="1:34" ht="11.25" hidden="1" outlineLevel="3" x14ac:dyDescent="0.2">
      <c r="A981" s="34"/>
      <c r="B981" s="258"/>
      <c r="C981" s="48">
        <v>0</v>
      </c>
      <c r="D981" s="49">
        <v>0</v>
      </c>
      <c r="E981" s="56"/>
      <c r="F981" s="275"/>
      <c r="G981" s="51">
        <v>0</v>
      </c>
      <c r="H981" s="56"/>
      <c r="I981" s="51">
        <v>0</v>
      </c>
      <c r="J981" s="51">
        <v>0</v>
      </c>
      <c r="K981" s="51">
        <v>0</v>
      </c>
      <c r="L981" s="51">
        <v>0</v>
      </c>
      <c r="M981" s="51">
        <v>0</v>
      </c>
      <c r="N981" s="51">
        <v>0</v>
      </c>
      <c r="O981" s="51">
        <v>0</v>
      </c>
      <c r="P981" s="51">
        <v>0</v>
      </c>
      <c r="Q981" s="51">
        <v>0</v>
      </c>
      <c r="R981" s="51">
        <v>0</v>
      </c>
      <c r="S981" s="51">
        <v>0</v>
      </c>
      <c r="T981" s="51">
        <v>0</v>
      </c>
      <c r="U981" s="51">
        <v>0</v>
      </c>
      <c r="V981" s="51">
        <v>0</v>
      </c>
      <c r="W981" s="51">
        <v>0</v>
      </c>
      <c r="X981" s="51">
        <v>0</v>
      </c>
      <c r="Y981" s="51">
        <v>0</v>
      </c>
      <c r="Z981" s="51">
        <v>0</v>
      </c>
      <c r="AA981" s="51">
        <v>0</v>
      </c>
      <c r="AB981" s="51">
        <v>0</v>
      </c>
      <c r="AC981" s="51">
        <v>0</v>
      </c>
      <c r="AD981" s="51">
        <v>0</v>
      </c>
      <c r="AE981" s="276"/>
      <c r="AF981" s="34"/>
      <c r="AG981" s="34"/>
      <c r="AH981" s="34"/>
    </row>
    <row r="982" spans="1:34" ht="11.25" outlineLevel="2" collapsed="1" x14ac:dyDescent="0.2">
      <c r="A982" s="34"/>
      <c r="B982" s="258"/>
      <c r="C982" s="48">
        <v>0</v>
      </c>
      <c r="D982" s="49">
        <v>0</v>
      </c>
      <c r="E982" s="56"/>
      <c r="F982" s="275"/>
      <c r="G982" s="51">
        <v>0</v>
      </c>
      <c r="H982" s="56"/>
      <c r="I982" s="51">
        <v>0</v>
      </c>
      <c r="J982" s="51">
        <v>0</v>
      </c>
      <c r="K982" s="51">
        <v>0</v>
      </c>
      <c r="L982" s="51">
        <v>0</v>
      </c>
      <c r="M982" s="51">
        <v>0</v>
      </c>
      <c r="N982" s="51">
        <v>0</v>
      </c>
      <c r="O982" s="51">
        <v>0</v>
      </c>
      <c r="P982" s="51">
        <v>0</v>
      </c>
      <c r="Q982" s="51">
        <v>0</v>
      </c>
      <c r="R982" s="51">
        <v>0</v>
      </c>
      <c r="S982" s="51">
        <v>0</v>
      </c>
      <c r="T982" s="51">
        <v>0</v>
      </c>
      <c r="U982" s="51">
        <v>0</v>
      </c>
      <c r="V982" s="51">
        <v>0</v>
      </c>
      <c r="W982" s="51">
        <v>0</v>
      </c>
      <c r="X982" s="51">
        <v>0</v>
      </c>
      <c r="Y982" s="51">
        <v>0</v>
      </c>
      <c r="Z982" s="51">
        <v>0</v>
      </c>
      <c r="AA982" s="51">
        <v>0</v>
      </c>
      <c r="AB982" s="51">
        <v>0</v>
      </c>
      <c r="AC982" s="51">
        <v>0</v>
      </c>
      <c r="AD982" s="51">
        <v>0</v>
      </c>
      <c r="AE982" s="276"/>
      <c r="AF982" s="34"/>
      <c r="AG982" s="34"/>
      <c r="AH982" s="34"/>
    </row>
    <row r="983" spans="1:34" ht="11.25" outlineLevel="2" x14ac:dyDescent="0.2">
      <c r="A983" s="34"/>
      <c r="B983" s="258"/>
      <c r="C983" s="48">
        <v>0</v>
      </c>
      <c r="D983" s="49">
        <v>0</v>
      </c>
      <c r="E983" s="56"/>
      <c r="F983" s="275"/>
      <c r="G983" s="51">
        <v>0</v>
      </c>
      <c r="H983" s="56"/>
      <c r="I983" s="51">
        <v>0</v>
      </c>
      <c r="J983" s="51">
        <v>0</v>
      </c>
      <c r="K983" s="51">
        <v>0</v>
      </c>
      <c r="L983" s="51">
        <v>0</v>
      </c>
      <c r="M983" s="51">
        <v>0</v>
      </c>
      <c r="N983" s="51">
        <v>0</v>
      </c>
      <c r="O983" s="51">
        <v>0</v>
      </c>
      <c r="P983" s="51">
        <v>0</v>
      </c>
      <c r="Q983" s="51">
        <v>0</v>
      </c>
      <c r="R983" s="51">
        <v>0</v>
      </c>
      <c r="S983" s="51">
        <v>0</v>
      </c>
      <c r="T983" s="51">
        <v>0</v>
      </c>
      <c r="U983" s="51">
        <v>0</v>
      </c>
      <c r="V983" s="51">
        <v>0</v>
      </c>
      <c r="W983" s="51">
        <v>0</v>
      </c>
      <c r="X983" s="51">
        <v>0</v>
      </c>
      <c r="Y983" s="51">
        <v>0</v>
      </c>
      <c r="Z983" s="51">
        <v>0</v>
      </c>
      <c r="AA983" s="51">
        <v>0</v>
      </c>
      <c r="AB983" s="51">
        <v>0</v>
      </c>
      <c r="AC983" s="51">
        <v>0</v>
      </c>
      <c r="AD983" s="51">
        <v>0</v>
      </c>
      <c r="AE983" s="276"/>
      <c r="AF983" s="34"/>
      <c r="AG983" s="34"/>
      <c r="AH983" s="34"/>
    </row>
    <row r="984" spans="1:34" ht="11.25" outlineLevel="2" x14ac:dyDescent="0.2">
      <c r="A984" s="34"/>
      <c r="B984" s="258"/>
      <c r="C984" s="48">
        <v>0</v>
      </c>
      <c r="D984" s="49">
        <v>0</v>
      </c>
      <c r="E984" s="56"/>
      <c r="F984" s="275"/>
      <c r="G984" s="51">
        <v>0</v>
      </c>
      <c r="H984" s="56"/>
      <c r="I984" s="51">
        <v>0</v>
      </c>
      <c r="J984" s="51">
        <v>0</v>
      </c>
      <c r="K984" s="51">
        <v>0</v>
      </c>
      <c r="L984" s="51">
        <v>0</v>
      </c>
      <c r="M984" s="51">
        <v>0</v>
      </c>
      <c r="N984" s="51">
        <v>0</v>
      </c>
      <c r="O984" s="51">
        <v>0</v>
      </c>
      <c r="P984" s="51">
        <v>0</v>
      </c>
      <c r="Q984" s="51">
        <v>0</v>
      </c>
      <c r="R984" s="51">
        <v>0</v>
      </c>
      <c r="S984" s="51">
        <v>0</v>
      </c>
      <c r="T984" s="51">
        <v>0</v>
      </c>
      <c r="U984" s="51">
        <v>0</v>
      </c>
      <c r="V984" s="51">
        <v>0</v>
      </c>
      <c r="W984" s="51">
        <v>0</v>
      </c>
      <c r="X984" s="51">
        <v>0</v>
      </c>
      <c r="Y984" s="51">
        <v>0</v>
      </c>
      <c r="Z984" s="51">
        <v>0</v>
      </c>
      <c r="AA984" s="51">
        <v>0</v>
      </c>
      <c r="AB984" s="51">
        <v>0</v>
      </c>
      <c r="AC984" s="51">
        <v>0</v>
      </c>
      <c r="AD984" s="51">
        <v>0</v>
      </c>
      <c r="AE984" s="276"/>
      <c r="AF984" s="34"/>
      <c r="AG984" s="34"/>
      <c r="AH984" s="34"/>
    </row>
    <row r="985" spans="1:34" ht="11.25" outlineLevel="2" x14ac:dyDescent="0.2">
      <c r="A985" s="34"/>
      <c r="B985" s="34"/>
      <c r="C985" s="218"/>
      <c r="D985" s="220"/>
      <c r="E985" s="56"/>
      <c r="F985" s="62"/>
      <c r="G985" s="56"/>
      <c r="H985" s="56"/>
      <c r="I985" s="277"/>
      <c r="J985" s="277"/>
      <c r="K985" s="276"/>
      <c r="L985" s="276"/>
      <c r="M985" s="276"/>
      <c r="N985" s="278"/>
      <c r="O985" s="278"/>
      <c r="P985" s="278"/>
      <c r="Q985" s="278"/>
      <c r="R985" s="278"/>
      <c r="S985" s="276"/>
      <c r="T985" s="276"/>
      <c r="U985" s="276"/>
      <c r="V985" s="276"/>
      <c r="W985" s="276"/>
      <c r="X985" s="276"/>
      <c r="Y985" s="276"/>
      <c r="Z985" s="276"/>
      <c r="AA985" s="276"/>
      <c r="AB985" s="276"/>
      <c r="AC985" s="276"/>
      <c r="AD985" s="276"/>
      <c r="AE985" s="276"/>
      <c r="AF985" s="34"/>
      <c r="AG985" s="34"/>
      <c r="AH985" s="34"/>
    </row>
    <row r="986" spans="1:34" ht="11.25" outlineLevel="1" x14ac:dyDescent="0.2">
      <c r="A986" s="34"/>
      <c r="B986" s="34"/>
      <c r="C986" s="221"/>
      <c r="D986" s="217"/>
      <c r="E986" s="56"/>
      <c r="F986" s="62"/>
      <c r="G986" s="56"/>
      <c r="H986" s="56"/>
      <c r="I986" s="277"/>
      <c r="J986" s="277"/>
      <c r="K986" s="276"/>
      <c r="L986" s="276"/>
      <c r="M986" s="276"/>
      <c r="N986" s="278"/>
      <c r="O986" s="278"/>
      <c r="P986" s="278"/>
      <c r="Q986" s="278"/>
      <c r="R986" s="278"/>
      <c r="S986" s="276"/>
      <c r="T986" s="276"/>
      <c r="U986" s="276"/>
      <c r="V986" s="276"/>
      <c r="W986" s="276"/>
      <c r="X986" s="276"/>
      <c r="Y986" s="276"/>
      <c r="Z986" s="276"/>
      <c r="AA986" s="276"/>
      <c r="AB986" s="276"/>
      <c r="AC986" s="276"/>
      <c r="AD986" s="276"/>
      <c r="AE986" s="276"/>
      <c r="AF986" s="34"/>
      <c r="AG986" s="34"/>
      <c r="AH986" s="34"/>
    </row>
    <row r="987" spans="1:34" ht="11.25" outlineLevel="1" x14ac:dyDescent="0.2">
      <c r="A987" s="34"/>
      <c r="B987" s="34"/>
      <c r="C987" s="47" t="s">
        <v>125</v>
      </c>
      <c r="D987" s="209"/>
      <c r="E987" s="35"/>
      <c r="F987" s="47"/>
      <c r="G987" s="37"/>
      <c r="H987" s="37"/>
      <c r="I987" s="276"/>
      <c r="J987" s="276"/>
      <c r="K987" s="276"/>
      <c r="L987" s="276"/>
      <c r="M987" s="276"/>
      <c r="N987" s="276"/>
      <c r="O987" s="276"/>
      <c r="P987" s="276"/>
      <c r="Q987" s="276"/>
      <c r="R987" s="276"/>
      <c r="S987" s="276"/>
      <c r="T987" s="276"/>
      <c r="U987" s="276"/>
      <c r="V987" s="276"/>
      <c r="W987" s="276"/>
      <c r="X987" s="276"/>
      <c r="Y987" s="276"/>
      <c r="Z987" s="276"/>
      <c r="AA987" s="276"/>
      <c r="AB987" s="276"/>
      <c r="AC987" s="276"/>
      <c r="AD987" s="276"/>
      <c r="AE987" s="276"/>
      <c r="AF987" s="34"/>
      <c r="AG987" s="34"/>
      <c r="AH987" s="34"/>
    </row>
    <row r="988" spans="1:34" ht="11.25" outlineLevel="2" x14ac:dyDescent="0.2">
      <c r="A988" s="34"/>
      <c r="B988" s="34"/>
      <c r="C988" s="48" t="s">
        <v>53</v>
      </c>
      <c r="D988" s="49" t="s">
        <v>229</v>
      </c>
      <c r="E988" s="35"/>
      <c r="F988" s="275"/>
      <c r="G988" s="37"/>
      <c r="H988" s="37"/>
      <c r="I988" s="51">
        <v>0</v>
      </c>
      <c r="J988" s="51">
        <v>2.08</v>
      </c>
      <c r="K988" s="51">
        <v>0</v>
      </c>
      <c r="L988" s="51">
        <v>0</v>
      </c>
      <c r="M988" s="51">
        <v>0</v>
      </c>
      <c r="N988" s="51">
        <v>0</v>
      </c>
      <c r="O988" s="51">
        <v>0</v>
      </c>
      <c r="P988" s="51">
        <v>0</v>
      </c>
      <c r="Q988" s="51">
        <v>0</v>
      </c>
      <c r="R988" s="51">
        <v>0</v>
      </c>
      <c r="S988" s="51">
        <v>0</v>
      </c>
      <c r="T988" s="51">
        <v>0</v>
      </c>
      <c r="U988" s="51">
        <v>0</v>
      </c>
      <c r="V988" s="51">
        <v>0</v>
      </c>
      <c r="W988" s="51">
        <v>0</v>
      </c>
      <c r="X988" s="51">
        <v>0</v>
      </c>
      <c r="Y988" s="51">
        <v>0</v>
      </c>
      <c r="Z988" s="51">
        <v>0</v>
      </c>
      <c r="AA988" s="51">
        <v>0</v>
      </c>
      <c r="AB988" s="51">
        <v>0</v>
      </c>
      <c r="AC988" s="51">
        <v>0</v>
      </c>
      <c r="AD988" s="51">
        <v>0</v>
      </c>
      <c r="AE988" s="276"/>
      <c r="AF988" s="34"/>
      <c r="AG988" s="34"/>
      <c r="AH988" s="34"/>
    </row>
    <row r="989" spans="1:34" s="57" customFormat="1" ht="11.25" outlineLevel="2" x14ac:dyDescent="0.2">
      <c r="A989" s="52"/>
      <c r="B989" s="52"/>
      <c r="C989" s="48" t="s">
        <v>54</v>
      </c>
      <c r="D989" s="49" t="s">
        <v>230</v>
      </c>
      <c r="E989" s="56"/>
      <c r="F989" s="275"/>
      <c r="G989" s="56"/>
      <c r="H989" s="56"/>
      <c r="I989" s="51">
        <v>0</v>
      </c>
      <c r="J989" s="51">
        <v>0</v>
      </c>
      <c r="K989" s="51">
        <v>3.43</v>
      </c>
      <c r="L989" s="51">
        <v>0.77</v>
      </c>
      <c r="M989" s="51">
        <v>0</v>
      </c>
      <c r="N989" s="51">
        <v>0</v>
      </c>
      <c r="O989" s="51">
        <v>0</v>
      </c>
      <c r="P989" s="51">
        <v>0</v>
      </c>
      <c r="Q989" s="51">
        <v>0</v>
      </c>
      <c r="R989" s="51">
        <v>0</v>
      </c>
      <c r="S989" s="51">
        <v>0</v>
      </c>
      <c r="T989" s="51">
        <v>0</v>
      </c>
      <c r="U989" s="51">
        <v>0</v>
      </c>
      <c r="V989" s="51">
        <v>0</v>
      </c>
      <c r="W989" s="51">
        <v>0</v>
      </c>
      <c r="X989" s="51">
        <v>0</v>
      </c>
      <c r="Y989" s="51">
        <v>0</v>
      </c>
      <c r="Z989" s="51">
        <v>0</v>
      </c>
      <c r="AA989" s="51">
        <v>0</v>
      </c>
      <c r="AB989" s="51">
        <v>0</v>
      </c>
      <c r="AC989" s="51">
        <v>0</v>
      </c>
      <c r="AD989" s="51">
        <v>0</v>
      </c>
      <c r="AE989" s="276"/>
      <c r="AF989" s="52"/>
      <c r="AG989" s="52"/>
      <c r="AH989" s="52"/>
    </row>
    <row r="990" spans="1:34" ht="11.25" outlineLevel="2" x14ac:dyDescent="0.2">
      <c r="A990" s="34"/>
      <c r="B990" s="34"/>
      <c r="C990" s="48" t="s">
        <v>191</v>
      </c>
      <c r="D990" s="49" t="s">
        <v>229</v>
      </c>
      <c r="E990" s="56"/>
      <c r="F990" s="275"/>
      <c r="G990" s="56"/>
      <c r="H990" s="56"/>
      <c r="I990" s="51">
        <v>0</v>
      </c>
      <c r="J990" s="51">
        <v>1.31</v>
      </c>
      <c r="K990" s="51">
        <v>0</v>
      </c>
      <c r="L990" s="51">
        <v>0</v>
      </c>
      <c r="M990" s="51">
        <v>4.04</v>
      </c>
      <c r="N990" s="51">
        <v>1.39</v>
      </c>
      <c r="O990" s="51">
        <v>0</v>
      </c>
      <c r="P990" s="51">
        <v>0</v>
      </c>
      <c r="Q990" s="51">
        <v>0</v>
      </c>
      <c r="R990" s="51">
        <v>0</v>
      </c>
      <c r="S990" s="51">
        <v>0</v>
      </c>
      <c r="T990" s="51">
        <v>0</v>
      </c>
      <c r="U990" s="51">
        <v>0</v>
      </c>
      <c r="V990" s="51">
        <v>0</v>
      </c>
      <c r="W990" s="51">
        <v>0</v>
      </c>
      <c r="X990" s="51">
        <v>0</v>
      </c>
      <c r="Y990" s="51">
        <v>0</v>
      </c>
      <c r="Z990" s="51">
        <v>0</v>
      </c>
      <c r="AA990" s="51">
        <v>0</v>
      </c>
      <c r="AB990" s="51">
        <v>0</v>
      </c>
      <c r="AC990" s="51">
        <v>0</v>
      </c>
      <c r="AD990" s="51">
        <v>0</v>
      </c>
      <c r="AE990" s="276"/>
      <c r="AF990" s="34"/>
      <c r="AG990" s="34"/>
      <c r="AH990" s="34"/>
    </row>
    <row r="991" spans="1:34" ht="11.25" outlineLevel="2" x14ac:dyDescent="0.2">
      <c r="A991" s="34"/>
      <c r="B991" s="34"/>
      <c r="C991" s="48" t="s">
        <v>193</v>
      </c>
      <c r="D991" s="49" t="s">
        <v>229</v>
      </c>
      <c r="E991" s="56"/>
      <c r="F991" s="275"/>
      <c r="G991" s="56"/>
      <c r="H991" s="56"/>
      <c r="I991" s="51">
        <v>0</v>
      </c>
      <c r="J991" s="51">
        <v>1.28</v>
      </c>
      <c r="K991" s="51">
        <v>0</v>
      </c>
      <c r="L991" s="51">
        <v>0</v>
      </c>
      <c r="M991" s="51">
        <v>2.64</v>
      </c>
      <c r="N991" s="51">
        <v>1.24</v>
      </c>
      <c r="O991" s="51">
        <v>0</v>
      </c>
      <c r="P991" s="51">
        <v>0</v>
      </c>
      <c r="Q991" s="51">
        <v>0</v>
      </c>
      <c r="R991" s="51">
        <v>0</v>
      </c>
      <c r="S991" s="51">
        <v>0</v>
      </c>
      <c r="T991" s="51">
        <v>0</v>
      </c>
      <c r="U991" s="51">
        <v>0</v>
      </c>
      <c r="V991" s="51">
        <v>0</v>
      </c>
      <c r="W991" s="51">
        <v>0</v>
      </c>
      <c r="X991" s="51">
        <v>0</v>
      </c>
      <c r="Y991" s="51">
        <v>0</v>
      </c>
      <c r="Z991" s="51">
        <v>0</v>
      </c>
      <c r="AA991" s="51">
        <v>0</v>
      </c>
      <c r="AB991" s="51">
        <v>0</v>
      </c>
      <c r="AC991" s="51">
        <v>0</v>
      </c>
      <c r="AD991" s="51">
        <v>0</v>
      </c>
      <c r="AE991" s="276"/>
      <c r="AF991" s="34"/>
      <c r="AG991" s="34"/>
      <c r="AH991" s="34"/>
    </row>
    <row r="992" spans="1:34" ht="11.25" outlineLevel="2" x14ac:dyDescent="0.2">
      <c r="A992" s="34"/>
      <c r="B992" s="34"/>
      <c r="C992" s="48" t="s">
        <v>195</v>
      </c>
      <c r="D992" s="49" t="s">
        <v>230</v>
      </c>
      <c r="E992" s="56"/>
      <c r="F992" s="275"/>
      <c r="G992" s="56"/>
      <c r="H992" s="56"/>
      <c r="I992" s="51">
        <v>0</v>
      </c>
      <c r="J992" s="51">
        <v>0</v>
      </c>
      <c r="K992" s="51">
        <v>2.5700000000000003</v>
      </c>
      <c r="L992" s="51">
        <v>1.48</v>
      </c>
      <c r="M992" s="51">
        <v>0</v>
      </c>
      <c r="N992" s="51">
        <v>0</v>
      </c>
      <c r="O992" s="51">
        <v>0</v>
      </c>
      <c r="P992" s="51">
        <v>0</v>
      </c>
      <c r="Q992" s="51">
        <v>0</v>
      </c>
      <c r="R992" s="51">
        <v>0</v>
      </c>
      <c r="S992" s="51">
        <v>0</v>
      </c>
      <c r="T992" s="51">
        <v>0</v>
      </c>
      <c r="U992" s="51">
        <v>0</v>
      </c>
      <c r="V992" s="51">
        <v>0</v>
      </c>
      <c r="W992" s="51">
        <v>0</v>
      </c>
      <c r="X992" s="51">
        <v>0</v>
      </c>
      <c r="Y992" s="51">
        <v>0</v>
      </c>
      <c r="Z992" s="51">
        <v>0</v>
      </c>
      <c r="AA992" s="51">
        <v>0</v>
      </c>
      <c r="AB992" s="51">
        <v>0</v>
      </c>
      <c r="AC992" s="51">
        <v>0</v>
      </c>
      <c r="AD992" s="51">
        <v>0</v>
      </c>
      <c r="AE992" s="276"/>
      <c r="AF992" s="34"/>
      <c r="AG992" s="34"/>
      <c r="AH992" s="34"/>
    </row>
    <row r="993" spans="1:34" ht="11.25" outlineLevel="2" x14ac:dyDescent="0.2">
      <c r="A993" s="34"/>
      <c r="B993" s="34"/>
      <c r="C993" s="48" t="s">
        <v>197</v>
      </c>
      <c r="D993" s="49" t="s">
        <v>230</v>
      </c>
      <c r="E993" s="56"/>
      <c r="F993" s="275"/>
      <c r="G993" s="56"/>
      <c r="H993" s="56"/>
      <c r="I993" s="51">
        <v>0</v>
      </c>
      <c r="J993" s="51">
        <v>0</v>
      </c>
      <c r="K993" s="51">
        <v>0</v>
      </c>
      <c r="L993" s="51">
        <v>0</v>
      </c>
      <c r="M993" s="51">
        <v>0</v>
      </c>
      <c r="N993" s="51">
        <v>0</v>
      </c>
      <c r="O993" s="51">
        <v>0</v>
      </c>
      <c r="P993" s="51">
        <v>0</v>
      </c>
      <c r="Q993" s="51">
        <v>0</v>
      </c>
      <c r="R993" s="51">
        <v>0</v>
      </c>
      <c r="S993" s="51">
        <v>0</v>
      </c>
      <c r="T993" s="51">
        <v>0</v>
      </c>
      <c r="U993" s="51">
        <v>0</v>
      </c>
      <c r="V993" s="51">
        <v>0</v>
      </c>
      <c r="W993" s="51">
        <v>0</v>
      </c>
      <c r="X993" s="51">
        <v>0</v>
      </c>
      <c r="Y993" s="51">
        <v>0</v>
      </c>
      <c r="Z993" s="51">
        <v>0</v>
      </c>
      <c r="AA993" s="51">
        <v>0</v>
      </c>
      <c r="AB993" s="51">
        <v>0</v>
      </c>
      <c r="AC993" s="51">
        <v>0</v>
      </c>
      <c r="AD993" s="51">
        <v>0</v>
      </c>
      <c r="AE993" s="276"/>
      <c r="AF993" s="34"/>
      <c r="AG993" s="34"/>
      <c r="AH993" s="34"/>
    </row>
    <row r="994" spans="1:34" ht="11.25" outlineLevel="2" x14ac:dyDescent="0.2">
      <c r="A994" s="34"/>
      <c r="B994" s="34"/>
      <c r="C994" s="48">
        <v>0</v>
      </c>
      <c r="D994" s="49">
        <v>0</v>
      </c>
      <c r="E994" s="56"/>
      <c r="F994" s="275"/>
      <c r="G994" s="56"/>
      <c r="H994" s="56"/>
      <c r="I994" s="51">
        <v>0</v>
      </c>
      <c r="J994" s="51">
        <v>0</v>
      </c>
      <c r="K994" s="51">
        <v>0</v>
      </c>
      <c r="L994" s="51">
        <v>0</v>
      </c>
      <c r="M994" s="51">
        <v>0</v>
      </c>
      <c r="N994" s="51">
        <v>0</v>
      </c>
      <c r="O994" s="51">
        <v>0</v>
      </c>
      <c r="P994" s="51">
        <v>0</v>
      </c>
      <c r="Q994" s="51">
        <v>0</v>
      </c>
      <c r="R994" s="51">
        <v>0</v>
      </c>
      <c r="S994" s="51">
        <v>0</v>
      </c>
      <c r="T994" s="51">
        <v>0</v>
      </c>
      <c r="U994" s="51">
        <v>0</v>
      </c>
      <c r="V994" s="51">
        <v>0</v>
      </c>
      <c r="W994" s="51">
        <v>0</v>
      </c>
      <c r="X994" s="51">
        <v>0</v>
      </c>
      <c r="Y994" s="51">
        <v>0</v>
      </c>
      <c r="Z994" s="51">
        <v>0</v>
      </c>
      <c r="AA994" s="51">
        <v>0</v>
      </c>
      <c r="AB994" s="51">
        <v>0</v>
      </c>
      <c r="AC994" s="51">
        <v>0</v>
      </c>
      <c r="AD994" s="51">
        <v>0</v>
      </c>
      <c r="AE994" s="276"/>
      <c r="AF994" s="34"/>
      <c r="AG994" s="34"/>
      <c r="AH994" s="34"/>
    </row>
    <row r="995" spans="1:34" ht="11.25" outlineLevel="2" x14ac:dyDescent="0.2">
      <c r="A995" s="34"/>
      <c r="B995" s="34"/>
      <c r="C995" s="48">
        <v>0</v>
      </c>
      <c r="D995" s="49">
        <v>0</v>
      </c>
      <c r="E995" s="56"/>
      <c r="F995" s="275"/>
      <c r="G995" s="56"/>
      <c r="H995" s="56"/>
      <c r="I995" s="51">
        <v>0</v>
      </c>
      <c r="J995" s="51">
        <v>0</v>
      </c>
      <c r="K995" s="51">
        <v>0</v>
      </c>
      <c r="L995" s="51">
        <v>0</v>
      </c>
      <c r="M995" s="51">
        <v>0</v>
      </c>
      <c r="N995" s="51">
        <v>0</v>
      </c>
      <c r="O995" s="51">
        <v>0</v>
      </c>
      <c r="P995" s="51">
        <v>0</v>
      </c>
      <c r="Q995" s="51">
        <v>0</v>
      </c>
      <c r="R995" s="51">
        <v>0</v>
      </c>
      <c r="S995" s="51">
        <v>0</v>
      </c>
      <c r="T995" s="51">
        <v>0</v>
      </c>
      <c r="U995" s="51">
        <v>0</v>
      </c>
      <c r="V995" s="51">
        <v>0</v>
      </c>
      <c r="W995" s="51">
        <v>0</v>
      </c>
      <c r="X995" s="51">
        <v>0</v>
      </c>
      <c r="Y995" s="51">
        <v>0</v>
      </c>
      <c r="Z995" s="51">
        <v>0</v>
      </c>
      <c r="AA995" s="51">
        <v>0</v>
      </c>
      <c r="AB995" s="51">
        <v>0</v>
      </c>
      <c r="AC995" s="51">
        <v>0</v>
      </c>
      <c r="AD995" s="51">
        <v>0</v>
      </c>
      <c r="AE995" s="276"/>
      <c r="AF995" s="34"/>
      <c r="AG995" s="34"/>
      <c r="AH995" s="34"/>
    </row>
    <row r="996" spans="1:34" ht="11.25" outlineLevel="2" x14ac:dyDescent="0.2">
      <c r="A996" s="34"/>
      <c r="B996" s="34"/>
      <c r="C996" s="48">
        <v>0</v>
      </c>
      <c r="D996" s="49">
        <v>0</v>
      </c>
      <c r="E996" s="56"/>
      <c r="F996" s="275"/>
      <c r="G996" s="56"/>
      <c r="H996" s="56"/>
      <c r="I996" s="51">
        <v>0</v>
      </c>
      <c r="J996" s="51">
        <v>0</v>
      </c>
      <c r="K996" s="51">
        <v>0</v>
      </c>
      <c r="L996" s="51">
        <v>0</v>
      </c>
      <c r="M996" s="51">
        <v>0</v>
      </c>
      <c r="N996" s="51">
        <v>0</v>
      </c>
      <c r="O996" s="51">
        <v>0</v>
      </c>
      <c r="P996" s="51">
        <v>0</v>
      </c>
      <c r="Q996" s="51">
        <v>0</v>
      </c>
      <c r="R996" s="51">
        <v>0</v>
      </c>
      <c r="S996" s="51">
        <v>0</v>
      </c>
      <c r="T996" s="51">
        <v>0</v>
      </c>
      <c r="U996" s="51">
        <v>0</v>
      </c>
      <c r="V996" s="51">
        <v>0</v>
      </c>
      <c r="W996" s="51">
        <v>0</v>
      </c>
      <c r="X996" s="51">
        <v>0</v>
      </c>
      <c r="Y996" s="51">
        <v>0</v>
      </c>
      <c r="Z996" s="51">
        <v>0</v>
      </c>
      <c r="AA996" s="51">
        <v>0</v>
      </c>
      <c r="AB996" s="51">
        <v>0</v>
      </c>
      <c r="AC996" s="51">
        <v>0</v>
      </c>
      <c r="AD996" s="51">
        <v>0</v>
      </c>
      <c r="AE996" s="276"/>
      <c r="AF996" s="34"/>
      <c r="AG996" s="34"/>
      <c r="AH996" s="34"/>
    </row>
    <row r="997" spans="1:34" ht="11.25" outlineLevel="2" x14ac:dyDescent="0.2">
      <c r="A997" s="34"/>
      <c r="B997" s="34"/>
      <c r="C997" s="48">
        <v>0</v>
      </c>
      <c r="D997" s="49">
        <v>0</v>
      </c>
      <c r="E997" s="56"/>
      <c r="F997" s="275"/>
      <c r="G997" s="56"/>
      <c r="H997" s="56"/>
      <c r="I997" s="51">
        <v>0</v>
      </c>
      <c r="J997" s="51">
        <v>0</v>
      </c>
      <c r="K997" s="51">
        <v>0</v>
      </c>
      <c r="L997" s="51">
        <v>0</v>
      </c>
      <c r="M997" s="51">
        <v>0</v>
      </c>
      <c r="N997" s="51">
        <v>0</v>
      </c>
      <c r="O997" s="51">
        <v>0</v>
      </c>
      <c r="P997" s="51">
        <v>0</v>
      </c>
      <c r="Q997" s="51">
        <v>0</v>
      </c>
      <c r="R997" s="51">
        <v>0</v>
      </c>
      <c r="S997" s="51">
        <v>0</v>
      </c>
      <c r="T997" s="51">
        <v>0</v>
      </c>
      <c r="U997" s="51">
        <v>0</v>
      </c>
      <c r="V997" s="51">
        <v>0</v>
      </c>
      <c r="W997" s="51">
        <v>0</v>
      </c>
      <c r="X997" s="51">
        <v>0</v>
      </c>
      <c r="Y997" s="51">
        <v>0</v>
      </c>
      <c r="Z997" s="51">
        <v>0</v>
      </c>
      <c r="AA997" s="51">
        <v>0</v>
      </c>
      <c r="AB997" s="51">
        <v>0</v>
      </c>
      <c r="AC997" s="51">
        <v>0</v>
      </c>
      <c r="AD997" s="51">
        <v>0</v>
      </c>
      <c r="AE997" s="276"/>
      <c r="AF997" s="34"/>
      <c r="AG997" s="34"/>
      <c r="AH997" s="34"/>
    </row>
    <row r="998" spans="1:34" ht="11.25" hidden="1" outlineLevel="3" x14ac:dyDescent="0.2">
      <c r="A998" s="34"/>
      <c r="B998" s="34"/>
      <c r="C998" s="48">
        <v>0</v>
      </c>
      <c r="D998" s="49">
        <v>0</v>
      </c>
      <c r="E998" s="56"/>
      <c r="F998" s="275"/>
      <c r="G998" s="56"/>
      <c r="H998" s="56"/>
      <c r="I998" s="51">
        <v>0</v>
      </c>
      <c r="J998" s="51">
        <v>0</v>
      </c>
      <c r="K998" s="51">
        <v>0</v>
      </c>
      <c r="L998" s="51">
        <v>0</v>
      </c>
      <c r="M998" s="51">
        <v>0</v>
      </c>
      <c r="N998" s="51">
        <v>0</v>
      </c>
      <c r="O998" s="51">
        <v>0</v>
      </c>
      <c r="P998" s="51">
        <v>0</v>
      </c>
      <c r="Q998" s="51">
        <v>0</v>
      </c>
      <c r="R998" s="51">
        <v>0</v>
      </c>
      <c r="S998" s="51">
        <v>0</v>
      </c>
      <c r="T998" s="51">
        <v>0</v>
      </c>
      <c r="U998" s="51">
        <v>0</v>
      </c>
      <c r="V998" s="51">
        <v>0</v>
      </c>
      <c r="W998" s="51">
        <v>0</v>
      </c>
      <c r="X998" s="51">
        <v>0</v>
      </c>
      <c r="Y998" s="51">
        <v>0</v>
      </c>
      <c r="Z998" s="51">
        <v>0</v>
      </c>
      <c r="AA998" s="51">
        <v>0</v>
      </c>
      <c r="AB998" s="51">
        <v>0</v>
      </c>
      <c r="AC998" s="51">
        <v>0</v>
      </c>
      <c r="AD998" s="51">
        <v>0</v>
      </c>
      <c r="AE998" s="276"/>
      <c r="AF998" s="34"/>
      <c r="AG998" s="34"/>
      <c r="AH998" s="34"/>
    </row>
    <row r="999" spans="1:34" ht="11.25" hidden="1" outlineLevel="3" x14ac:dyDescent="0.2">
      <c r="A999" s="34"/>
      <c r="B999" s="34"/>
      <c r="C999" s="48">
        <v>0</v>
      </c>
      <c r="D999" s="49">
        <v>0</v>
      </c>
      <c r="E999" s="56"/>
      <c r="F999" s="275"/>
      <c r="G999" s="56"/>
      <c r="H999" s="56"/>
      <c r="I999" s="51">
        <v>0</v>
      </c>
      <c r="J999" s="51">
        <v>0</v>
      </c>
      <c r="K999" s="51">
        <v>0</v>
      </c>
      <c r="L999" s="51">
        <v>0</v>
      </c>
      <c r="M999" s="51">
        <v>0</v>
      </c>
      <c r="N999" s="51">
        <v>0</v>
      </c>
      <c r="O999" s="51">
        <v>0</v>
      </c>
      <c r="P999" s="51">
        <v>0</v>
      </c>
      <c r="Q999" s="51">
        <v>0</v>
      </c>
      <c r="R999" s="51">
        <v>0</v>
      </c>
      <c r="S999" s="51">
        <v>0</v>
      </c>
      <c r="T999" s="51">
        <v>0</v>
      </c>
      <c r="U999" s="51">
        <v>0</v>
      </c>
      <c r="V999" s="51">
        <v>0</v>
      </c>
      <c r="W999" s="51">
        <v>0</v>
      </c>
      <c r="X999" s="51">
        <v>0</v>
      </c>
      <c r="Y999" s="51">
        <v>0</v>
      </c>
      <c r="Z999" s="51">
        <v>0</v>
      </c>
      <c r="AA999" s="51">
        <v>0</v>
      </c>
      <c r="AB999" s="51">
        <v>0</v>
      </c>
      <c r="AC999" s="51">
        <v>0</v>
      </c>
      <c r="AD999" s="51">
        <v>0</v>
      </c>
      <c r="AE999" s="276"/>
      <c r="AF999" s="34"/>
      <c r="AG999" s="34"/>
      <c r="AH999" s="34"/>
    </row>
    <row r="1000" spans="1:34" ht="11.25" hidden="1" outlineLevel="3" x14ac:dyDescent="0.2">
      <c r="A1000" s="34"/>
      <c r="B1000" s="34"/>
      <c r="C1000" s="48">
        <v>0</v>
      </c>
      <c r="D1000" s="49">
        <v>0</v>
      </c>
      <c r="E1000" s="56"/>
      <c r="F1000" s="275"/>
      <c r="G1000" s="56"/>
      <c r="H1000" s="56"/>
      <c r="I1000" s="51">
        <v>0</v>
      </c>
      <c r="J1000" s="51">
        <v>0</v>
      </c>
      <c r="K1000" s="51">
        <v>0</v>
      </c>
      <c r="L1000" s="51">
        <v>0</v>
      </c>
      <c r="M1000" s="51">
        <v>0</v>
      </c>
      <c r="N1000" s="51">
        <v>0</v>
      </c>
      <c r="O1000" s="51">
        <v>0</v>
      </c>
      <c r="P1000" s="51">
        <v>0</v>
      </c>
      <c r="Q1000" s="51">
        <v>0</v>
      </c>
      <c r="R1000" s="51">
        <v>0</v>
      </c>
      <c r="S1000" s="51">
        <v>0</v>
      </c>
      <c r="T1000" s="51">
        <v>0</v>
      </c>
      <c r="U1000" s="51">
        <v>0</v>
      </c>
      <c r="V1000" s="51">
        <v>0</v>
      </c>
      <c r="W1000" s="51">
        <v>0</v>
      </c>
      <c r="X1000" s="51">
        <v>0</v>
      </c>
      <c r="Y1000" s="51">
        <v>0</v>
      </c>
      <c r="Z1000" s="51">
        <v>0</v>
      </c>
      <c r="AA1000" s="51">
        <v>0</v>
      </c>
      <c r="AB1000" s="51">
        <v>0</v>
      </c>
      <c r="AC1000" s="51">
        <v>0</v>
      </c>
      <c r="AD1000" s="51">
        <v>0</v>
      </c>
      <c r="AE1000" s="276"/>
      <c r="AF1000" s="34"/>
      <c r="AG1000" s="34"/>
      <c r="AH1000" s="34"/>
    </row>
    <row r="1001" spans="1:34" ht="11.25" hidden="1" outlineLevel="3" x14ac:dyDescent="0.2">
      <c r="A1001" s="34"/>
      <c r="B1001" s="34"/>
      <c r="C1001" s="48">
        <v>0</v>
      </c>
      <c r="D1001" s="49">
        <v>0</v>
      </c>
      <c r="E1001" s="56"/>
      <c r="F1001" s="275"/>
      <c r="G1001" s="56"/>
      <c r="H1001" s="56"/>
      <c r="I1001" s="51">
        <v>0</v>
      </c>
      <c r="J1001" s="51">
        <v>0</v>
      </c>
      <c r="K1001" s="51">
        <v>0</v>
      </c>
      <c r="L1001" s="51">
        <v>0</v>
      </c>
      <c r="M1001" s="51">
        <v>0</v>
      </c>
      <c r="N1001" s="51">
        <v>0</v>
      </c>
      <c r="O1001" s="51">
        <v>0</v>
      </c>
      <c r="P1001" s="51">
        <v>0</v>
      </c>
      <c r="Q1001" s="51">
        <v>0</v>
      </c>
      <c r="R1001" s="51">
        <v>0</v>
      </c>
      <c r="S1001" s="51">
        <v>0</v>
      </c>
      <c r="T1001" s="51">
        <v>0</v>
      </c>
      <c r="U1001" s="51">
        <v>0</v>
      </c>
      <c r="V1001" s="51">
        <v>0</v>
      </c>
      <c r="W1001" s="51">
        <v>0</v>
      </c>
      <c r="X1001" s="51">
        <v>0</v>
      </c>
      <c r="Y1001" s="51">
        <v>0</v>
      </c>
      <c r="Z1001" s="51">
        <v>0</v>
      </c>
      <c r="AA1001" s="51">
        <v>0</v>
      </c>
      <c r="AB1001" s="51">
        <v>0</v>
      </c>
      <c r="AC1001" s="51">
        <v>0</v>
      </c>
      <c r="AD1001" s="51">
        <v>0</v>
      </c>
      <c r="AE1001" s="276"/>
      <c r="AF1001" s="34"/>
      <c r="AG1001" s="34"/>
      <c r="AH1001" s="34"/>
    </row>
    <row r="1002" spans="1:34" ht="11.25" hidden="1" outlineLevel="3" x14ac:dyDescent="0.2">
      <c r="A1002" s="34"/>
      <c r="B1002" s="34"/>
      <c r="C1002" s="48">
        <v>0</v>
      </c>
      <c r="D1002" s="49">
        <v>0</v>
      </c>
      <c r="E1002" s="56"/>
      <c r="F1002" s="275"/>
      <c r="G1002" s="56"/>
      <c r="H1002" s="56"/>
      <c r="I1002" s="51">
        <v>0</v>
      </c>
      <c r="J1002" s="51">
        <v>0</v>
      </c>
      <c r="K1002" s="51">
        <v>0</v>
      </c>
      <c r="L1002" s="51">
        <v>0</v>
      </c>
      <c r="M1002" s="51">
        <v>0</v>
      </c>
      <c r="N1002" s="51">
        <v>0</v>
      </c>
      <c r="O1002" s="51">
        <v>0</v>
      </c>
      <c r="P1002" s="51">
        <v>0</v>
      </c>
      <c r="Q1002" s="51">
        <v>0</v>
      </c>
      <c r="R1002" s="51">
        <v>0</v>
      </c>
      <c r="S1002" s="51">
        <v>0</v>
      </c>
      <c r="T1002" s="51">
        <v>0</v>
      </c>
      <c r="U1002" s="51">
        <v>0</v>
      </c>
      <c r="V1002" s="51">
        <v>0</v>
      </c>
      <c r="W1002" s="51">
        <v>0</v>
      </c>
      <c r="X1002" s="51">
        <v>0</v>
      </c>
      <c r="Y1002" s="51">
        <v>0</v>
      </c>
      <c r="Z1002" s="51">
        <v>0</v>
      </c>
      <c r="AA1002" s="51">
        <v>0</v>
      </c>
      <c r="AB1002" s="51">
        <v>0</v>
      </c>
      <c r="AC1002" s="51">
        <v>0</v>
      </c>
      <c r="AD1002" s="51">
        <v>0</v>
      </c>
      <c r="AE1002" s="276"/>
      <c r="AF1002" s="34"/>
      <c r="AG1002" s="34"/>
      <c r="AH1002" s="34"/>
    </row>
    <row r="1003" spans="1:34" ht="11.25" hidden="1" outlineLevel="3" x14ac:dyDescent="0.2">
      <c r="A1003" s="34"/>
      <c r="B1003" s="34"/>
      <c r="C1003" s="48">
        <v>0</v>
      </c>
      <c r="D1003" s="49">
        <v>0</v>
      </c>
      <c r="E1003" s="56"/>
      <c r="F1003" s="275"/>
      <c r="G1003" s="56"/>
      <c r="H1003" s="56"/>
      <c r="I1003" s="51">
        <v>0</v>
      </c>
      <c r="J1003" s="51">
        <v>0</v>
      </c>
      <c r="K1003" s="51">
        <v>0</v>
      </c>
      <c r="L1003" s="51">
        <v>0</v>
      </c>
      <c r="M1003" s="51">
        <v>0</v>
      </c>
      <c r="N1003" s="51">
        <v>0</v>
      </c>
      <c r="O1003" s="51">
        <v>0</v>
      </c>
      <c r="P1003" s="51">
        <v>0</v>
      </c>
      <c r="Q1003" s="51">
        <v>0</v>
      </c>
      <c r="R1003" s="51">
        <v>0</v>
      </c>
      <c r="S1003" s="51">
        <v>0</v>
      </c>
      <c r="T1003" s="51">
        <v>0</v>
      </c>
      <c r="U1003" s="51">
        <v>0</v>
      </c>
      <c r="V1003" s="51">
        <v>0</v>
      </c>
      <c r="W1003" s="51">
        <v>0</v>
      </c>
      <c r="X1003" s="51">
        <v>0</v>
      </c>
      <c r="Y1003" s="51">
        <v>0</v>
      </c>
      <c r="Z1003" s="51">
        <v>0</v>
      </c>
      <c r="AA1003" s="51">
        <v>0</v>
      </c>
      <c r="AB1003" s="51">
        <v>0</v>
      </c>
      <c r="AC1003" s="51">
        <v>0</v>
      </c>
      <c r="AD1003" s="51">
        <v>0</v>
      </c>
      <c r="AE1003" s="276"/>
      <c r="AF1003" s="34"/>
      <c r="AG1003" s="34"/>
      <c r="AH1003" s="34"/>
    </row>
    <row r="1004" spans="1:34" ht="11.25" hidden="1" outlineLevel="3" x14ac:dyDescent="0.2">
      <c r="A1004" s="34"/>
      <c r="B1004" s="34"/>
      <c r="C1004" s="48">
        <v>0</v>
      </c>
      <c r="D1004" s="49">
        <v>0</v>
      </c>
      <c r="E1004" s="56"/>
      <c r="F1004" s="275"/>
      <c r="G1004" s="56"/>
      <c r="H1004" s="56"/>
      <c r="I1004" s="51">
        <v>0</v>
      </c>
      <c r="J1004" s="51">
        <v>0</v>
      </c>
      <c r="K1004" s="51">
        <v>0</v>
      </c>
      <c r="L1004" s="51">
        <v>0</v>
      </c>
      <c r="M1004" s="51">
        <v>0</v>
      </c>
      <c r="N1004" s="51">
        <v>0</v>
      </c>
      <c r="O1004" s="51">
        <v>0</v>
      </c>
      <c r="P1004" s="51">
        <v>0</v>
      </c>
      <c r="Q1004" s="51">
        <v>0</v>
      </c>
      <c r="R1004" s="51">
        <v>0</v>
      </c>
      <c r="S1004" s="51">
        <v>0</v>
      </c>
      <c r="T1004" s="51">
        <v>0</v>
      </c>
      <c r="U1004" s="51">
        <v>0</v>
      </c>
      <c r="V1004" s="51">
        <v>0</v>
      </c>
      <c r="W1004" s="51">
        <v>0</v>
      </c>
      <c r="X1004" s="51">
        <v>0</v>
      </c>
      <c r="Y1004" s="51">
        <v>0</v>
      </c>
      <c r="Z1004" s="51">
        <v>0</v>
      </c>
      <c r="AA1004" s="51">
        <v>0</v>
      </c>
      <c r="AB1004" s="51">
        <v>0</v>
      </c>
      <c r="AC1004" s="51">
        <v>0</v>
      </c>
      <c r="AD1004" s="51">
        <v>0</v>
      </c>
      <c r="AE1004" s="276"/>
      <c r="AF1004" s="34"/>
      <c r="AG1004" s="34"/>
      <c r="AH1004" s="34"/>
    </row>
    <row r="1005" spans="1:34" ht="11.25" hidden="1" outlineLevel="3" x14ac:dyDescent="0.2">
      <c r="A1005" s="34"/>
      <c r="B1005" s="34"/>
      <c r="C1005" s="48">
        <v>0</v>
      </c>
      <c r="D1005" s="49">
        <v>0</v>
      </c>
      <c r="E1005" s="56"/>
      <c r="F1005" s="275"/>
      <c r="G1005" s="56"/>
      <c r="H1005" s="56"/>
      <c r="I1005" s="51">
        <v>0</v>
      </c>
      <c r="J1005" s="51">
        <v>0</v>
      </c>
      <c r="K1005" s="51">
        <v>0</v>
      </c>
      <c r="L1005" s="51">
        <v>0</v>
      </c>
      <c r="M1005" s="51">
        <v>0</v>
      </c>
      <c r="N1005" s="51">
        <v>0</v>
      </c>
      <c r="O1005" s="51">
        <v>0</v>
      </c>
      <c r="P1005" s="51">
        <v>0</v>
      </c>
      <c r="Q1005" s="51">
        <v>0</v>
      </c>
      <c r="R1005" s="51">
        <v>0</v>
      </c>
      <c r="S1005" s="51">
        <v>0</v>
      </c>
      <c r="T1005" s="51">
        <v>0</v>
      </c>
      <c r="U1005" s="51">
        <v>0</v>
      </c>
      <c r="V1005" s="51">
        <v>0</v>
      </c>
      <c r="W1005" s="51">
        <v>0</v>
      </c>
      <c r="X1005" s="51">
        <v>0</v>
      </c>
      <c r="Y1005" s="51">
        <v>0</v>
      </c>
      <c r="Z1005" s="51">
        <v>0</v>
      </c>
      <c r="AA1005" s="51">
        <v>0</v>
      </c>
      <c r="AB1005" s="51">
        <v>0</v>
      </c>
      <c r="AC1005" s="51">
        <v>0</v>
      </c>
      <c r="AD1005" s="51">
        <v>0</v>
      </c>
      <c r="AE1005" s="276"/>
      <c r="AF1005" s="34"/>
      <c r="AG1005" s="34"/>
      <c r="AH1005" s="34"/>
    </row>
    <row r="1006" spans="1:34" ht="11.25" hidden="1" outlineLevel="3" x14ac:dyDescent="0.2">
      <c r="A1006" s="34"/>
      <c r="B1006" s="34"/>
      <c r="C1006" s="48">
        <v>0</v>
      </c>
      <c r="D1006" s="49">
        <v>0</v>
      </c>
      <c r="E1006" s="56"/>
      <c r="F1006" s="275"/>
      <c r="G1006" s="56"/>
      <c r="H1006" s="56"/>
      <c r="I1006" s="51">
        <v>0</v>
      </c>
      <c r="J1006" s="51">
        <v>0</v>
      </c>
      <c r="K1006" s="51">
        <v>0</v>
      </c>
      <c r="L1006" s="51">
        <v>0</v>
      </c>
      <c r="M1006" s="51">
        <v>0</v>
      </c>
      <c r="N1006" s="51">
        <v>0</v>
      </c>
      <c r="O1006" s="51">
        <v>0</v>
      </c>
      <c r="P1006" s="51">
        <v>0</v>
      </c>
      <c r="Q1006" s="51">
        <v>0</v>
      </c>
      <c r="R1006" s="51">
        <v>0</v>
      </c>
      <c r="S1006" s="51">
        <v>0</v>
      </c>
      <c r="T1006" s="51">
        <v>0</v>
      </c>
      <c r="U1006" s="51">
        <v>0</v>
      </c>
      <c r="V1006" s="51">
        <v>0</v>
      </c>
      <c r="W1006" s="51">
        <v>0</v>
      </c>
      <c r="X1006" s="51">
        <v>0</v>
      </c>
      <c r="Y1006" s="51">
        <v>0</v>
      </c>
      <c r="Z1006" s="51">
        <v>0</v>
      </c>
      <c r="AA1006" s="51">
        <v>0</v>
      </c>
      <c r="AB1006" s="51">
        <v>0</v>
      </c>
      <c r="AC1006" s="51">
        <v>0</v>
      </c>
      <c r="AD1006" s="51">
        <v>0</v>
      </c>
      <c r="AE1006" s="276"/>
      <c r="AF1006" s="34"/>
      <c r="AG1006" s="34"/>
      <c r="AH1006" s="34"/>
    </row>
    <row r="1007" spans="1:34" ht="11.25" hidden="1" outlineLevel="3" x14ac:dyDescent="0.2">
      <c r="A1007" s="34"/>
      <c r="B1007" s="34"/>
      <c r="C1007" s="48">
        <v>0</v>
      </c>
      <c r="D1007" s="49">
        <v>0</v>
      </c>
      <c r="E1007" s="56"/>
      <c r="F1007" s="275"/>
      <c r="G1007" s="56"/>
      <c r="H1007" s="56"/>
      <c r="I1007" s="51">
        <v>0</v>
      </c>
      <c r="J1007" s="51">
        <v>0</v>
      </c>
      <c r="K1007" s="51">
        <v>0</v>
      </c>
      <c r="L1007" s="51">
        <v>0</v>
      </c>
      <c r="M1007" s="51">
        <v>0</v>
      </c>
      <c r="N1007" s="51">
        <v>0</v>
      </c>
      <c r="O1007" s="51">
        <v>0</v>
      </c>
      <c r="P1007" s="51">
        <v>0</v>
      </c>
      <c r="Q1007" s="51">
        <v>0</v>
      </c>
      <c r="R1007" s="51">
        <v>0</v>
      </c>
      <c r="S1007" s="51">
        <v>0</v>
      </c>
      <c r="T1007" s="51">
        <v>0</v>
      </c>
      <c r="U1007" s="51">
        <v>0</v>
      </c>
      <c r="V1007" s="51">
        <v>0</v>
      </c>
      <c r="W1007" s="51">
        <v>0</v>
      </c>
      <c r="X1007" s="51">
        <v>0</v>
      </c>
      <c r="Y1007" s="51">
        <v>0</v>
      </c>
      <c r="Z1007" s="51">
        <v>0</v>
      </c>
      <c r="AA1007" s="51">
        <v>0</v>
      </c>
      <c r="AB1007" s="51">
        <v>0</v>
      </c>
      <c r="AC1007" s="51">
        <v>0</v>
      </c>
      <c r="AD1007" s="51">
        <v>0</v>
      </c>
      <c r="AE1007" s="276"/>
      <c r="AF1007" s="34"/>
      <c r="AG1007" s="34"/>
      <c r="AH1007" s="34"/>
    </row>
    <row r="1008" spans="1:34" ht="11.25" hidden="1" outlineLevel="3" x14ac:dyDescent="0.2">
      <c r="A1008" s="34"/>
      <c r="B1008" s="34"/>
      <c r="C1008" s="48">
        <v>0</v>
      </c>
      <c r="D1008" s="49">
        <v>0</v>
      </c>
      <c r="E1008" s="56"/>
      <c r="F1008" s="275"/>
      <c r="G1008" s="56"/>
      <c r="H1008" s="56"/>
      <c r="I1008" s="51">
        <v>0</v>
      </c>
      <c r="J1008" s="51">
        <v>0</v>
      </c>
      <c r="K1008" s="51">
        <v>0</v>
      </c>
      <c r="L1008" s="51">
        <v>0</v>
      </c>
      <c r="M1008" s="51">
        <v>0</v>
      </c>
      <c r="N1008" s="51">
        <v>0</v>
      </c>
      <c r="O1008" s="51">
        <v>0</v>
      </c>
      <c r="P1008" s="51">
        <v>0</v>
      </c>
      <c r="Q1008" s="51">
        <v>0</v>
      </c>
      <c r="R1008" s="51">
        <v>0</v>
      </c>
      <c r="S1008" s="51">
        <v>0</v>
      </c>
      <c r="T1008" s="51">
        <v>0</v>
      </c>
      <c r="U1008" s="51">
        <v>0</v>
      </c>
      <c r="V1008" s="51">
        <v>0</v>
      </c>
      <c r="W1008" s="51">
        <v>0</v>
      </c>
      <c r="X1008" s="51">
        <v>0</v>
      </c>
      <c r="Y1008" s="51">
        <v>0</v>
      </c>
      <c r="Z1008" s="51">
        <v>0</v>
      </c>
      <c r="AA1008" s="51">
        <v>0</v>
      </c>
      <c r="AB1008" s="51">
        <v>0</v>
      </c>
      <c r="AC1008" s="51">
        <v>0</v>
      </c>
      <c r="AD1008" s="51">
        <v>0</v>
      </c>
      <c r="AE1008" s="276"/>
      <c r="AF1008" s="34"/>
      <c r="AG1008" s="34"/>
      <c r="AH1008" s="34"/>
    </row>
    <row r="1009" spans="1:34" ht="11.25" hidden="1" outlineLevel="3" x14ac:dyDescent="0.2">
      <c r="A1009" s="34"/>
      <c r="B1009" s="34"/>
      <c r="C1009" s="48">
        <v>0</v>
      </c>
      <c r="D1009" s="49">
        <v>0</v>
      </c>
      <c r="E1009" s="56"/>
      <c r="F1009" s="275"/>
      <c r="G1009" s="56"/>
      <c r="H1009" s="56"/>
      <c r="I1009" s="51">
        <v>0</v>
      </c>
      <c r="J1009" s="51">
        <v>0</v>
      </c>
      <c r="K1009" s="51">
        <v>0</v>
      </c>
      <c r="L1009" s="51">
        <v>0</v>
      </c>
      <c r="M1009" s="51">
        <v>0</v>
      </c>
      <c r="N1009" s="51">
        <v>0</v>
      </c>
      <c r="O1009" s="51">
        <v>0</v>
      </c>
      <c r="P1009" s="51">
        <v>0</v>
      </c>
      <c r="Q1009" s="51">
        <v>0</v>
      </c>
      <c r="R1009" s="51">
        <v>0</v>
      </c>
      <c r="S1009" s="51">
        <v>0</v>
      </c>
      <c r="T1009" s="51">
        <v>0</v>
      </c>
      <c r="U1009" s="51">
        <v>0</v>
      </c>
      <c r="V1009" s="51">
        <v>0</v>
      </c>
      <c r="W1009" s="51">
        <v>0</v>
      </c>
      <c r="X1009" s="51">
        <v>0</v>
      </c>
      <c r="Y1009" s="51">
        <v>0</v>
      </c>
      <c r="Z1009" s="51">
        <v>0</v>
      </c>
      <c r="AA1009" s="51">
        <v>0</v>
      </c>
      <c r="AB1009" s="51">
        <v>0</v>
      </c>
      <c r="AC1009" s="51">
        <v>0</v>
      </c>
      <c r="AD1009" s="51">
        <v>0</v>
      </c>
      <c r="AE1009" s="276"/>
      <c r="AF1009" s="34"/>
      <c r="AG1009" s="34"/>
      <c r="AH1009" s="34"/>
    </row>
    <row r="1010" spans="1:34" ht="11.25" hidden="1" outlineLevel="3" x14ac:dyDescent="0.2">
      <c r="A1010" s="34"/>
      <c r="B1010" s="34"/>
      <c r="C1010" s="48">
        <v>0</v>
      </c>
      <c r="D1010" s="49">
        <v>0</v>
      </c>
      <c r="E1010" s="56"/>
      <c r="F1010" s="275"/>
      <c r="G1010" s="56"/>
      <c r="H1010" s="56"/>
      <c r="I1010" s="51">
        <v>0</v>
      </c>
      <c r="J1010" s="51">
        <v>0</v>
      </c>
      <c r="K1010" s="51">
        <v>0</v>
      </c>
      <c r="L1010" s="51">
        <v>0</v>
      </c>
      <c r="M1010" s="51">
        <v>0</v>
      </c>
      <c r="N1010" s="51">
        <v>0</v>
      </c>
      <c r="O1010" s="51">
        <v>0</v>
      </c>
      <c r="P1010" s="51">
        <v>0</v>
      </c>
      <c r="Q1010" s="51">
        <v>0</v>
      </c>
      <c r="R1010" s="51">
        <v>0</v>
      </c>
      <c r="S1010" s="51">
        <v>0</v>
      </c>
      <c r="T1010" s="51">
        <v>0</v>
      </c>
      <c r="U1010" s="51">
        <v>0</v>
      </c>
      <c r="V1010" s="51">
        <v>0</v>
      </c>
      <c r="W1010" s="51">
        <v>0</v>
      </c>
      <c r="X1010" s="51">
        <v>0</v>
      </c>
      <c r="Y1010" s="51">
        <v>0</v>
      </c>
      <c r="Z1010" s="51">
        <v>0</v>
      </c>
      <c r="AA1010" s="51">
        <v>0</v>
      </c>
      <c r="AB1010" s="51">
        <v>0</v>
      </c>
      <c r="AC1010" s="51">
        <v>0</v>
      </c>
      <c r="AD1010" s="51">
        <v>0</v>
      </c>
      <c r="AE1010" s="276"/>
      <c r="AF1010" s="34"/>
      <c r="AG1010" s="34"/>
      <c r="AH1010" s="34"/>
    </row>
    <row r="1011" spans="1:34" ht="11.25" hidden="1" outlineLevel="3" x14ac:dyDescent="0.2">
      <c r="A1011" s="34"/>
      <c r="B1011" s="34"/>
      <c r="C1011" s="48">
        <v>0</v>
      </c>
      <c r="D1011" s="49">
        <v>0</v>
      </c>
      <c r="E1011" s="56"/>
      <c r="F1011" s="275"/>
      <c r="G1011" s="56"/>
      <c r="H1011" s="56"/>
      <c r="I1011" s="51">
        <v>0</v>
      </c>
      <c r="J1011" s="51">
        <v>0</v>
      </c>
      <c r="K1011" s="51">
        <v>0</v>
      </c>
      <c r="L1011" s="51">
        <v>0</v>
      </c>
      <c r="M1011" s="51">
        <v>0</v>
      </c>
      <c r="N1011" s="51">
        <v>0</v>
      </c>
      <c r="O1011" s="51">
        <v>0</v>
      </c>
      <c r="P1011" s="51">
        <v>0</v>
      </c>
      <c r="Q1011" s="51">
        <v>0</v>
      </c>
      <c r="R1011" s="51">
        <v>0</v>
      </c>
      <c r="S1011" s="51">
        <v>0</v>
      </c>
      <c r="T1011" s="51">
        <v>0</v>
      </c>
      <c r="U1011" s="51">
        <v>0</v>
      </c>
      <c r="V1011" s="51">
        <v>0</v>
      </c>
      <c r="W1011" s="51">
        <v>0</v>
      </c>
      <c r="X1011" s="51">
        <v>0</v>
      </c>
      <c r="Y1011" s="51">
        <v>0</v>
      </c>
      <c r="Z1011" s="51">
        <v>0</v>
      </c>
      <c r="AA1011" s="51">
        <v>0</v>
      </c>
      <c r="AB1011" s="51">
        <v>0</v>
      </c>
      <c r="AC1011" s="51">
        <v>0</v>
      </c>
      <c r="AD1011" s="51">
        <v>0</v>
      </c>
      <c r="AE1011" s="276"/>
      <c r="AF1011" s="34"/>
      <c r="AG1011" s="34"/>
      <c r="AH1011" s="34"/>
    </row>
    <row r="1012" spans="1:34" ht="11.25" hidden="1" outlineLevel="3" x14ac:dyDescent="0.2">
      <c r="A1012" s="34"/>
      <c r="B1012" s="34"/>
      <c r="C1012" s="48">
        <v>0</v>
      </c>
      <c r="D1012" s="49">
        <v>0</v>
      </c>
      <c r="E1012" s="56"/>
      <c r="F1012" s="275"/>
      <c r="G1012" s="56"/>
      <c r="H1012" s="56"/>
      <c r="I1012" s="51">
        <v>0</v>
      </c>
      <c r="J1012" s="51">
        <v>0</v>
      </c>
      <c r="K1012" s="51">
        <v>0</v>
      </c>
      <c r="L1012" s="51">
        <v>0</v>
      </c>
      <c r="M1012" s="51">
        <v>0</v>
      </c>
      <c r="N1012" s="51">
        <v>0</v>
      </c>
      <c r="O1012" s="51">
        <v>0</v>
      </c>
      <c r="P1012" s="51">
        <v>0</v>
      </c>
      <c r="Q1012" s="51">
        <v>0</v>
      </c>
      <c r="R1012" s="51">
        <v>0</v>
      </c>
      <c r="S1012" s="51">
        <v>0</v>
      </c>
      <c r="T1012" s="51">
        <v>0</v>
      </c>
      <c r="U1012" s="51">
        <v>0</v>
      </c>
      <c r="V1012" s="51">
        <v>0</v>
      </c>
      <c r="W1012" s="51">
        <v>0</v>
      </c>
      <c r="X1012" s="51">
        <v>0</v>
      </c>
      <c r="Y1012" s="51">
        <v>0</v>
      </c>
      <c r="Z1012" s="51">
        <v>0</v>
      </c>
      <c r="AA1012" s="51">
        <v>0</v>
      </c>
      <c r="AB1012" s="51">
        <v>0</v>
      </c>
      <c r="AC1012" s="51">
        <v>0</v>
      </c>
      <c r="AD1012" s="51">
        <v>0</v>
      </c>
      <c r="AE1012" s="276"/>
      <c r="AF1012" s="34"/>
      <c r="AG1012" s="34"/>
      <c r="AH1012" s="34"/>
    </row>
    <row r="1013" spans="1:34" ht="11.25" hidden="1" outlineLevel="3" x14ac:dyDescent="0.2">
      <c r="A1013" s="34"/>
      <c r="B1013" s="34"/>
      <c r="C1013" s="48">
        <v>0</v>
      </c>
      <c r="D1013" s="49">
        <v>0</v>
      </c>
      <c r="E1013" s="56"/>
      <c r="F1013" s="275"/>
      <c r="G1013" s="56"/>
      <c r="H1013" s="56"/>
      <c r="I1013" s="51">
        <v>0</v>
      </c>
      <c r="J1013" s="51">
        <v>0</v>
      </c>
      <c r="K1013" s="51">
        <v>0</v>
      </c>
      <c r="L1013" s="51">
        <v>0</v>
      </c>
      <c r="M1013" s="51">
        <v>0</v>
      </c>
      <c r="N1013" s="51">
        <v>0</v>
      </c>
      <c r="O1013" s="51">
        <v>0</v>
      </c>
      <c r="P1013" s="51">
        <v>0</v>
      </c>
      <c r="Q1013" s="51">
        <v>0</v>
      </c>
      <c r="R1013" s="51">
        <v>0</v>
      </c>
      <c r="S1013" s="51">
        <v>0</v>
      </c>
      <c r="T1013" s="51">
        <v>0</v>
      </c>
      <c r="U1013" s="51">
        <v>0</v>
      </c>
      <c r="V1013" s="51">
        <v>0</v>
      </c>
      <c r="W1013" s="51">
        <v>0</v>
      </c>
      <c r="X1013" s="51">
        <v>0</v>
      </c>
      <c r="Y1013" s="51">
        <v>0</v>
      </c>
      <c r="Z1013" s="51">
        <v>0</v>
      </c>
      <c r="AA1013" s="51">
        <v>0</v>
      </c>
      <c r="AB1013" s="51">
        <v>0</v>
      </c>
      <c r="AC1013" s="51">
        <v>0</v>
      </c>
      <c r="AD1013" s="51">
        <v>0</v>
      </c>
      <c r="AE1013" s="276"/>
      <c r="AF1013" s="34"/>
      <c r="AG1013" s="34"/>
      <c r="AH1013" s="34"/>
    </row>
    <row r="1014" spans="1:34" ht="11.25" hidden="1" outlineLevel="3" x14ac:dyDescent="0.2">
      <c r="A1014" s="34"/>
      <c r="B1014" s="34"/>
      <c r="C1014" s="48">
        <v>0</v>
      </c>
      <c r="D1014" s="49">
        <v>0</v>
      </c>
      <c r="E1014" s="56"/>
      <c r="F1014" s="275"/>
      <c r="G1014" s="56"/>
      <c r="H1014" s="56"/>
      <c r="I1014" s="51">
        <v>0</v>
      </c>
      <c r="J1014" s="51">
        <v>0</v>
      </c>
      <c r="K1014" s="51">
        <v>0</v>
      </c>
      <c r="L1014" s="51">
        <v>0</v>
      </c>
      <c r="M1014" s="51">
        <v>0</v>
      </c>
      <c r="N1014" s="51">
        <v>0</v>
      </c>
      <c r="O1014" s="51">
        <v>0</v>
      </c>
      <c r="P1014" s="51">
        <v>0</v>
      </c>
      <c r="Q1014" s="51">
        <v>0</v>
      </c>
      <c r="R1014" s="51">
        <v>0</v>
      </c>
      <c r="S1014" s="51">
        <v>0</v>
      </c>
      <c r="T1014" s="51">
        <v>0</v>
      </c>
      <c r="U1014" s="51">
        <v>0</v>
      </c>
      <c r="V1014" s="51">
        <v>0</v>
      </c>
      <c r="W1014" s="51">
        <v>0</v>
      </c>
      <c r="X1014" s="51">
        <v>0</v>
      </c>
      <c r="Y1014" s="51">
        <v>0</v>
      </c>
      <c r="Z1014" s="51">
        <v>0</v>
      </c>
      <c r="AA1014" s="51">
        <v>0</v>
      </c>
      <c r="AB1014" s="51">
        <v>0</v>
      </c>
      <c r="AC1014" s="51">
        <v>0</v>
      </c>
      <c r="AD1014" s="51">
        <v>0</v>
      </c>
      <c r="AE1014" s="276"/>
      <c r="AF1014" s="34"/>
      <c r="AG1014" s="34"/>
      <c r="AH1014" s="34"/>
    </row>
    <row r="1015" spans="1:34" ht="11.25" hidden="1" outlineLevel="3" x14ac:dyDescent="0.2">
      <c r="A1015" s="34"/>
      <c r="B1015" s="34"/>
      <c r="C1015" s="48">
        <v>0</v>
      </c>
      <c r="D1015" s="49">
        <v>0</v>
      </c>
      <c r="E1015" s="56"/>
      <c r="F1015" s="275"/>
      <c r="G1015" s="56"/>
      <c r="H1015" s="56"/>
      <c r="I1015" s="51">
        <v>0</v>
      </c>
      <c r="J1015" s="51">
        <v>0</v>
      </c>
      <c r="K1015" s="51">
        <v>0</v>
      </c>
      <c r="L1015" s="51">
        <v>0</v>
      </c>
      <c r="M1015" s="51">
        <v>0</v>
      </c>
      <c r="N1015" s="51">
        <v>0</v>
      </c>
      <c r="O1015" s="51">
        <v>0</v>
      </c>
      <c r="P1015" s="51">
        <v>0</v>
      </c>
      <c r="Q1015" s="51">
        <v>0</v>
      </c>
      <c r="R1015" s="51">
        <v>0</v>
      </c>
      <c r="S1015" s="51">
        <v>0</v>
      </c>
      <c r="T1015" s="51">
        <v>0</v>
      </c>
      <c r="U1015" s="51">
        <v>0</v>
      </c>
      <c r="V1015" s="51">
        <v>0</v>
      </c>
      <c r="W1015" s="51">
        <v>0</v>
      </c>
      <c r="X1015" s="51">
        <v>0</v>
      </c>
      <c r="Y1015" s="51">
        <v>0</v>
      </c>
      <c r="Z1015" s="51">
        <v>0</v>
      </c>
      <c r="AA1015" s="51">
        <v>0</v>
      </c>
      <c r="AB1015" s="51">
        <v>0</v>
      </c>
      <c r="AC1015" s="51">
        <v>0</v>
      </c>
      <c r="AD1015" s="51">
        <v>0</v>
      </c>
      <c r="AE1015" s="276"/>
      <c r="AF1015" s="34"/>
      <c r="AG1015" s="34"/>
      <c r="AH1015" s="34"/>
    </row>
    <row r="1016" spans="1:34" ht="11.25" hidden="1" outlineLevel="3" x14ac:dyDescent="0.2">
      <c r="A1016" s="34"/>
      <c r="B1016" s="34"/>
      <c r="C1016" s="48">
        <v>0</v>
      </c>
      <c r="D1016" s="49">
        <v>0</v>
      </c>
      <c r="E1016" s="56"/>
      <c r="F1016" s="275"/>
      <c r="G1016" s="56"/>
      <c r="H1016" s="56"/>
      <c r="I1016" s="51">
        <v>0</v>
      </c>
      <c r="J1016" s="51">
        <v>0</v>
      </c>
      <c r="K1016" s="51">
        <v>0</v>
      </c>
      <c r="L1016" s="51">
        <v>0</v>
      </c>
      <c r="M1016" s="51">
        <v>0</v>
      </c>
      <c r="N1016" s="51">
        <v>0</v>
      </c>
      <c r="O1016" s="51">
        <v>0</v>
      </c>
      <c r="P1016" s="51">
        <v>0</v>
      </c>
      <c r="Q1016" s="51">
        <v>0</v>
      </c>
      <c r="R1016" s="51">
        <v>0</v>
      </c>
      <c r="S1016" s="51">
        <v>0</v>
      </c>
      <c r="T1016" s="51">
        <v>0</v>
      </c>
      <c r="U1016" s="51">
        <v>0</v>
      </c>
      <c r="V1016" s="51">
        <v>0</v>
      </c>
      <c r="W1016" s="51">
        <v>0</v>
      </c>
      <c r="X1016" s="51">
        <v>0</v>
      </c>
      <c r="Y1016" s="51">
        <v>0</v>
      </c>
      <c r="Z1016" s="51">
        <v>0</v>
      </c>
      <c r="AA1016" s="51">
        <v>0</v>
      </c>
      <c r="AB1016" s="51">
        <v>0</v>
      </c>
      <c r="AC1016" s="51">
        <v>0</v>
      </c>
      <c r="AD1016" s="51">
        <v>0</v>
      </c>
      <c r="AE1016" s="276"/>
      <c r="AF1016" s="34"/>
      <c r="AG1016" s="34"/>
      <c r="AH1016" s="34"/>
    </row>
    <row r="1017" spans="1:34" ht="11.25" hidden="1" outlineLevel="3" x14ac:dyDescent="0.2">
      <c r="A1017" s="34"/>
      <c r="B1017" s="34"/>
      <c r="C1017" s="48">
        <v>0</v>
      </c>
      <c r="D1017" s="49">
        <v>0</v>
      </c>
      <c r="E1017" s="56"/>
      <c r="F1017" s="275"/>
      <c r="G1017" s="56"/>
      <c r="H1017" s="56"/>
      <c r="I1017" s="51">
        <v>0</v>
      </c>
      <c r="J1017" s="51">
        <v>0</v>
      </c>
      <c r="K1017" s="51">
        <v>0</v>
      </c>
      <c r="L1017" s="51">
        <v>0</v>
      </c>
      <c r="M1017" s="51">
        <v>0</v>
      </c>
      <c r="N1017" s="51">
        <v>0</v>
      </c>
      <c r="O1017" s="51">
        <v>0</v>
      </c>
      <c r="P1017" s="51">
        <v>0</v>
      </c>
      <c r="Q1017" s="51">
        <v>0</v>
      </c>
      <c r="R1017" s="51">
        <v>0</v>
      </c>
      <c r="S1017" s="51">
        <v>0</v>
      </c>
      <c r="T1017" s="51">
        <v>0</v>
      </c>
      <c r="U1017" s="51">
        <v>0</v>
      </c>
      <c r="V1017" s="51">
        <v>0</v>
      </c>
      <c r="W1017" s="51">
        <v>0</v>
      </c>
      <c r="X1017" s="51">
        <v>0</v>
      </c>
      <c r="Y1017" s="51">
        <v>0</v>
      </c>
      <c r="Z1017" s="51">
        <v>0</v>
      </c>
      <c r="AA1017" s="51">
        <v>0</v>
      </c>
      <c r="AB1017" s="51">
        <v>0</v>
      </c>
      <c r="AC1017" s="51">
        <v>0</v>
      </c>
      <c r="AD1017" s="51">
        <v>0</v>
      </c>
      <c r="AE1017" s="276"/>
      <c r="AF1017" s="34"/>
      <c r="AG1017" s="34"/>
      <c r="AH1017" s="34"/>
    </row>
    <row r="1018" spans="1:34" ht="11.25" outlineLevel="2" collapsed="1" x14ac:dyDescent="0.2">
      <c r="A1018" s="34"/>
      <c r="B1018" s="34"/>
      <c r="C1018" s="48">
        <v>0</v>
      </c>
      <c r="D1018" s="49">
        <v>0</v>
      </c>
      <c r="E1018" s="56"/>
      <c r="F1018" s="275"/>
      <c r="G1018" s="56"/>
      <c r="H1018" s="56"/>
      <c r="I1018" s="51">
        <v>0</v>
      </c>
      <c r="J1018" s="51">
        <v>0</v>
      </c>
      <c r="K1018" s="51">
        <v>0</v>
      </c>
      <c r="L1018" s="51">
        <v>0</v>
      </c>
      <c r="M1018" s="51">
        <v>0</v>
      </c>
      <c r="N1018" s="51">
        <v>0</v>
      </c>
      <c r="O1018" s="51">
        <v>0</v>
      </c>
      <c r="P1018" s="51">
        <v>0</v>
      </c>
      <c r="Q1018" s="51">
        <v>0</v>
      </c>
      <c r="R1018" s="51">
        <v>0</v>
      </c>
      <c r="S1018" s="51">
        <v>0</v>
      </c>
      <c r="T1018" s="51">
        <v>0</v>
      </c>
      <c r="U1018" s="51">
        <v>0</v>
      </c>
      <c r="V1018" s="51">
        <v>0</v>
      </c>
      <c r="W1018" s="51">
        <v>0</v>
      </c>
      <c r="X1018" s="51">
        <v>0</v>
      </c>
      <c r="Y1018" s="51">
        <v>0</v>
      </c>
      <c r="Z1018" s="51">
        <v>0</v>
      </c>
      <c r="AA1018" s="51">
        <v>0</v>
      </c>
      <c r="AB1018" s="51">
        <v>0</v>
      </c>
      <c r="AC1018" s="51">
        <v>0</v>
      </c>
      <c r="AD1018" s="51">
        <v>0</v>
      </c>
      <c r="AE1018" s="276"/>
      <c r="AF1018" s="34"/>
      <c r="AG1018" s="34"/>
      <c r="AH1018" s="34"/>
    </row>
    <row r="1019" spans="1:34" ht="11.25" outlineLevel="2" x14ac:dyDescent="0.2">
      <c r="A1019" s="34"/>
      <c r="B1019" s="34"/>
      <c r="C1019" s="48">
        <v>0</v>
      </c>
      <c r="D1019" s="49">
        <v>0</v>
      </c>
      <c r="E1019" s="56"/>
      <c r="F1019" s="275"/>
      <c r="G1019" s="56"/>
      <c r="H1019" s="56"/>
      <c r="I1019" s="51">
        <v>0</v>
      </c>
      <c r="J1019" s="51">
        <v>0</v>
      </c>
      <c r="K1019" s="51">
        <v>0</v>
      </c>
      <c r="L1019" s="51">
        <v>0</v>
      </c>
      <c r="M1019" s="51">
        <v>0</v>
      </c>
      <c r="N1019" s="51">
        <v>0</v>
      </c>
      <c r="O1019" s="51">
        <v>0</v>
      </c>
      <c r="P1019" s="51">
        <v>0</v>
      </c>
      <c r="Q1019" s="51">
        <v>0</v>
      </c>
      <c r="R1019" s="51">
        <v>0</v>
      </c>
      <c r="S1019" s="51">
        <v>0</v>
      </c>
      <c r="T1019" s="51">
        <v>0</v>
      </c>
      <c r="U1019" s="51">
        <v>0</v>
      </c>
      <c r="V1019" s="51">
        <v>0</v>
      </c>
      <c r="W1019" s="51">
        <v>0</v>
      </c>
      <c r="X1019" s="51">
        <v>0</v>
      </c>
      <c r="Y1019" s="51">
        <v>0</v>
      </c>
      <c r="Z1019" s="51">
        <v>0</v>
      </c>
      <c r="AA1019" s="51">
        <v>0</v>
      </c>
      <c r="AB1019" s="51">
        <v>0</v>
      </c>
      <c r="AC1019" s="51">
        <v>0</v>
      </c>
      <c r="AD1019" s="51">
        <v>0</v>
      </c>
      <c r="AE1019" s="276"/>
      <c r="AF1019" s="34"/>
      <c r="AG1019" s="34"/>
      <c r="AH1019" s="34"/>
    </row>
    <row r="1020" spans="1:34" ht="11.25" outlineLevel="2" x14ac:dyDescent="0.2">
      <c r="A1020" s="34"/>
      <c r="B1020" s="34"/>
      <c r="C1020" s="48">
        <v>0</v>
      </c>
      <c r="D1020" s="49">
        <v>0</v>
      </c>
      <c r="E1020" s="56"/>
      <c r="F1020" s="275"/>
      <c r="G1020" s="56"/>
      <c r="H1020" s="56"/>
      <c r="I1020" s="51">
        <v>0</v>
      </c>
      <c r="J1020" s="51">
        <v>0</v>
      </c>
      <c r="K1020" s="51">
        <v>0</v>
      </c>
      <c r="L1020" s="51">
        <v>0</v>
      </c>
      <c r="M1020" s="51">
        <v>0</v>
      </c>
      <c r="N1020" s="51">
        <v>0</v>
      </c>
      <c r="O1020" s="51">
        <v>0</v>
      </c>
      <c r="P1020" s="51">
        <v>0</v>
      </c>
      <c r="Q1020" s="51">
        <v>0</v>
      </c>
      <c r="R1020" s="51">
        <v>0</v>
      </c>
      <c r="S1020" s="51">
        <v>0</v>
      </c>
      <c r="T1020" s="51">
        <v>0</v>
      </c>
      <c r="U1020" s="51">
        <v>0</v>
      </c>
      <c r="V1020" s="51">
        <v>0</v>
      </c>
      <c r="W1020" s="51">
        <v>0</v>
      </c>
      <c r="X1020" s="51">
        <v>0</v>
      </c>
      <c r="Y1020" s="51">
        <v>0</v>
      </c>
      <c r="Z1020" s="51">
        <v>0</v>
      </c>
      <c r="AA1020" s="51">
        <v>0</v>
      </c>
      <c r="AB1020" s="51">
        <v>0</v>
      </c>
      <c r="AC1020" s="51">
        <v>0</v>
      </c>
      <c r="AD1020" s="51">
        <v>0</v>
      </c>
      <c r="AE1020" s="276"/>
      <c r="AF1020" s="34"/>
      <c r="AG1020" s="34"/>
      <c r="AH1020" s="34"/>
    </row>
    <row r="1021" spans="1:34" ht="11.25" outlineLevel="2" x14ac:dyDescent="0.2">
      <c r="A1021" s="34"/>
      <c r="B1021" s="34"/>
      <c r="C1021" s="279"/>
      <c r="D1021" s="217"/>
      <c r="E1021" s="56"/>
      <c r="F1021" s="62"/>
      <c r="G1021" s="56"/>
      <c r="H1021" s="56"/>
      <c r="I1021" s="277"/>
      <c r="J1021" s="277"/>
      <c r="K1021" s="276"/>
      <c r="L1021" s="276"/>
      <c r="M1021" s="276"/>
      <c r="N1021" s="278"/>
      <c r="O1021" s="278"/>
      <c r="P1021" s="278"/>
      <c r="Q1021" s="278"/>
      <c r="R1021" s="278"/>
      <c r="S1021" s="276"/>
      <c r="T1021" s="276"/>
      <c r="U1021" s="276"/>
      <c r="V1021" s="276"/>
      <c r="W1021" s="276"/>
      <c r="X1021" s="276"/>
      <c r="Y1021" s="276"/>
      <c r="Z1021" s="276"/>
      <c r="AA1021" s="276"/>
      <c r="AB1021" s="276"/>
      <c r="AC1021" s="276"/>
      <c r="AD1021" s="276"/>
      <c r="AE1021" s="276"/>
      <c r="AF1021" s="34"/>
      <c r="AG1021" s="34"/>
      <c r="AH1021" s="34"/>
    </row>
    <row r="1022" spans="1:34" ht="11.25" outlineLevel="1" x14ac:dyDescent="0.2">
      <c r="A1022" s="34"/>
      <c r="B1022" s="34"/>
      <c r="C1022" s="221"/>
      <c r="D1022" s="217"/>
      <c r="E1022" s="56"/>
      <c r="F1022" s="62"/>
      <c r="G1022" s="56"/>
      <c r="H1022" s="56"/>
      <c r="I1022" s="277"/>
      <c r="J1022" s="277"/>
      <c r="K1022" s="276"/>
      <c r="L1022" s="276"/>
      <c r="M1022" s="276"/>
      <c r="N1022" s="278"/>
      <c r="O1022" s="278"/>
      <c r="P1022" s="278"/>
      <c r="Q1022" s="278"/>
      <c r="R1022" s="278"/>
      <c r="S1022" s="276"/>
      <c r="T1022" s="276"/>
      <c r="U1022" s="276"/>
      <c r="V1022" s="276"/>
      <c r="W1022" s="276"/>
      <c r="X1022" s="276"/>
      <c r="Y1022" s="276"/>
      <c r="Z1022" s="276"/>
      <c r="AA1022" s="276"/>
      <c r="AB1022" s="276"/>
      <c r="AC1022" s="276"/>
      <c r="AD1022" s="276"/>
      <c r="AE1022" s="276"/>
      <c r="AF1022" s="34"/>
      <c r="AG1022" s="34"/>
      <c r="AH1022" s="34"/>
    </row>
    <row r="1023" spans="1:34" ht="11.25" x14ac:dyDescent="0.2">
      <c r="A1023" s="34"/>
      <c r="B1023" s="34"/>
      <c r="C1023" s="45"/>
      <c r="D1023" s="35"/>
      <c r="E1023" s="35"/>
      <c r="F1023" s="45"/>
      <c r="G1023" s="37"/>
      <c r="H1023" s="37"/>
      <c r="I1023" s="37"/>
      <c r="J1023" s="35"/>
      <c r="K1023" s="35"/>
      <c r="L1023" s="35"/>
      <c r="M1023" s="35"/>
      <c r="N1023" s="64"/>
      <c r="O1023" s="64"/>
      <c r="P1023" s="64"/>
      <c r="Q1023" s="64"/>
      <c r="R1023" s="64"/>
      <c r="S1023" s="34"/>
      <c r="T1023" s="34"/>
      <c r="U1023" s="34"/>
      <c r="V1023" s="34"/>
      <c r="W1023" s="34"/>
      <c r="X1023" s="34"/>
      <c r="Y1023" s="34"/>
      <c r="Z1023" s="34"/>
      <c r="AA1023" s="34"/>
      <c r="AB1023" s="34"/>
      <c r="AC1023" s="34"/>
      <c r="AD1023" s="34"/>
      <c r="AE1023" s="34"/>
      <c r="AF1023" s="34"/>
      <c r="AG1023" s="34"/>
      <c r="AH1023" s="34"/>
    </row>
    <row r="1024" spans="1:34" ht="12.75" x14ac:dyDescent="0.2">
      <c r="A1024" s="26"/>
      <c r="B1024" s="27" t="s">
        <v>146</v>
      </c>
      <c r="C1024" s="26"/>
      <c r="D1024" s="43" t="s">
        <v>106</v>
      </c>
      <c r="E1024" s="43"/>
      <c r="F1024" s="280"/>
      <c r="G1024" s="29" t="s">
        <v>143</v>
      </c>
      <c r="H1024" s="29"/>
      <c r="I1024" s="44" t="s">
        <v>166</v>
      </c>
      <c r="J1024" s="44" t="s">
        <v>130</v>
      </c>
      <c r="K1024" s="44" t="s">
        <v>135</v>
      </c>
      <c r="L1024" s="44" t="s">
        <v>137</v>
      </c>
      <c r="M1024" s="44" t="s">
        <v>167</v>
      </c>
      <c r="N1024" s="44" t="s">
        <v>168</v>
      </c>
      <c r="O1024" s="44" t="s">
        <v>169</v>
      </c>
      <c r="P1024" s="44" t="s">
        <v>170</v>
      </c>
      <c r="Q1024" s="44" t="s">
        <v>171</v>
      </c>
      <c r="R1024" s="44" t="s">
        <v>131</v>
      </c>
      <c r="S1024" s="44" t="s">
        <v>172</v>
      </c>
      <c r="T1024" s="44" t="s">
        <v>173</v>
      </c>
      <c r="U1024" s="44">
        <v>0</v>
      </c>
      <c r="V1024" s="44">
        <v>0</v>
      </c>
      <c r="W1024" s="44">
        <v>0</v>
      </c>
      <c r="X1024" s="44">
        <v>0</v>
      </c>
      <c r="Y1024" s="44">
        <v>0</v>
      </c>
      <c r="Z1024" s="44">
        <v>0</v>
      </c>
      <c r="AA1024" s="44">
        <v>0</v>
      </c>
      <c r="AB1024" s="44">
        <v>0</v>
      </c>
      <c r="AC1024" s="54"/>
      <c r="AD1024" s="54"/>
      <c r="AE1024" s="54"/>
      <c r="AF1024" s="33"/>
      <c r="AG1024" s="33"/>
      <c r="AH1024" s="33"/>
    </row>
    <row r="1025" spans="1:34" ht="11.25" outlineLevel="1" x14ac:dyDescent="0.2">
      <c r="A1025" s="34"/>
      <c r="B1025" s="34"/>
      <c r="C1025" s="45"/>
      <c r="D1025" s="35"/>
      <c r="E1025" s="35"/>
      <c r="F1025" s="45"/>
      <c r="G1025" s="37" t="s">
        <v>144</v>
      </c>
      <c r="H1025" s="37"/>
      <c r="I1025" s="46" t="s">
        <v>174</v>
      </c>
      <c r="J1025" s="46" t="s">
        <v>175</v>
      </c>
      <c r="K1025" s="46" t="s">
        <v>175</v>
      </c>
      <c r="L1025" s="46" t="s">
        <v>175</v>
      </c>
      <c r="M1025" s="46" t="s">
        <v>176</v>
      </c>
      <c r="N1025" s="46" t="s">
        <v>176</v>
      </c>
      <c r="O1025" s="46" t="s">
        <v>177</v>
      </c>
      <c r="P1025" s="46" t="s">
        <v>177</v>
      </c>
      <c r="Q1025" s="46" t="s">
        <v>175</v>
      </c>
      <c r="R1025" s="46" t="s">
        <v>175</v>
      </c>
      <c r="S1025" s="46" t="s">
        <v>175</v>
      </c>
      <c r="T1025" s="46" t="s">
        <v>178</v>
      </c>
      <c r="U1025" s="46">
        <v>0</v>
      </c>
      <c r="V1025" s="46">
        <v>0</v>
      </c>
      <c r="W1025" s="46">
        <v>0</v>
      </c>
      <c r="X1025" s="46">
        <v>0</v>
      </c>
      <c r="Y1025" s="46">
        <v>0</v>
      </c>
      <c r="Z1025" s="46">
        <v>0</v>
      </c>
      <c r="AA1025" s="46">
        <v>0</v>
      </c>
      <c r="AB1025" s="46">
        <v>0</v>
      </c>
      <c r="AC1025" s="34"/>
      <c r="AD1025" s="34"/>
      <c r="AE1025" s="34"/>
      <c r="AF1025" s="34"/>
      <c r="AG1025" s="34"/>
      <c r="AH1025" s="34"/>
    </row>
    <row r="1026" spans="1:34" ht="11.25" outlineLevel="1" x14ac:dyDescent="0.2">
      <c r="A1026" s="34"/>
      <c r="B1026" s="34"/>
      <c r="C1026" s="47" t="s">
        <v>128</v>
      </c>
      <c r="D1026" s="209"/>
      <c r="E1026" s="35"/>
      <c r="F1026" s="47"/>
      <c r="G1026" s="37"/>
      <c r="H1026" s="37"/>
      <c r="I1026" s="37"/>
      <c r="J1026" s="37"/>
      <c r="K1026" s="37"/>
      <c r="L1026" s="37"/>
      <c r="M1026" s="37"/>
      <c r="N1026" s="37"/>
      <c r="O1026" s="37"/>
      <c r="P1026" s="37"/>
      <c r="Q1026" s="37"/>
      <c r="R1026" s="37"/>
      <c r="S1026" s="37"/>
      <c r="T1026" s="37"/>
      <c r="U1026" s="37"/>
      <c r="V1026" s="37"/>
      <c r="W1026" s="37"/>
      <c r="X1026" s="37"/>
      <c r="Y1026" s="37"/>
      <c r="Z1026" s="37"/>
      <c r="AA1026" s="37"/>
      <c r="AB1026" s="37"/>
      <c r="AC1026" s="34"/>
      <c r="AD1026" s="34"/>
      <c r="AE1026" s="34"/>
      <c r="AF1026" s="34"/>
      <c r="AG1026" s="34"/>
      <c r="AH1026" s="34"/>
    </row>
    <row r="1027" spans="1:34" ht="11.25" outlineLevel="2" x14ac:dyDescent="0.2">
      <c r="A1027" s="34"/>
      <c r="B1027" s="251"/>
      <c r="C1027" s="48" t="s">
        <v>51</v>
      </c>
      <c r="D1027" s="49" t="s">
        <v>229</v>
      </c>
      <c r="E1027" s="35"/>
      <c r="F1027" s="275"/>
      <c r="G1027" s="51">
        <v>66</v>
      </c>
      <c r="H1027" s="37"/>
      <c r="I1027" s="51">
        <v>24.66</v>
      </c>
      <c r="J1027" s="51">
        <v>6.15</v>
      </c>
      <c r="K1027" s="51">
        <v>0</v>
      </c>
      <c r="L1027" s="51">
        <v>0</v>
      </c>
      <c r="M1027" s="51">
        <v>0</v>
      </c>
      <c r="N1027" s="51">
        <v>0</v>
      </c>
      <c r="O1027" s="51">
        <v>0</v>
      </c>
      <c r="P1027" s="51">
        <v>0</v>
      </c>
      <c r="Q1027" s="51">
        <v>0</v>
      </c>
      <c r="R1027" s="51">
        <v>0</v>
      </c>
      <c r="S1027" s="51">
        <v>0</v>
      </c>
      <c r="T1027" s="51">
        <v>0</v>
      </c>
      <c r="U1027" s="51">
        <v>0</v>
      </c>
      <c r="V1027" s="51">
        <v>0</v>
      </c>
      <c r="W1027" s="51">
        <v>0</v>
      </c>
      <c r="X1027" s="51">
        <v>0</v>
      </c>
      <c r="Y1027" s="51">
        <v>0</v>
      </c>
      <c r="Z1027" s="51">
        <v>0</v>
      </c>
      <c r="AA1027" s="51">
        <v>0</v>
      </c>
      <c r="AB1027" s="51">
        <v>0</v>
      </c>
      <c r="AC1027" s="51">
        <v>0</v>
      </c>
      <c r="AD1027" s="51">
        <v>0</v>
      </c>
      <c r="AE1027" s="276"/>
      <c r="AF1027" s="34"/>
      <c r="AG1027" s="34"/>
      <c r="AH1027" s="34"/>
    </row>
    <row r="1028" spans="1:34" s="57" customFormat="1" ht="11.25" outlineLevel="2" x14ac:dyDescent="0.2">
      <c r="A1028" s="52"/>
      <c r="B1028" s="258"/>
      <c r="C1028" s="48" t="s">
        <v>52</v>
      </c>
      <c r="D1028" s="49" t="s">
        <v>230</v>
      </c>
      <c r="E1028" s="56"/>
      <c r="F1028" s="275"/>
      <c r="G1028" s="51">
        <v>66</v>
      </c>
      <c r="H1028" s="56"/>
      <c r="I1028" s="51">
        <v>24.66</v>
      </c>
      <c r="J1028" s="51">
        <v>0</v>
      </c>
      <c r="K1028" s="51">
        <v>12.33</v>
      </c>
      <c r="L1028" s="51">
        <v>3.08</v>
      </c>
      <c r="M1028" s="51">
        <v>0</v>
      </c>
      <c r="N1028" s="51">
        <v>0</v>
      </c>
      <c r="O1028" s="51">
        <v>0</v>
      </c>
      <c r="P1028" s="51">
        <v>0</v>
      </c>
      <c r="Q1028" s="51">
        <v>0</v>
      </c>
      <c r="R1028" s="51">
        <v>0</v>
      </c>
      <c r="S1028" s="51">
        <v>0</v>
      </c>
      <c r="T1028" s="51">
        <v>0</v>
      </c>
      <c r="U1028" s="51">
        <v>0</v>
      </c>
      <c r="V1028" s="51">
        <v>0</v>
      </c>
      <c r="W1028" s="51">
        <v>0</v>
      </c>
      <c r="X1028" s="51">
        <v>0</v>
      </c>
      <c r="Y1028" s="51">
        <v>0</v>
      </c>
      <c r="Z1028" s="51">
        <v>0</v>
      </c>
      <c r="AA1028" s="51">
        <v>0</v>
      </c>
      <c r="AB1028" s="51">
        <v>0</v>
      </c>
      <c r="AC1028" s="51">
        <v>0</v>
      </c>
      <c r="AD1028" s="51">
        <v>0</v>
      </c>
      <c r="AE1028" s="276"/>
      <c r="AF1028" s="52"/>
      <c r="AG1028" s="52"/>
      <c r="AH1028" s="52"/>
    </row>
    <row r="1029" spans="1:34" ht="11.25" outlineLevel="2" x14ac:dyDescent="0.2">
      <c r="A1029" s="34"/>
      <c r="B1029" s="251"/>
      <c r="C1029" s="48" t="s">
        <v>189</v>
      </c>
      <c r="D1029" s="49" t="s">
        <v>229</v>
      </c>
      <c r="E1029" s="56"/>
      <c r="F1029" s="275"/>
      <c r="G1029" s="51">
        <v>66</v>
      </c>
      <c r="H1029" s="56"/>
      <c r="I1029" s="51">
        <v>24.66</v>
      </c>
      <c r="J1029" s="51">
        <v>3.36</v>
      </c>
      <c r="K1029" s="51">
        <v>0</v>
      </c>
      <c r="L1029" s="51">
        <v>0</v>
      </c>
      <c r="M1029" s="51">
        <v>8.51</v>
      </c>
      <c r="N1029" s="51">
        <v>2.4500000000000002</v>
      </c>
      <c r="O1029" s="51">
        <v>0</v>
      </c>
      <c r="P1029" s="51">
        <v>0</v>
      </c>
      <c r="Q1029" s="51">
        <v>0</v>
      </c>
      <c r="R1029" s="51">
        <v>0</v>
      </c>
      <c r="S1029" s="51">
        <v>0</v>
      </c>
      <c r="T1029" s="51">
        <v>0</v>
      </c>
      <c r="U1029" s="51">
        <v>0</v>
      </c>
      <c r="V1029" s="51">
        <v>0</v>
      </c>
      <c r="W1029" s="51">
        <v>0</v>
      </c>
      <c r="X1029" s="51">
        <v>0</v>
      </c>
      <c r="Y1029" s="51">
        <v>0</v>
      </c>
      <c r="Z1029" s="51">
        <v>0</v>
      </c>
      <c r="AA1029" s="51">
        <v>0</v>
      </c>
      <c r="AB1029" s="51">
        <v>0</v>
      </c>
      <c r="AC1029" s="51">
        <v>0</v>
      </c>
      <c r="AD1029" s="51">
        <v>0</v>
      </c>
      <c r="AE1029" s="276"/>
      <c r="AF1029" s="34"/>
      <c r="AG1029" s="34"/>
      <c r="AH1029" s="34"/>
    </row>
    <row r="1030" spans="1:34" ht="11.25" outlineLevel="2" x14ac:dyDescent="0.2">
      <c r="A1030" s="34"/>
      <c r="B1030" s="251"/>
      <c r="C1030" s="48">
        <v>0</v>
      </c>
      <c r="D1030" s="49">
        <v>0</v>
      </c>
      <c r="E1030" s="56"/>
      <c r="F1030" s="275"/>
      <c r="G1030" s="51">
        <v>0</v>
      </c>
      <c r="H1030" s="56"/>
      <c r="I1030" s="51">
        <v>0</v>
      </c>
      <c r="J1030" s="51">
        <v>0</v>
      </c>
      <c r="K1030" s="51">
        <v>0</v>
      </c>
      <c r="L1030" s="51">
        <v>0</v>
      </c>
      <c r="M1030" s="51">
        <v>0</v>
      </c>
      <c r="N1030" s="51">
        <v>0</v>
      </c>
      <c r="O1030" s="51">
        <v>0</v>
      </c>
      <c r="P1030" s="51">
        <v>0</v>
      </c>
      <c r="Q1030" s="51">
        <v>0</v>
      </c>
      <c r="R1030" s="51">
        <v>0</v>
      </c>
      <c r="S1030" s="51">
        <v>0</v>
      </c>
      <c r="T1030" s="51">
        <v>0</v>
      </c>
      <c r="U1030" s="51">
        <v>0</v>
      </c>
      <c r="V1030" s="51">
        <v>0</v>
      </c>
      <c r="W1030" s="51">
        <v>0</v>
      </c>
      <c r="X1030" s="51">
        <v>0</v>
      </c>
      <c r="Y1030" s="51">
        <v>0</v>
      </c>
      <c r="Z1030" s="51">
        <v>0</v>
      </c>
      <c r="AA1030" s="51">
        <v>0</v>
      </c>
      <c r="AB1030" s="51">
        <v>0</v>
      </c>
      <c r="AC1030" s="51">
        <v>0</v>
      </c>
      <c r="AD1030" s="51">
        <v>0</v>
      </c>
      <c r="AE1030" s="276"/>
      <c r="AF1030" s="34"/>
      <c r="AG1030" s="34"/>
      <c r="AH1030" s="34"/>
    </row>
    <row r="1031" spans="1:34" ht="11.25" outlineLevel="2" x14ac:dyDescent="0.2">
      <c r="A1031" s="34"/>
      <c r="B1031" s="251"/>
      <c r="C1031" s="48">
        <v>0</v>
      </c>
      <c r="D1031" s="49">
        <v>0</v>
      </c>
      <c r="E1031" s="56"/>
      <c r="F1031" s="275"/>
      <c r="G1031" s="51">
        <v>0</v>
      </c>
      <c r="H1031" s="56"/>
      <c r="I1031" s="51">
        <v>0</v>
      </c>
      <c r="J1031" s="51">
        <v>0</v>
      </c>
      <c r="K1031" s="51">
        <v>0</v>
      </c>
      <c r="L1031" s="51">
        <v>0</v>
      </c>
      <c r="M1031" s="51">
        <v>0</v>
      </c>
      <c r="N1031" s="51">
        <v>0</v>
      </c>
      <c r="O1031" s="51">
        <v>0</v>
      </c>
      <c r="P1031" s="51">
        <v>0</v>
      </c>
      <c r="Q1031" s="51">
        <v>0</v>
      </c>
      <c r="R1031" s="51">
        <v>0</v>
      </c>
      <c r="S1031" s="51">
        <v>0</v>
      </c>
      <c r="T1031" s="51">
        <v>0</v>
      </c>
      <c r="U1031" s="51">
        <v>0</v>
      </c>
      <c r="V1031" s="51">
        <v>0</v>
      </c>
      <c r="W1031" s="51">
        <v>0</v>
      </c>
      <c r="X1031" s="51">
        <v>0</v>
      </c>
      <c r="Y1031" s="51">
        <v>0</v>
      </c>
      <c r="Z1031" s="51">
        <v>0</v>
      </c>
      <c r="AA1031" s="51">
        <v>0</v>
      </c>
      <c r="AB1031" s="51">
        <v>0</v>
      </c>
      <c r="AC1031" s="51">
        <v>0</v>
      </c>
      <c r="AD1031" s="51">
        <v>0</v>
      </c>
      <c r="AE1031" s="276"/>
      <c r="AF1031" s="34"/>
      <c r="AG1031" s="34"/>
      <c r="AH1031" s="34"/>
    </row>
    <row r="1032" spans="1:34" ht="11.25" outlineLevel="2" x14ac:dyDescent="0.2">
      <c r="A1032" s="34"/>
      <c r="B1032" s="251"/>
      <c r="C1032" s="48">
        <v>0</v>
      </c>
      <c r="D1032" s="49">
        <v>0</v>
      </c>
      <c r="E1032" s="56"/>
      <c r="F1032" s="275"/>
      <c r="G1032" s="51">
        <v>0</v>
      </c>
      <c r="H1032" s="56"/>
      <c r="I1032" s="51">
        <v>0</v>
      </c>
      <c r="J1032" s="51">
        <v>0</v>
      </c>
      <c r="K1032" s="51">
        <v>0</v>
      </c>
      <c r="L1032" s="51">
        <v>0</v>
      </c>
      <c r="M1032" s="51">
        <v>0</v>
      </c>
      <c r="N1032" s="51">
        <v>0</v>
      </c>
      <c r="O1032" s="51">
        <v>0</v>
      </c>
      <c r="P1032" s="51">
        <v>0</v>
      </c>
      <c r="Q1032" s="51">
        <v>0</v>
      </c>
      <c r="R1032" s="51">
        <v>0</v>
      </c>
      <c r="S1032" s="51">
        <v>0</v>
      </c>
      <c r="T1032" s="51">
        <v>0</v>
      </c>
      <c r="U1032" s="51">
        <v>0</v>
      </c>
      <c r="V1032" s="51">
        <v>0</v>
      </c>
      <c r="W1032" s="51">
        <v>0</v>
      </c>
      <c r="X1032" s="51">
        <v>0</v>
      </c>
      <c r="Y1032" s="51">
        <v>0</v>
      </c>
      <c r="Z1032" s="51">
        <v>0</v>
      </c>
      <c r="AA1032" s="51">
        <v>0</v>
      </c>
      <c r="AB1032" s="51">
        <v>0</v>
      </c>
      <c r="AC1032" s="51">
        <v>0</v>
      </c>
      <c r="AD1032" s="51">
        <v>0</v>
      </c>
      <c r="AE1032" s="276"/>
      <c r="AF1032" s="34"/>
      <c r="AG1032" s="34"/>
      <c r="AH1032" s="34"/>
    </row>
    <row r="1033" spans="1:34" ht="11.25" outlineLevel="2" x14ac:dyDescent="0.2">
      <c r="A1033" s="34"/>
      <c r="B1033" s="251"/>
      <c r="C1033" s="48">
        <v>0</v>
      </c>
      <c r="D1033" s="49">
        <v>0</v>
      </c>
      <c r="E1033" s="56"/>
      <c r="F1033" s="275"/>
      <c r="G1033" s="51">
        <v>0</v>
      </c>
      <c r="H1033" s="56"/>
      <c r="I1033" s="51">
        <v>0</v>
      </c>
      <c r="J1033" s="51">
        <v>0</v>
      </c>
      <c r="K1033" s="51">
        <v>0</v>
      </c>
      <c r="L1033" s="51">
        <v>0</v>
      </c>
      <c r="M1033" s="51">
        <v>0</v>
      </c>
      <c r="N1033" s="51">
        <v>0</v>
      </c>
      <c r="O1033" s="51">
        <v>0</v>
      </c>
      <c r="P1033" s="51">
        <v>0</v>
      </c>
      <c r="Q1033" s="51">
        <v>0</v>
      </c>
      <c r="R1033" s="51">
        <v>0</v>
      </c>
      <c r="S1033" s="51">
        <v>0</v>
      </c>
      <c r="T1033" s="51">
        <v>0</v>
      </c>
      <c r="U1033" s="51">
        <v>0</v>
      </c>
      <c r="V1033" s="51">
        <v>0</v>
      </c>
      <c r="W1033" s="51">
        <v>0</v>
      </c>
      <c r="X1033" s="51">
        <v>0</v>
      </c>
      <c r="Y1033" s="51">
        <v>0</v>
      </c>
      <c r="Z1033" s="51">
        <v>0</v>
      </c>
      <c r="AA1033" s="51">
        <v>0</v>
      </c>
      <c r="AB1033" s="51">
        <v>0</v>
      </c>
      <c r="AC1033" s="51">
        <v>0</v>
      </c>
      <c r="AD1033" s="51">
        <v>0</v>
      </c>
      <c r="AE1033" s="276"/>
      <c r="AF1033" s="34"/>
      <c r="AG1033" s="34"/>
      <c r="AH1033" s="34"/>
    </row>
    <row r="1034" spans="1:34" ht="11.25" outlineLevel="2" x14ac:dyDescent="0.2">
      <c r="A1034" s="34"/>
      <c r="B1034" s="251"/>
      <c r="C1034" s="48">
        <v>0</v>
      </c>
      <c r="D1034" s="49">
        <v>0</v>
      </c>
      <c r="E1034" s="56"/>
      <c r="F1034" s="275"/>
      <c r="G1034" s="51">
        <v>0</v>
      </c>
      <c r="H1034" s="56"/>
      <c r="I1034" s="51">
        <v>0</v>
      </c>
      <c r="J1034" s="51">
        <v>0</v>
      </c>
      <c r="K1034" s="51">
        <v>0</v>
      </c>
      <c r="L1034" s="51">
        <v>0</v>
      </c>
      <c r="M1034" s="51">
        <v>0</v>
      </c>
      <c r="N1034" s="51">
        <v>0</v>
      </c>
      <c r="O1034" s="51">
        <v>0</v>
      </c>
      <c r="P1034" s="51">
        <v>0</v>
      </c>
      <c r="Q1034" s="51">
        <v>0</v>
      </c>
      <c r="R1034" s="51">
        <v>0</v>
      </c>
      <c r="S1034" s="51">
        <v>0</v>
      </c>
      <c r="T1034" s="51">
        <v>0</v>
      </c>
      <c r="U1034" s="51">
        <v>0</v>
      </c>
      <c r="V1034" s="51">
        <v>0</v>
      </c>
      <c r="W1034" s="51">
        <v>0</v>
      </c>
      <c r="X1034" s="51">
        <v>0</v>
      </c>
      <c r="Y1034" s="51">
        <v>0</v>
      </c>
      <c r="Z1034" s="51">
        <v>0</v>
      </c>
      <c r="AA1034" s="51">
        <v>0</v>
      </c>
      <c r="AB1034" s="51">
        <v>0</v>
      </c>
      <c r="AC1034" s="51">
        <v>0</v>
      </c>
      <c r="AD1034" s="51">
        <v>0</v>
      </c>
      <c r="AE1034" s="276"/>
      <c r="AF1034" s="34"/>
      <c r="AG1034" s="34"/>
      <c r="AH1034" s="34"/>
    </row>
    <row r="1035" spans="1:34" ht="11.25" outlineLevel="2" x14ac:dyDescent="0.2">
      <c r="A1035" s="34"/>
      <c r="B1035" s="258"/>
      <c r="C1035" s="48">
        <v>0</v>
      </c>
      <c r="D1035" s="49">
        <v>0</v>
      </c>
      <c r="E1035" s="56"/>
      <c r="F1035" s="275"/>
      <c r="G1035" s="51">
        <v>0</v>
      </c>
      <c r="H1035" s="56"/>
      <c r="I1035" s="51">
        <v>0</v>
      </c>
      <c r="J1035" s="51">
        <v>0</v>
      </c>
      <c r="K1035" s="51">
        <v>0</v>
      </c>
      <c r="L1035" s="51">
        <v>0</v>
      </c>
      <c r="M1035" s="51">
        <v>0</v>
      </c>
      <c r="N1035" s="51">
        <v>0</v>
      </c>
      <c r="O1035" s="51">
        <v>0</v>
      </c>
      <c r="P1035" s="51">
        <v>0</v>
      </c>
      <c r="Q1035" s="51">
        <v>0</v>
      </c>
      <c r="R1035" s="51">
        <v>0</v>
      </c>
      <c r="S1035" s="51">
        <v>0</v>
      </c>
      <c r="T1035" s="51">
        <v>0</v>
      </c>
      <c r="U1035" s="51">
        <v>0</v>
      </c>
      <c r="V1035" s="51">
        <v>0</v>
      </c>
      <c r="W1035" s="51">
        <v>0</v>
      </c>
      <c r="X1035" s="51">
        <v>0</v>
      </c>
      <c r="Y1035" s="51">
        <v>0</v>
      </c>
      <c r="Z1035" s="51">
        <v>0</v>
      </c>
      <c r="AA1035" s="51">
        <v>0</v>
      </c>
      <c r="AB1035" s="51">
        <v>0</v>
      </c>
      <c r="AC1035" s="51">
        <v>0</v>
      </c>
      <c r="AD1035" s="51">
        <v>0</v>
      </c>
      <c r="AE1035" s="276"/>
      <c r="AF1035" s="34"/>
      <c r="AG1035" s="34"/>
      <c r="AH1035" s="34"/>
    </row>
    <row r="1036" spans="1:34" ht="11.25" outlineLevel="2" x14ac:dyDescent="0.2">
      <c r="A1036" s="34"/>
      <c r="B1036" s="251"/>
      <c r="C1036" s="48">
        <v>0</v>
      </c>
      <c r="D1036" s="49">
        <v>0</v>
      </c>
      <c r="E1036" s="56"/>
      <c r="F1036" s="275"/>
      <c r="G1036" s="51">
        <v>0</v>
      </c>
      <c r="H1036" s="56"/>
      <c r="I1036" s="51">
        <v>0</v>
      </c>
      <c r="J1036" s="51">
        <v>0</v>
      </c>
      <c r="K1036" s="51">
        <v>0</v>
      </c>
      <c r="L1036" s="51">
        <v>0</v>
      </c>
      <c r="M1036" s="51">
        <v>0</v>
      </c>
      <c r="N1036" s="51">
        <v>0</v>
      </c>
      <c r="O1036" s="51">
        <v>0</v>
      </c>
      <c r="P1036" s="51">
        <v>0</v>
      </c>
      <c r="Q1036" s="51">
        <v>0</v>
      </c>
      <c r="R1036" s="51">
        <v>0</v>
      </c>
      <c r="S1036" s="51">
        <v>0</v>
      </c>
      <c r="T1036" s="51">
        <v>0</v>
      </c>
      <c r="U1036" s="51">
        <v>0</v>
      </c>
      <c r="V1036" s="51">
        <v>0</v>
      </c>
      <c r="W1036" s="51">
        <v>0</v>
      </c>
      <c r="X1036" s="51">
        <v>0</v>
      </c>
      <c r="Y1036" s="51">
        <v>0</v>
      </c>
      <c r="Z1036" s="51">
        <v>0</v>
      </c>
      <c r="AA1036" s="51">
        <v>0</v>
      </c>
      <c r="AB1036" s="51">
        <v>0</v>
      </c>
      <c r="AC1036" s="51">
        <v>0</v>
      </c>
      <c r="AD1036" s="51">
        <v>0</v>
      </c>
      <c r="AE1036" s="276"/>
      <c r="AF1036" s="34"/>
      <c r="AG1036" s="34"/>
      <c r="AH1036" s="34"/>
    </row>
    <row r="1037" spans="1:34" ht="11.25" outlineLevel="2" x14ac:dyDescent="0.2">
      <c r="A1037" s="34"/>
      <c r="B1037" s="251"/>
      <c r="C1037" s="48">
        <v>0</v>
      </c>
      <c r="D1037" s="49">
        <v>0</v>
      </c>
      <c r="E1037" s="56"/>
      <c r="F1037" s="275"/>
      <c r="G1037" s="51">
        <v>0</v>
      </c>
      <c r="H1037" s="56"/>
      <c r="I1037" s="51">
        <v>0</v>
      </c>
      <c r="J1037" s="51">
        <v>0</v>
      </c>
      <c r="K1037" s="51">
        <v>0</v>
      </c>
      <c r="L1037" s="51">
        <v>0</v>
      </c>
      <c r="M1037" s="51">
        <v>0</v>
      </c>
      <c r="N1037" s="51">
        <v>0</v>
      </c>
      <c r="O1037" s="51">
        <v>0</v>
      </c>
      <c r="P1037" s="51">
        <v>0</v>
      </c>
      <c r="Q1037" s="51">
        <v>0</v>
      </c>
      <c r="R1037" s="51">
        <v>0</v>
      </c>
      <c r="S1037" s="51">
        <v>0</v>
      </c>
      <c r="T1037" s="51">
        <v>0</v>
      </c>
      <c r="U1037" s="51">
        <v>0</v>
      </c>
      <c r="V1037" s="51">
        <v>0</v>
      </c>
      <c r="W1037" s="51">
        <v>0</v>
      </c>
      <c r="X1037" s="51">
        <v>0</v>
      </c>
      <c r="Y1037" s="51">
        <v>0</v>
      </c>
      <c r="Z1037" s="51">
        <v>0</v>
      </c>
      <c r="AA1037" s="51">
        <v>0</v>
      </c>
      <c r="AB1037" s="51">
        <v>0</v>
      </c>
      <c r="AC1037" s="51">
        <v>0</v>
      </c>
      <c r="AD1037" s="51">
        <v>0</v>
      </c>
      <c r="AE1037" s="276"/>
      <c r="AF1037" s="34"/>
      <c r="AG1037" s="34"/>
      <c r="AH1037" s="34"/>
    </row>
    <row r="1038" spans="1:34" ht="11.25" outlineLevel="2" x14ac:dyDescent="0.2">
      <c r="A1038" s="34"/>
      <c r="B1038" s="251"/>
      <c r="C1038" s="48">
        <v>0</v>
      </c>
      <c r="D1038" s="49">
        <v>0</v>
      </c>
      <c r="E1038" s="56"/>
      <c r="F1038" s="275"/>
      <c r="G1038" s="51">
        <v>0</v>
      </c>
      <c r="H1038" s="56"/>
      <c r="I1038" s="51">
        <v>0</v>
      </c>
      <c r="J1038" s="51">
        <v>0</v>
      </c>
      <c r="K1038" s="51">
        <v>0</v>
      </c>
      <c r="L1038" s="51">
        <v>0</v>
      </c>
      <c r="M1038" s="51">
        <v>0</v>
      </c>
      <c r="N1038" s="51">
        <v>0</v>
      </c>
      <c r="O1038" s="51">
        <v>0</v>
      </c>
      <c r="P1038" s="51">
        <v>0</v>
      </c>
      <c r="Q1038" s="51">
        <v>0</v>
      </c>
      <c r="R1038" s="51">
        <v>0</v>
      </c>
      <c r="S1038" s="51">
        <v>0</v>
      </c>
      <c r="T1038" s="51">
        <v>0</v>
      </c>
      <c r="U1038" s="51">
        <v>0</v>
      </c>
      <c r="V1038" s="51">
        <v>0</v>
      </c>
      <c r="W1038" s="51">
        <v>0</v>
      </c>
      <c r="X1038" s="51">
        <v>0</v>
      </c>
      <c r="Y1038" s="51">
        <v>0</v>
      </c>
      <c r="Z1038" s="51">
        <v>0</v>
      </c>
      <c r="AA1038" s="51">
        <v>0</v>
      </c>
      <c r="AB1038" s="51">
        <v>0</v>
      </c>
      <c r="AC1038" s="51">
        <v>0</v>
      </c>
      <c r="AD1038" s="51">
        <v>0</v>
      </c>
      <c r="AE1038" s="276"/>
      <c r="AF1038" s="34"/>
      <c r="AG1038" s="34"/>
      <c r="AH1038" s="34"/>
    </row>
    <row r="1039" spans="1:34" ht="11.25" hidden="1" outlineLevel="3" x14ac:dyDescent="0.2">
      <c r="A1039" s="34"/>
      <c r="B1039" s="251"/>
      <c r="C1039" s="48">
        <v>0</v>
      </c>
      <c r="D1039" s="49">
        <v>0</v>
      </c>
      <c r="E1039" s="56"/>
      <c r="F1039" s="275"/>
      <c r="G1039" s="51">
        <v>0</v>
      </c>
      <c r="H1039" s="56"/>
      <c r="I1039" s="51">
        <v>0</v>
      </c>
      <c r="J1039" s="51">
        <v>0</v>
      </c>
      <c r="K1039" s="51">
        <v>0</v>
      </c>
      <c r="L1039" s="51">
        <v>0</v>
      </c>
      <c r="M1039" s="51">
        <v>0</v>
      </c>
      <c r="N1039" s="51">
        <v>0</v>
      </c>
      <c r="O1039" s="51">
        <v>0</v>
      </c>
      <c r="P1039" s="51">
        <v>0</v>
      </c>
      <c r="Q1039" s="51">
        <v>0</v>
      </c>
      <c r="R1039" s="51">
        <v>0</v>
      </c>
      <c r="S1039" s="51">
        <v>0</v>
      </c>
      <c r="T1039" s="51">
        <v>0</v>
      </c>
      <c r="U1039" s="51">
        <v>0</v>
      </c>
      <c r="V1039" s="51">
        <v>0</v>
      </c>
      <c r="W1039" s="51">
        <v>0</v>
      </c>
      <c r="X1039" s="51">
        <v>0</v>
      </c>
      <c r="Y1039" s="51">
        <v>0</v>
      </c>
      <c r="Z1039" s="51">
        <v>0</v>
      </c>
      <c r="AA1039" s="51">
        <v>0</v>
      </c>
      <c r="AB1039" s="51">
        <v>0</v>
      </c>
      <c r="AC1039" s="51">
        <v>0</v>
      </c>
      <c r="AD1039" s="51">
        <v>0</v>
      </c>
      <c r="AE1039" s="276"/>
      <c r="AF1039" s="34"/>
      <c r="AG1039" s="34"/>
      <c r="AH1039" s="34"/>
    </row>
    <row r="1040" spans="1:34" ht="11.25" hidden="1" outlineLevel="3" x14ac:dyDescent="0.2">
      <c r="A1040" s="34"/>
      <c r="B1040" s="251"/>
      <c r="C1040" s="48">
        <v>0</v>
      </c>
      <c r="D1040" s="49">
        <v>0</v>
      </c>
      <c r="E1040" s="56"/>
      <c r="F1040" s="275"/>
      <c r="G1040" s="51">
        <v>0</v>
      </c>
      <c r="H1040" s="56"/>
      <c r="I1040" s="51">
        <v>0</v>
      </c>
      <c r="J1040" s="51">
        <v>0</v>
      </c>
      <c r="K1040" s="51">
        <v>0</v>
      </c>
      <c r="L1040" s="51">
        <v>0</v>
      </c>
      <c r="M1040" s="51">
        <v>0</v>
      </c>
      <c r="N1040" s="51">
        <v>0</v>
      </c>
      <c r="O1040" s="51">
        <v>0</v>
      </c>
      <c r="P1040" s="51">
        <v>0</v>
      </c>
      <c r="Q1040" s="51">
        <v>0</v>
      </c>
      <c r="R1040" s="51">
        <v>0</v>
      </c>
      <c r="S1040" s="51">
        <v>0</v>
      </c>
      <c r="T1040" s="51">
        <v>0</v>
      </c>
      <c r="U1040" s="51">
        <v>0</v>
      </c>
      <c r="V1040" s="51">
        <v>0</v>
      </c>
      <c r="W1040" s="51">
        <v>0</v>
      </c>
      <c r="X1040" s="51">
        <v>0</v>
      </c>
      <c r="Y1040" s="51">
        <v>0</v>
      </c>
      <c r="Z1040" s="51">
        <v>0</v>
      </c>
      <c r="AA1040" s="51">
        <v>0</v>
      </c>
      <c r="AB1040" s="51">
        <v>0</v>
      </c>
      <c r="AC1040" s="51">
        <v>0</v>
      </c>
      <c r="AD1040" s="51">
        <v>0</v>
      </c>
      <c r="AE1040" s="276"/>
      <c r="AF1040" s="34"/>
      <c r="AG1040" s="34"/>
      <c r="AH1040" s="34"/>
    </row>
    <row r="1041" spans="1:34" ht="11.25" hidden="1" outlineLevel="3" x14ac:dyDescent="0.2">
      <c r="A1041" s="34"/>
      <c r="B1041" s="251"/>
      <c r="C1041" s="48">
        <v>0</v>
      </c>
      <c r="D1041" s="49">
        <v>0</v>
      </c>
      <c r="E1041" s="56"/>
      <c r="F1041" s="275"/>
      <c r="G1041" s="51">
        <v>0</v>
      </c>
      <c r="H1041" s="56"/>
      <c r="I1041" s="51">
        <v>0</v>
      </c>
      <c r="J1041" s="51">
        <v>0</v>
      </c>
      <c r="K1041" s="51">
        <v>0</v>
      </c>
      <c r="L1041" s="51">
        <v>0</v>
      </c>
      <c r="M1041" s="51">
        <v>0</v>
      </c>
      <c r="N1041" s="51">
        <v>0</v>
      </c>
      <c r="O1041" s="51">
        <v>0</v>
      </c>
      <c r="P1041" s="51">
        <v>0</v>
      </c>
      <c r="Q1041" s="51">
        <v>0</v>
      </c>
      <c r="R1041" s="51">
        <v>0</v>
      </c>
      <c r="S1041" s="51">
        <v>0</v>
      </c>
      <c r="T1041" s="51">
        <v>0</v>
      </c>
      <c r="U1041" s="51">
        <v>0</v>
      </c>
      <c r="V1041" s="51">
        <v>0</v>
      </c>
      <c r="W1041" s="51">
        <v>0</v>
      </c>
      <c r="X1041" s="51">
        <v>0</v>
      </c>
      <c r="Y1041" s="51">
        <v>0</v>
      </c>
      <c r="Z1041" s="51">
        <v>0</v>
      </c>
      <c r="AA1041" s="51">
        <v>0</v>
      </c>
      <c r="AB1041" s="51">
        <v>0</v>
      </c>
      <c r="AC1041" s="51">
        <v>0</v>
      </c>
      <c r="AD1041" s="51">
        <v>0</v>
      </c>
      <c r="AE1041" s="276"/>
      <c r="AF1041" s="34"/>
      <c r="AG1041" s="34"/>
      <c r="AH1041" s="34"/>
    </row>
    <row r="1042" spans="1:34" ht="11.25" hidden="1" outlineLevel="3" x14ac:dyDescent="0.2">
      <c r="A1042" s="34"/>
      <c r="B1042" s="258"/>
      <c r="C1042" s="48">
        <v>0</v>
      </c>
      <c r="D1042" s="49">
        <v>0</v>
      </c>
      <c r="E1042" s="56"/>
      <c r="F1042" s="275"/>
      <c r="G1042" s="51">
        <v>0</v>
      </c>
      <c r="H1042" s="56"/>
      <c r="I1042" s="51">
        <v>0</v>
      </c>
      <c r="J1042" s="51">
        <v>0</v>
      </c>
      <c r="K1042" s="51">
        <v>0</v>
      </c>
      <c r="L1042" s="51">
        <v>0</v>
      </c>
      <c r="M1042" s="51">
        <v>0</v>
      </c>
      <c r="N1042" s="51">
        <v>0</v>
      </c>
      <c r="O1042" s="51">
        <v>0</v>
      </c>
      <c r="P1042" s="51">
        <v>0</v>
      </c>
      <c r="Q1042" s="51">
        <v>0</v>
      </c>
      <c r="R1042" s="51">
        <v>0</v>
      </c>
      <c r="S1042" s="51">
        <v>0</v>
      </c>
      <c r="T1042" s="51">
        <v>0</v>
      </c>
      <c r="U1042" s="51">
        <v>0</v>
      </c>
      <c r="V1042" s="51">
        <v>0</v>
      </c>
      <c r="W1042" s="51">
        <v>0</v>
      </c>
      <c r="X1042" s="51">
        <v>0</v>
      </c>
      <c r="Y1042" s="51">
        <v>0</v>
      </c>
      <c r="Z1042" s="51">
        <v>0</v>
      </c>
      <c r="AA1042" s="51">
        <v>0</v>
      </c>
      <c r="AB1042" s="51">
        <v>0</v>
      </c>
      <c r="AC1042" s="51">
        <v>0</v>
      </c>
      <c r="AD1042" s="51">
        <v>0</v>
      </c>
      <c r="AE1042" s="276"/>
      <c r="AF1042" s="34"/>
      <c r="AG1042" s="34"/>
      <c r="AH1042" s="34"/>
    </row>
    <row r="1043" spans="1:34" ht="11.25" hidden="1" outlineLevel="3" x14ac:dyDescent="0.2">
      <c r="A1043" s="34"/>
      <c r="B1043" s="251"/>
      <c r="C1043" s="48">
        <v>0</v>
      </c>
      <c r="D1043" s="49">
        <v>0</v>
      </c>
      <c r="E1043" s="56"/>
      <c r="F1043" s="275"/>
      <c r="G1043" s="51">
        <v>0</v>
      </c>
      <c r="H1043" s="56"/>
      <c r="I1043" s="51">
        <v>0</v>
      </c>
      <c r="J1043" s="51">
        <v>0</v>
      </c>
      <c r="K1043" s="51">
        <v>0</v>
      </c>
      <c r="L1043" s="51">
        <v>0</v>
      </c>
      <c r="M1043" s="51">
        <v>0</v>
      </c>
      <c r="N1043" s="51">
        <v>0</v>
      </c>
      <c r="O1043" s="51">
        <v>0</v>
      </c>
      <c r="P1043" s="51">
        <v>0</v>
      </c>
      <c r="Q1043" s="51">
        <v>0</v>
      </c>
      <c r="R1043" s="51">
        <v>0</v>
      </c>
      <c r="S1043" s="51">
        <v>0</v>
      </c>
      <c r="T1043" s="51">
        <v>0</v>
      </c>
      <c r="U1043" s="51">
        <v>0</v>
      </c>
      <c r="V1043" s="51">
        <v>0</v>
      </c>
      <c r="W1043" s="51">
        <v>0</v>
      </c>
      <c r="X1043" s="51">
        <v>0</v>
      </c>
      <c r="Y1043" s="51">
        <v>0</v>
      </c>
      <c r="Z1043" s="51">
        <v>0</v>
      </c>
      <c r="AA1043" s="51">
        <v>0</v>
      </c>
      <c r="AB1043" s="51">
        <v>0</v>
      </c>
      <c r="AC1043" s="51">
        <v>0</v>
      </c>
      <c r="AD1043" s="51">
        <v>0</v>
      </c>
      <c r="AE1043" s="276"/>
      <c r="AF1043" s="34"/>
      <c r="AG1043" s="34"/>
      <c r="AH1043" s="34"/>
    </row>
    <row r="1044" spans="1:34" ht="11.25" hidden="1" outlineLevel="3" x14ac:dyDescent="0.2">
      <c r="A1044" s="34"/>
      <c r="B1044" s="251"/>
      <c r="C1044" s="48">
        <v>0</v>
      </c>
      <c r="D1044" s="49">
        <v>0</v>
      </c>
      <c r="E1044" s="56"/>
      <c r="F1044" s="275"/>
      <c r="G1044" s="51">
        <v>0</v>
      </c>
      <c r="H1044" s="56"/>
      <c r="I1044" s="51">
        <v>0</v>
      </c>
      <c r="J1044" s="51">
        <v>0</v>
      </c>
      <c r="K1044" s="51">
        <v>0</v>
      </c>
      <c r="L1044" s="51">
        <v>0</v>
      </c>
      <c r="M1044" s="51">
        <v>0</v>
      </c>
      <c r="N1044" s="51">
        <v>0</v>
      </c>
      <c r="O1044" s="51">
        <v>0</v>
      </c>
      <c r="P1044" s="51">
        <v>0</v>
      </c>
      <c r="Q1044" s="51">
        <v>0</v>
      </c>
      <c r="R1044" s="51">
        <v>0</v>
      </c>
      <c r="S1044" s="51">
        <v>0</v>
      </c>
      <c r="T1044" s="51">
        <v>0</v>
      </c>
      <c r="U1044" s="51">
        <v>0</v>
      </c>
      <c r="V1044" s="51">
        <v>0</v>
      </c>
      <c r="W1044" s="51">
        <v>0</v>
      </c>
      <c r="X1044" s="51">
        <v>0</v>
      </c>
      <c r="Y1044" s="51">
        <v>0</v>
      </c>
      <c r="Z1044" s="51">
        <v>0</v>
      </c>
      <c r="AA1044" s="51">
        <v>0</v>
      </c>
      <c r="AB1044" s="51">
        <v>0</v>
      </c>
      <c r="AC1044" s="51">
        <v>0</v>
      </c>
      <c r="AD1044" s="51">
        <v>0</v>
      </c>
      <c r="AE1044" s="276"/>
      <c r="AF1044" s="34"/>
      <c r="AG1044" s="34"/>
      <c r="AH1044" s="34"/>
    </row>
    <row r="1045" spans="1:34" ht="11.25" hidden="1" outlineLevel="3" x14ac:dyDescent="0.2">
      <c r="A1045" s="34"/>
      <c r="B1045" s="251"/>
      <c r="C1045" s="48">
        <v>0</v>
      </c>
      <c r="D1045" s="49">
        <v>0</v>
      </c>
      <c r="E1045" s="56"/>
      <c r="F1045" s="275"/>
      <c r="G1045" s="51">
        <v>0</v>
      </c>
      <c r="H1045" s="56"/>
      <c r="I1045" s="51">
        <v>0</v>
      </c>
      <c r="J1045" s="51">
        <v>0</v>
      </c>
      <c r="K1045" s="51">
        <v>0</v>
      </c>
      <c r="L1045" s="51">
        <v>0</v>
      </c>
      <c r="M1045" s="51">
        <v>0</v>
      </c>
      <c r="N1045" s="51">
        <v>0</v>
      </c>
      <c r="O1045" s="51">
        <v>0</v>
      </c>
      <c r="P1045" s="51">
        <v>0</v>
      </c>
      <c r="Q1045" s="51">
        <v>0</v>
      </c>
      <c r="R1045" s="51">
        <v>0</v>
      </c>
      <c r="S1045" s="51">
        <v>0</v>
      </c>
      <c r="T1045" s="51">
        <v>0</v>
      </c>
      <c r="U1045" s="51">
        <v>0</v>
      </c>
      <c r="V1045" s="51">
        <v>0</v>
      </c>
      <c r="W1045" s="51">
        <v>0</v>
      </c>
      <c r="X1045" s="51">
        <v>0</v>
      </c>
      <c r="Y1045" s="51">
        <v>0</v>
      </c>
      <c r="Z1045" s="51">
        <v>0</v>
      </c>
      <c r="AA1045" s="51">
        <v>0</v>
      </c>
      <c r="AB1045" s="51">
        <v>0</v>
      </c>
      <c r="AC1045" s="51">
        <v>0</v>
      </c>
      <c r="AD1045" s="51">
        <v>0</v>
      </c>
      <c r="AE1045" s="276"/>
      <c r="AF1045" s="34"/>
      <c r="AG1045" s="34"/>
      <c r="AH1045" s="34"/>
    </row>
    <row r="1046" spans="1:34" ht="11.25" hidden="1" outlineLevel="3" x14ac:dyDescent="0.2">
      <c r="A1046" s="34"/>
      <c r="B1046" s="251"/>
      <c r="C1046" s="48">
        <v>0</v>
      </c>
      <c r="D1046" s="49">
        <v>0</v>
      </c>
      <c r="E1046" s="56"/>
      <c r="F1046" s="275"/>
      <c r="G1046" s="51">
        <v>0</v>
      </c>
      <c r="H1046" s="56"/>
      <c r="I1046" s="51">
        <v>0</v>
      </c>
      <c r="J1046" s="51">
        <v>0</v>
      </c>
      <c r="K1046" s="51">
        <v>0</v>
      </c>
      <c r="L1046" s="51">
        <v>0</v>
      </c>
      <c r="M1046" s="51">
        <v>0</v>
      </c>
      <c r="N1046" s="51">
        <v>0</v>
      </c>
      <c r="O1046" s="51">
        <v>0</v>
      </c>
      <c r="P1046" s="51">
        <v>0</v>
      </c>
      <c r="Q1046" s="51">
        <v>0</v>
      </c>
      <c r="R1046" s="51">
        <v>0</v>
      </c>
      <c r="S1046" s="51">
        <v>0</v>
      </c>
      <c r="T1046" s="51">
        <v>0</v>
      </c>
      <c r="U1046" s="51">
        <v>0</v>
      </c>
      <c r="V1046" s="51">
        <v>0</v>
      </c>
      <c r="W1046" s="51">
        <v>0</v>
      </c>
      <c r="X1046" s="51">
        <v>0</v>
      </c>
      <c r="Y1046" s="51">
        <v>0</v>
      </c>
      <c r="Z1046" s="51">
        <v>0</v>
      </c>
      <c r="AA1046" s="51">
        <v>0</v>
      </c>
      <c r="AB1046" s="51">
        <v>0</v>
      </c>
      <c r="AC1046" s="51">
        <v>0</v>
      </c>
      <c r="AD1046" s="51">
        <v>0</v>
      </c>
      <c r="AE1046" s="276"/>
      <c r="AF1046" s="34"/>
      <c r="AG1046" s="34"/>
      <c r="AH1046" s="34"/>
    </row>
    <row r="1047" spans="1:34" ht="11.25" hidden="1" outlineLevel="3" x14ac:dyDescent="0.2">
      <c r="A1047" s="34"/>
      <c r="B1047" s="251"/>
      <c r="C1047" s="48">
        <v>0</v>
      </c>
      <c r="D1047" s="49">
        <v>0</v>
      </c>
      <c r="E1047" s="56"/>
      <c r="F1047" s="275"/>
      <c r="G1047" s="51">
        <v>0</v>
      </c>
      <c r="H1047" s="56"/>
      <c r="I1047" s="51">
        <v>0</v>
      </c>
      <c r="J1047" s="51">
        <v>0</v>
      </c>
      <c r="K1047" s="51">
        <v>0</v>
      </c>
      <c r="L1047" s="51">
        <v>0</v>
      </c>
      <c r="M1047" s="51">
        <v>0</v>
      </c>
      <c r="N1047" s="51">
        <v>0</v>
      </c>
      <c r="O1047" s="51">
        <v>0</v>
      </c>
      <c r="P1047" s="51">
        <v>0</v>
      </c>
      <c r="Q1047" s="51">
        <v>0</v>
      </c>
      <c r="R1047" s="51">
        <v>0</v>
      </c>
      <c r="S1047" s="51">
        <v>0</v>
      </c>
      <c r="T1047" s="51">
        <v>0</v>
      </c>
      <c r="U1047" s="51">
        <v>0</v>
      </c>
      <c r="V1047" s="51">
        <v>0</v>
      </c>
      <c r="W1047" s="51">
        <v>0</v>
      </c>
      <c r="X1047" s="51">
        <v>0</v>
      </c>
      <c r="Y1047" s="51">
        <v>0</v>
      </c>
      <c r="Z1047" s="51">
        <v>0</v>
      </c>
      <c r="AA1047" s="51">
        <v>0</v>
      </c>
      <c r="AB1047" s="51">
        <v>0</v>
      </c>
      <c r="AC1047" s="51">
        <v>0</v>
      </c>
      <c r="AD1047" s="51">
        <v>0</v>
      </c>
      <c r="AE1047" s="276"/>
      <c r="AF1047" s="34"/>
      <c r="AG1047" s="34"/>
      <c r="AH1047" s="34"/>
    </row>
    <row r="1048" spans="1:34" ht="11.25" hidden="1" outlineLevel="3" x14ac:dyDescent="0.2">
      <c r="A1048" s="34"/>
      <c r="B1048" s="251"/>
      <c r="C1048" s="48">
        <v>0</v>
      </c>
      <c r="D1048" s="49">
        <v>0</v>
      </c>
      <c r="E1048" s="56"/>
      <c r="F1048" s="275"/>
      <c r="G1048" s="51">
        <v>0</v>
      </c>
      <c r="H1048" s="56"/>
      <c r="I1048" s="51">
        <v>0</v>
      </c>
      <c r="J1048" s="51">
        <v>0</v>
      </c>
      <c r="K1048" s="51">
        <v>0</v>
      </c>
      <c r="L1048" s="51">
        <v>0</v>
      </c>
      <c r="M1048" s="51">
        <v>0</v>
      </c>
      <c r="N1048" s="51">
        <v>0</v>
      </c>
      <c r="O1048" s="51">
        <v>0</v>
      </c>
      <c r="P1048" s="51">
        <v>0</v>
      </c>
      <c r="Q1048" s="51">
        <v>0</v>
      </c>
      <c r="R1048" s="51">
        <v>0</v>
      </c>
      <c r="S1048" s="51">
        <v>0</v>
      </c>
      <c r="T1048" s="51">
        <v>0</v>
      </c>
      <c r="U1048" s="51">
        <v>0</v>
      </c>
      <c r="V1048" s="51">
        <v>0</v>
      </c>
      <c r="W1048" s="51">
        <v>0</v>
      </c>
      <c r="X1048" s="51">
        <v>0</v>
      </c>
      <c r="Y1048" s="51">
        <v>0</v>
      </c>
      <c r="Z1048" s="51">
        <v>0</v>
      </c>
      <c r="AA1048" s="51">
        <v>0</v>
      </c>
      <c r="AB1048" s="51">
        <v>0</v>
      </c>
      <c r="AC1048" s="51">
        <v>0</v>
      </c>
      <c r="AD1048" s="51">
        <v>0</v>
      </c>
      <c r="AE1048" s="276"/>
      <c r="AF1048" s="34"/>
      <c r="AG1048" s="34"/>
      <c r="AH1048" s="34"/>
    </row>
    <row r="1049" spans="1:34" ht="11.25" hidden="1" outlineLevel="3" x14ac:dyDescent="0.2">
      <c r="A1049" s="34"/>
      <c r="B1049" s="258"/>
      <c r="C1049" s="48">
        <v>0</v>
      </c>
      <c r="D1049" s="49">
        <v>0</v>
      </c>
      <c r="E1049" s="56"/>
      <c r="F1049" s="275"/>
      <c r="G1049" s="51">
        <v>0</v>
      </c>
      <c r="H1049" s="56"/>
      <c r="I1049" s="51">
        <v>0</v>
      </c>
      <c r="J1049" s="51">
        <v>0</v>
      </c>
      <c r="K1049" s="51">
        <v>0</v>
      </c>
      <c r="L1049" s="51">
        <v>0</v>
      </c>
      <c r="M1049" s="51">
        <v>0</v>
      </c>
      <c r="N1049" s="51">
        <v>0</v>
      </c>
      <c r="O1049" s="51">
        <v>0</v>
      </c>
      <c r="P1049" s="51">
        <v>0</v>
      </c>
      <c r="Q1049" s="51">
        <v>0</v>
      </c>
      <c r="R1049" s="51">
        <v>0</v>
      </c>
      <c r="S1049" s="51">
        <v>0</v>
      </c>
      <c r="T1049" s="51">
        <v>0</v>
      </c>
      <c r="U1049" s="51">
        <v>0</v>
      </c>
      <c r="V1049" s="51">
        <v>0</v>
      </c>
      <c r="W1049" s="51">
        <v>0</v>
      </c>
      <c r="X1049" s="51">
        <v>0</v>
      </c>
      <c r="Y1049" s="51">
        <v>0</v>
      </c>
      <c r="Z1049" s="51">
        <v>0</v>
      </c>
      <c r="AA1049" s="51">
        <v>0</v>
      </c>
      <c r="AB1049" s="51">
        <v>0</v>
      </c>
      <c r="AC1049" s="51">
        <v>0</v>
      </c>
      <c r="AD1049" s="51">
        <v>0</v>
      </c>
      <c r="AE1049" s="276"/>
      <c r="AF1049" s="34"/>
      <c r="AG1049" s="34"/>
      <c r="AH1049" s="34"/>
    </row>
    <row r="1050" spans="1:34" ht="11.25" hidden="1" outlineLevel="3" x14ac:dyDescent="0.2">
      <c r="A1050" s="34"/>
      <c r="B1050" s="251"/>
      <c r="C1050" s="48">
        <v>0</v>
      </c>
      <c r="D1050" s="49">
        <v>0</v>
      </c>
      <c r="E1050" s="56"/>
      <c r="F1050" s="275"/>
      <c r="G1050" s="51">
        <v>0</v>
      </c>
      <c r="H1050" s="56"/>
      <c r="I1050" s="51">
        <v>0</v>
      </c>
      <c r="J1050" s="51">
        <v>0</v>
      </c>
      <c r="K1050" s="51">
        <v>0</v>
      </c>
      <c r="L1050" s="51">
        <v>0</v>
      </c>
      <c r="M1050" s="51">
        <v>0</v>
      </c>
      <c r="N1050" s="51">
        <v>0</v>
      </c>
      <c r="O1050" s="51">
        <v>0</v>
      </c>
      <c r="P1050" s="51">
        <v>0</v>
      </c>
      <c r="Q1050" s="51">
        <v>0</v>
      </c>
      <c r="R1050" s="51">
        <v>0</v>
      </c>
      <c r="S1050" s="51">
        <v>0</v>
      </c>
      <c r="T1050" s="51">
        <v>0</v>
      </c>
      <c r="U1050" s="51">
        <v>0</v>
      </c>
      <c r="V1050" s="51">
        <v>0</v>
      </c>
      <c r="W1050" s="51">
        <v>0</v>
      </c>
      <c r="X1050" s="51">
        <v>0</v>
      </c>
      <c r="Y1050" s="51">
        <v>0</v>
      </c>
      <c r="Z1050" s="51">
        <v>0</v>
      </c>
      <c r="AA1050" s="51">
        <v>0</v>
      </c>
      <c r="AB1050" s="51">
        <v>0</v>
      </c>
      <c r="AC1050" s="51">
        <v>0</v>
      </c>
      <c r="AD1050" s="51">
        <v>0</v>
      </c>
      <c r="AE1050" s="276"/>
      <c r="AF1050" s="34"/>
      <c r="AG1050" s="34"/>
      <c r="AH1050" s="34"/>
    </row>
    <row r="1051" spans="1:34" ht="11.25" hidden="1" outlineLevel="3" x14ac:dyDescent="0.2">
      <c r="A1051" s="34"/>
      <c r="B1051" s="251"/>
      <c r="C1051" s="48">
        <v>0</v>
      </c>
      <c r="D1051" s="49">
        <v>0</v>
      </c>
      <c r="E1051" s="56"/>
      <c r="F1051" s="275"/>
      <c r="G1051" s="51">
        <v>0</v>
      </c>
      <c r="H1051" s="56"/>
      <c r="I1051" s="51">
        <v>0</v>
      </c>
      <c r="J1051" s="51">
        <v>0</v>
      </c>
      <c r="K1051" s="51">
        <v>0</v>
      </c>
      <c r="L1051" s="51">
        <v>0</v>
      </c>
      <c r="M1051" s="51">
        <v>0</v>
      </c>
      <c r="N1051" s="51">
        <v>0</v>
      </c>
      <c r="O1051" s="51">
        <v>0</v>
      </c>
      <c r="P1051" s="51">
        <v>0</v>
      </c>
      <c r="Q1051" s="51">
        <v>0</v>
      </c>
      <c r="R1051" s="51">
        <v>0</v>
      </c>
      <c r="S1051" s="51">
        <v>0</v>
      </c>
      <c r="T1051" s="51">
        <v>0</v>
      </c>
      <c r="U1051" s="51">
        <v>0</v>
      </c>
      <c r="V1051" s="51">
        <v>0</v>
      </c>
      <c r="W1051" s="51">
        <v>0</v>
      </c>
      <c r="X1051" s="51">
        <v>0</v>
      </c>
      <c r="Y1051" s="51">
        <v>0</v>
      </c>
      <c r="Z1051" s="51">
        <v>0</v>
      </c>
      <c r="AA1051" s="51">
        <v>0</v>
      </c>
      <c r="AB1051" s="51">
        <v>0</v>
      </c>
      <c r="AC1051" s="51">
        <v>0</v>
      </c>
      <c r="AD1051" s="51">
        <v>0</v>
      </c>
      <c r="AE1051" s="276"/>
      <c r="AF1051" s="34"/>
      <c r="AG1051" s="34"/>
      <c r="AH1051" s="34"/>
    </row>
    <row r="1052" spans="1:34" ht="11.25" hidden="1" outlineLevel="3" x14ac:dyDescent="0.2">
      <c r="A1052" s="34"/>
      <c r="B1052" s="251"/>
      <c r="C1052" s="48">
        <v>0</v>
      </c>
      <c r="D1052" s="49">
        <v>0</v>
      </c>
      <c r="E1052" s="56"/>
      <c r="F1052" s="275"/>
      <c r="G1052" s="51">
        <v>0</v>
      </c>
      <c r="H1052" s="56"/>
      <c r="I1052" s="51">
        <v>0</v>
      </c>
      <c r="J1052" s="51">
        <v>0</v>
      </c>
      <c r="K1052" s="51">
        <v>0</v>
      </c>
      <c r="L1052" s="51">
        <v>0</v>
      </c>
      <c r="M1052" s="51">
        <v>0</v>
      </c>
      <c r="N1052" s="51">
        <v>0</v>
      </c>
      <c r="O1052" s="51">
        <v>0</v>
      </c>
      <c r="P1052" s="51">
        <v>0</v>
      </c>
      <c r="Q1052" s="51">
        <v>0</v>
      </c>
      <c r="R1052" s="51">
        <v>0</v>
      </c>
      <c r="S1052" s="51">
        <v>0</v>
      </c>
      <c r="T1052" s="51">
        <v>0</v>
      </c>
      <c r="U1052" s="51">
        <v>0</v>
      </c>
      <c r="V1052" s="51">
        <v>0</v>
      </c>
      <c r="W1052" s="51">
        <v>0</v>
      </c>
      <c r="X1052" s="51">
        <v>0</v>
      </c>
      <c r="Y1052" s="51">
        <v>0</v>
      </c>
      <c r="Z1052" s="51">
        <v>0</v>
      </c>
      <c r="AA1052" s="51">
        <v>0</v>
      </c>
      <c r="AB1052" s="51">
        <v>0</v>
      </c>
      <c r="AC1052" s="51">
        <v>0</v>
      </c>
      <c r="AD1052" s="51">
        <v>0</v>
      </c>
      <c r="AE1052" s="276"/>
      <c r="AF1052" s="34"/>
      <c r="AG1052" s="34"/>
      <c r="AH1052" s="34"/>
    </row>
    <row r="1053" spans="1:34" ht="11.25" hidden="1" outlineLevel="3" x14ac:dyDescent="0.2">
      <c r="A1053" s="34"/>
      <c r="B1053" s="251"/>
      <c r="C1053" s="48">
        <v>0</v>
      </c>
      <c r="D1053" s="49">
        <v>0</v>
      </c>
      <c r="E1053" s="56"/>
      <c r="F1053" s="275"/>
      <c r="G1053" s="51">
        <v>0</v>
      </c>
      <c r="H1053" s="56"/>
      <c r="I1053" s="51">
        <v>0</v>
      </c>
      <c r="J1053" s="51">
        <v>0</v>
      </c>
      <c r="K1053" s="51">
        <v>0</v>
      </c>
      <c r="L1053" s="51">
        <v>0</v>
      </c>
      <c r="M1053" s="51">
        <v>0</v>
      </c>
      <c r="N1053" s="51">
        <v>0</v>
      </c>
      <c r="O1053" s="51">
        <v>0</v>
      </c>
      <c r="P1053" s="51">
        <v>0</v>
      </c>
      <c r="Q1053" s="51">
        <v>0</v>
      </c>
      <c r="R1053" s="51">
        <v>0</v>
      </c>
      <c r="S1053" s="51">
        <v>0</v>
      </c>
      <c r="T1053" s="51">
        <v>0</v>
      </c>
      <c r="U1053" s="51">
        <v>0</v>
      </c>
      <c r="V1053" s="51">
        <v>0</v>
      </c>
      <c r="W1053" s="51">
        <v>0</v>
      </c>
      <c r="X1053" s="51">
        <v>0</v>
      </c>
      <c r="Y1053" s="51">
        <v>0</v>
      </c>
      <c r="Z1053" s="51">
        <v>0</v>
      </c>
      <c r="AA1053" s="51">
        <v>0</v>
      </c>
      <c r="AB1053" s="51">
        <v>0</v>
      </c>
      <c r="AC1053" s="51">
        <v>0</v>
      </c>
      <c r="AD1053" s="51">
        <v>0</v>
      </c>
      <c r="AE1053" s="276"/>
      <c r="AF1053" s="34"/>
      <c r="AG1053" s="34"/>
      <c r="AH1053" s="34"/>
    </row>
    <row r="1054" spans="1:34" ht="11.25" hidden="1" outlineLevel="3" x14ac:dyDescent="0.2">
      <c r="A1054" s="34"/>
      <c r="B1054" s="251"/>
      <c r="C1054" s="48">
        <v>0</v>
      </c>
      <c r="D1054" s="49">
        <v>0</v>
      </c>
      <c r="E1054" s="56"/>
      <c r="F1054" s="275"/>
      <c r="G1054" s="51">
        <v>0</v>
      </c>
      <c r="H1054" s="56"/>
      <c r="I1054" s="51">
        <v>0</v>
      </c>
      <c r="J1054" s="51">
        <v>0</v>
      </c>
      <c r="K1054" s="51">
        <v>0</v>
      </c>
      <c r="L1054" s="51">
        <v>0</v>
      </c>
      <c r="M1054" s="51">
        <v>0</v>
      </c>
      <c r="N1054" s="51">
        <v>0</v>
      </c>
      <c r="O1054" s="51">
        <v>0</v>
      </c>
      <c r="P1054" s="51">
        <v>0</v>
      </c>
      <c r="Q1054" s="51">
        <v>0</v>
      </c>
      <c r="R1054" s="51">
        <v>0</v>
      </c>
      <c r="S1054" s="51">
        <v>0</v>
      </c>
      <c r="T1054" s="51">
        <v>0</v>
      </c>
      <c r="U1054" s="51">
        <v>0</v>
      </c>
      <c r="V1054" s="51">
        <v>0</v>
      </c>
      <c r="W1054" s="51">
        <v>0</v>
      </c>
      <c r="X1054" s="51">
        <v>0</v>
      </c>
      <c r="Y1054" s="51">
        <v>0</v>
      </c>
      <c r="Z1054" s="51">
        <v>0</v>
      </c>
      <c r="AA1054" s="51">
        <v>0</v>
      </c>
      <c r="AB1054" s="51">
        <v>0</v>
      </c>
      <c r="AC1054" s="51">
        <v>0</v>
      </c>
      <c r="AD1054" s="51">
        <v>0</v>
      </c>
      <c r="AE1054" s="276"/>
      <c r="AF1054" s="34"/>
      <c r="AG1054" s="34"/>
      <c r="AH1054" s="34"/>
    </row>
    <row r="1055" spans="1:34" ht="11.25" hidden="1" outlineLevel="3" x14ac:dyDescent="0.2">
      <c r="A1055" s="34"/>
      <c r="B1055" s="251"/>
      <c r="C1055" s="48">
        <v>0</v>
      </c>
      <c r="D1055" s="49">
        <v>0</v>
      </c>
      <c r="E1055" s="56"/>
      <c r="F1055" s="275"/>
      <c r="G1055" s="51">
        <v>0</v>
      </c>
      <c r="H1055" s="56"/>
      <c r="I1055" s="51">
        <v>0</v>
      </c>
      <c r="J1055" s="51">
        <v>0</v>
      </c>
      <c r="K1055" s="51">
        <v>0</v>
      </c>
      <c r="L1055" s="51">
        <v>0</v>
      </c>
      <c r="M1055" s="51">
        <v>0</v>
      </c>
      <c r="N1055" s="51">
        <v>0</v>
      </c>
      <c r="O1055" s="51">
        <v>0</v>
      </c>
      <c r="P1055" s="51">
        <v>0</v>
      </c>
      <c r="Q1055" s="51">
        <v>0</v>
      </c>
      <c r="R1055" s="51">
        <v>0</v>
      </c>
      <c r="S1055" s="51">
        <v>0</v>
      </c>
      <c r="T1055" s="51">
        <v>0</v>
      </c>
      <c r="U1055" s="51">
        <v>0</v>
      </c>
      <c r="V1055" s="51">
        <v>0</v>
      </c>
      <c r="W1055" s="51">
        <v>0</v>
      </c>
      <c r="X1055" s="51">
        <v>0</v>
      </c>
      <c r="Y1055" s="51">
        <v>0</v>
      </c>
      <c r="Z1055" s="51">
        <v>0</v>
      </c>
      <c r="AA1055" s="51">
        <v>0</v>
      </c>
      <c r="AB1055" s="51">
        <v>0</v>
      </c>
      <c r="AC1055" s="51">
        <v>0</v>
      </c>
      <c r="AD1055" s="51">
        <v>0</v>
      </c>
      <c r="AE1055" s="276"/>
      <c r="AF1055" s="34"/>
      <c r="AG1055" s="34"/>
      <c r="AH1055" s="34"/>
    </row>
    <row r="1056" spans="1:34" ht="11.25" hidden="1" outlineLevel="3" x14ac:dyDescent="0.2">
      <c r="A1056" s="34"/>
      <c r="B1056" s="258"/>
      <c r="C1056" s="48">
        <v>0</v>
      </c>
      <c r="D1056" s="49">
        <v>0</v>
      </c>
      <c r="E1056" s="56"/>
      <c r="F1056" s="275"/>
      <c r="G1056" s="51">
        <v>0</v>
      </c>
      <c r="H1056" s="56"/>
      <c r="I1056" s="51">
        <v>0</v>
      </c>
      <c r="J1056" s="51">
        <v>0</v>
      </c>
      <c r="K1056" s="51">
        <v>0</v>
      </c>
      <c r="L1056" s="51">
        <v>0</v>
      </c>
      <c r="M1056" s="51">
        <v>0</v>
      </c>
      <c r="N1056" s="51">
        <v>0</v>
      </c>
      <c r="O1056" s="51">
        <v>0</v>
      </c>
      <c r="P1056" s="51">
        <v>0</v>
      </c>
      <c r="Q1056" s="51">
        <v>0</v>
      </c>
      <c r="R1056" s="51">
        <v>0</v>
      </c>
      <c r="S1056" s="51">
        <v>0</v>
      </c>
      <c r="T1056" s="51">
        <v>0</v>
      </c>
      <c r="U1056" s="51">
        <v>0</v>
      </c>
      <c r="V1056" s="51">
        <v>0</v>
      </c>
      <c r="W1056" s="51">
        <v>0</v>
      </c>
      <c r="X1056" s="51">
        <v>0</v>
      </c>
      <c r="Y1056" s="51">
        <v>0</v>
      </c>
      <c r="Z1056" s="51">
        <v>0</v>
      </c>
      <c r="AA1056" s="51">
        <v>0</v>
      </c>
      <c r="AB1056" s="51">
        <v>0</v>
      </c>
      <c r="AC1056" s="51">
        <v>0</v>
      </c>
      <c r="AD1056" s="51">
        <v>0</v>
      </c>
      <c r="AE1056" s="276"/>
      <c r="AF1056" s="34"/>
      <c r="AG1056" s="34"/>
      <c r="AH1056" s="34"/>
    </row>
    <row r="1057" spans="1:34" ht="11.25" outlineLevel="2" collapsed="1" x14ac:dyDescent="0.2">
      <c r="A1057" s="34"/>
      <c r="B1057" s="258"/>
      <c r="C1057" s="48" t="s">
        <v>183</v>
      </c>
      <c r="D1057" s="49" t="s">
        <v>230</v>
      </c>
      <c r="E1057" s="56"/>
      <c r="F1057" s="275"/>
      <c r="G1057" s="51">
        <v>66</v>
      </c>
      <c r="H1057" s="56"/>
      <c r="I1057" s="51">
        <v>0</v>
      </c>
      <c r="J1057" s="51">
        <v>0</v>
      </c>
      <c r="K1057" s="51">
        <v>0</v>
      </c>
      <c r="L1057" s="51">
        <v>1.81</v>
      </c>
      <c r="M1057" s="51">
        <v>0</v>
      </c>
      <c r="N1057" s="51">
        <v>0</v>
      </c>
      <c r="O1057" s="51">
        <v>0</v>
      </c>
      <c r="P1057" s="51">
        <v>0</v>
      </c>
      <c r="Q1057" s="51">
        <v>0</v>
      </c>
      <c r="R1057" s="51">
        <v>0</v>
      </c>
      <c r="S1057" s="51">
        <v>0</v>
      </c>
      <c r="T1057" s="51">
        <v>0</v>
      </c>
      <c r="U1057" s="51">
        <v>0</v>
      </c>
      <c r="V1057" s="51">
        <v>0</v>
      </c>
      <c r="W1057" s="51">
        <v>0</v>
      </c>
      <c r="X1057" s="51">
        <v>0</v>
      </c>
      <c r="Y1057" s="51">
        <v>0</v>
      </c>
      <c r="Z1057" s="51">
        <v>0</v>
      </c>
      <c r="AA1057" s="51">
        <v>0</v>
      </c>
      <c r="AB1057" s="51">
        <v>0</v>
      </c>
      <c r="AC1057" s="51">
        <v>0</v>
      </c>
      <c r="AD1057" s="51">
        <v>0</v>
      </c>
      <c r="AE1057" s="276"/>
      <c r="AF1057" s="34"/>
      <c r="AG1057" s="34"/>
      <c r="AH1057" s="34"/>
    </row>
    <row r="1058" spans="1:34" ht="11.25" outlineLevel="2" x14ac:dyDescent="0.2">
      <c r="A1058" s="34"/>
      <c r="B1058" s="258"/>
      <c r="C1058" s="48">
        <v>0</v>
      </c>
      <c r="D1058" s="49">
        <v>0</v>
      </c>
      <c r="E1058" s="56"/>
      <c r="F1058" s="275"/>
      <c r="G1058" s="51">
        <v>0</v>
      </c>
      <c r="H1058" s="56"/>
      <c r="I1058" s="51">
        <v>0</v>
      </c>
      <c r="J1058" s="51">
        <v>0</v>
      </c>
      <c r="K1058" s="51">
        <v>0</v>
      </c>
      <c r="L1058" s="51">
        <v>0</v>
      </c>
      <c r="M1058" s="51">
        <v>0</v>
      </c>
      <c r="N1058" s="51">
        <v>0</v>
      </c>
      <c r="O1058" s="51">
        <v>0</v>
      </c>
      <c r="P1058" s="51">
        <v>0</v>
      </c>
      <c r="Q1058" s="51">
        <v>0</v>
      </c>
      <c r="R1058" s="51">
        <v>0</v>
      </c>
      <c r="S1058" s="51">
        <v>0</v>
      </c>
      <c r="T1058" s="51">
        <v>0</v>
      </c>
      <c r="U1058" s="51">
        <v>0</v>
      </c>
      <c r="V1058" s="51">
        <v>0</v>
      </c>
      <c r="W1058" s="51">
        <v>0</v>
      </c>
      <c r="X1058" s="51">
        <v>0</v>
      </c>
      <c r="Y1058" s="51">
        <v>0</v>
      </c>
      <c r="Z1058" s="51">
        <v>0</v>
      </c>
      <c r="AA1058" s="51">
        <v>0</v>
      </c>
      <c r="AB1058" s="51">
        <v>0</v>
      </c>
      <c r="AC1058" s="51">
        <v>0</v>
      </c>
      <c r="AD1058" s="51">
        <v>0</v>
      </c>
      <c r="AE1058" s="276"/>
      <c r="AF1058" s="34"/>
      <c r="AG1058" s="34"/>
      <c r="AH1058" s="34"/>
    </row>
    <row r="1059" spans="1:34" ht="11.25" outlineLevel="2" x14ac:dyDescent="0.2">
      <c r="A1059" s="34"/>
      <c r="B1059" s="258"/>
      <c r="C1059" s="48">
        <v>0</v>
      </c>
      <c r="D1059" s="49">
        <v>0</v>
      </c>
      <c r="E1059" s="56"/>
      <c r="F1059" s="275"/>
      <c r="G1059" s="51">
        <v>0</v>
      </c>
      <c r="H1059" s="56"/>
      <c r="I1059" s="51">
        <v>0</v>
      </c>
      <c r="J1059" s="51">
        <v>0</v>
      </c>
      <c r="K1059" s="51">
        <v>0</v>
      </c>
      <c r="L1059" s="51">
        <v>0</v>
      </c>
      <c r="M1059" s="51">
        <v>0</v>
      </c>
      <c r="N1059" s="51">
        <v>0</v>
      </c>
      <c r="O1059" s="51">
        <v>0</v>
      </c>
      <c r="P1059" s="51">
        <v>0</v>
      </c>
      <c r="Q1059" s="51">
        <v>0</v>
      </c>
      <c r="R1059" s="51">
        <v>0</v>
      </c>
      <c r="S1059" s="51">
        <v>0</v>
      </c>
      <c r="T1059" s="51">
        <v>0</v>
      </c>
      <c r="U1059" s="51">
        <v>0</v>
      </c>
      <c r="V1059" s="51">
        <v>0</v>
      </c>
      <c r="W1059" s="51">
        <v>0</v>
      </c>
      <c r="X1059" s="51">
        <v>0</v>
      </c>
      <c r="Y1059" s="51">
        <v>0</v>
      </c>
      <c r="Z1059" s="51">
        <v>0</v>
      </c>
      <c r="AA1059" s="51">
        <v>0</v>
      </c>
      <c r="AB1059" s="51">
        <v>0</v>
      </c>
      <c r="AC1059" s="51">
        <v>0</v>
      </c>
      <c r="AD1059" s="51">
        <v>0</v>
      </c>
      <c r="AE1059" s="276"/>
      <c r="AF1059" s="34"/>
      <c r="AG1059" s="34"/>
      <c r="AH1059" s="34"/>
    </row>
    <row r="1060" spans="1:34" ht="11.25" outlineLevel="2" x14ac:dyDescent="0.2">
      <c r="A1060" s="34"/>
      <c r="B1060" s="34"/>
      <c r="C1060" s="218"/>
      <c r="D1060" s="220"/>
      <c r="E1060" s="56"/>
      <c r="F1060" s="62"/>
      <c r="G1060" s="56"/>
      <c r="H1060" s="56"/>
      <c r="I1060" s="277"/>
      <c r="J1060" s="277"/>
      <c r="K1060" s="276"/>
      <c r="L1060" s="276"/>
      <c r="M1060" s="276"/>
      <c r="N1060" s="278"/>
      <c r="O1060" s="278"/>
      <c r="P1060" s="278"/>
      <c r="Q1060" s="278"/>
      <c r="R1060" s="278"/>
      <c r="S1060" s="276"/>
      <c r="T1060" s="276"/>
      <c r="U1060" s="276"/>
      <c r="V1060" s="276"/>
      <c r="W1060" s="276"/>
      <c r="X1060" s="276"/>
      <c r="Y1060" s="276"/>
      <c r="Z1060" s="276"/>
      <c r="AA1060" s="276"/>
      <c r="AB1060" s="276"/>
      <c r="AC1060" s="276"/>
      <c r="AD1060" s="276"/>
      <c r="AE1060" s="276"/>
      <c r="AF1060" s="34"/>
      <c r="AG1060" s="34"/>
      <c r="AH1060" s="34"/>
    </row>
    <row r="1061" spans="1:34" ht="11.25" outlineLevel="1" x14ac:dyDescent="0.2">
      <c r="A1061" s="34"/>
      <c r="B1061" s="34"/>
      <c r="C1061" s="221"/>
      <c r="D1061" s="217"/>
      <c r="E1061" s="56"/>
      <c r="F1061" s="62"/>
      <c r="G1061" s="56"/>
      <c r="H1061" s="56"/>
      <c r="I1061" s="277"/>
      <c r="J1061" s="277"/>
      <c r="K1061" s="276"/>
      <c r="L1061" s="276"/>
      <c r="M1061" s="276"/>
      <c r="N1061" s="278"/>
      <c r="O1061" s="278"/>
      <c r="P1061" s="278"/>
      <c r="Q1061" s="278"/>
      <c r="R1061" s="278"/>
      <c r="S1061" s="276"/>
      <c r="T1061" s="276"/>
      <c r="U1061" s="276"/>
      <c r="V1061" s="276"/>
      <c r="W1061" s="276"/>
      <c r="X1061" s="276"/>
      <c r="Y1061" s="276"/>
      <c r="Z1061" s="276"/>
      <c r="AA1061" s="276"/>
      <c r="AB1061" s="276"/>
      <c r="AC1061" s="276"/>
      <c r="AD1061" s="276"/>
      <c r="AE1061" s="276"/>
      <c r="AF1061" s="34"/>
      <c r="AG1061" s="34"/>
      <c r="AH1061" s="34"/>
    </row>
    <row r="1062" spans="1:34" ht="11.25" outlineLevel="1" x14ac:dyDescent="0.2">
      <c r="A1062" s="34"/>
      <c r="B1062" s="34"/>
      <c r="C1062" s="47" t="s">
        <v>125</v>
      </c>
      <c r="D1062" s="209"/>
      <c r="E1062" s="35"/>
      <c r="F1062" s="47"/>
      <c r="G1062" s="37"/>
      <c r="H1062" s="37"/>
      <c r="I1062" s="276"/>
      <c r="J1062" s="276"/>
      <c r="K1062" s="276"/>
      <c r="L1062" s="276"/>
      <c r="M1062" s="276"/>
      <c r="N1062" s="276"/>
      <c r="O1062" s="276"/>
      <c r="P1062" s="276"/>
      <c r="Q1062" s="276"/>
      <c r="R1062" s="276"/>
      <c r="S1062" s="276"/>
      <c r="T1062" s="276"/>
      <c r="U1062" s="276"/>
      <c r="V1062" s="276"/>
      <c r="W1062" s="276"/>
      <c r="X1062" s="276"/>
      <c r="Y1062" s="276"/>
      <c r="Z1062" s="276"/>
      <c r="AA1062" s="276"/>
      <c r="AB1062" s="276"/>
      <c r="AC1062" s="276"/>
      <c r="AD1062" s="276"/>
      <c r="AE1062" s="276"/>
      <c r="AF1062" s="34"/>
      <c r="AG1062" s="34"/>
      <c r="AH1062" s="34"/>
    </row>
    <row r="1063" spans="1:34" ht="11.25" outlineLevel="2" x14ac:dyDescent="0.2">
      <c r="A1063" s="34"/>
      <c r="B1063" s="34"/>
      <c r="C1063" s="48" t="s">
        <v>51</v>
      </c>
      <c r="D1063" s="49" t="s">
        <v>229</v>
      </c>
      <c r="E1063" s="35"/>
      <c r="F1063" s="275"/>
      <c r="G1063" s="37"/>
      <c r="H1063" s="37"/>
      <c r="I1063" s="51">
        <v>0</v>
      </c>
      <c r="J1063" s="51">
        <v>1.22</v>
      </c>
      <c r="K1063" s="51">
        <v>0</v>
      </c>
      <c r="L1063" s="51">
        <v>0</v>
      </c>
      <c r="M1063" s="51">
        <v>0</v>
      </c>
      <c r="N1063" s="51">
        <v>0</v>
      </c>
      <c r="O1063" s="51">
        <v>0</v>
      </c>
      <c r="P1063" s="51">
        <v>0</v>
      </c>
      <c r="Q1063" s="51">
        <v>0</v>
      </c>
      <c r="R1063" s="51">
        <v>0</v>
      </c>
      <c r="S1063" s="51">
        <v>0</v>
      </c>
      <c r="T1063" s="51">
        <v>0</v>
      </c>
      <c r="U1063" s="51">
        <v>0</v>
      </c>
      <c r="V1063" s="51">
        <v>0</v>
      </c>
      <c r="W1063" s="51">
        <v>0</v>
      </c>
      <c r="X1063" s="51">
        <v>0</v>
      </c>
      <c r="Y1063" s="51">
        <v>0</v>
      </c>
      <c r="Z1063" s="51">
        <v>0</v>
      </c>
      <c r="AA1063" s="51">
        <v>0</v>
      </c>
      <c r="AB1063" s="51">
        <v>0</v>
      </c>
      <c r="AC1063" s="51">
        <v>0</v>
      </c>
      <c r="AD1063" s="51">
        <v>0</v>
      </c>
      <c r="AE1063" s="276"/>
      <c r="AF1063" s="34"/>
      <c r="AG1063" s="34"/>
      <c r="AH1063" s="34"/>
    </row>
    <row r="1064" spans="1:34" s="57" customFormat="1" ht="11.25" outlineLevel="2" x14ac:dyDescent="0.2">
      <c r="A1064" s="52"/>
      <c r="B1064" s="52"/>
      <c r="C1064" s="48" t="s">
        <v>52</v>
      </c>
      <c r="D1064" s="49" t="s">
        <v>230</v>
      </c>
      <c r="E1064" s="56"/>
      <c r="F1064" s="275"/>
      <c r="G1064" s="56"/>
      <c r="H1064" s="56"/>
      <c r="I1064" s="51">
        <v>0</v>
      </c>
      <c r="J1064" s="51">
        <v>0</v>
      </c>
      <c r="K1064" s="51">
        <v>2.34</v>
      </c>
      <c r="L1064" s="51">
        <v>0.59000000000000008</v>
      </c>
      <c r="M1064" s="51">
        <v>0</v>
      </c>
      <c r="N1064" s="51">
        <v>0</v>
      </c>
      <c r="O1064" s="51">
        <v>0</v>
      </c>
      <c r="P1064" s="51">
        <v>0</v>
      </c>
      <c r="Q1064" s="51">
        <v>0</v>
      </c>
      <c r="R1064" s="51">
        <v>0</v>
      </c>
      <c r="S1064" s="51">
        <v>0</v>
      </c>
      <c r="T1064" s="51">
        <v>0</v>
      </c>
      <c r="U1064" s="51">
        <v>0</v>
      </c>
      <c r="V1064" s="51">
        <v>0</v>
      </c>
      <c r="W1064" s="51">
        <v>0</v>
      </c>
      <c r="X1064" s="51">
        <v>0</v>
      </c>
      <c r="Y1064" s="51">
        <v>0</v>
      </c>
      <c r="Z1064" s="51">
        <v>0</v>
      </c>
      <c r="AA1064" s="51">
        <v>0</v>
      </c>
      <c r="AB1064" s="51">
        <v>0</v>
      </c>
      <c r="AC1064" s="51">
        <v>0</v>
      </c>
      <c r="AD1064" s="51">
        <v>0</v>
      </c>
      <c r="AE1064" s="276"/>
      <c r="AF1064" s="52"/>
      <c r="AG1064" s="52"/>
      <c r="AH1064" s="52"/>
    </row>
    <row r="1065" spans="1:34" ht="11.25" outlineLevel="2" x14ac:dyDescent="0.2">
      <c r="A1065" s="34"/>
      <c r="B1065" s="34"/>
      <c r="C1065" s="48" t="s">
        <v>189</v>
      </c>
      <c r="D1065" s="49" t="s">
        <v>229</v>
      </c>
      <c r="E1065" s="56"/>
      <c r="F1065" s="275"/>
      <c r="G1065" s="56"/>
      <c r="H1065" s="56"/>
      <c r="I1065" s="51">
        <v>0</v>
      </c>
      <c r="J1065" s="51">
        <v>0.66999999999999993</v>
      </c>
      <c r="K1065" s="51">
        <v>0</v>
      </c>
      <c r="L1065" s="51">
        <v>0</v>
      </c>
      <c r="M1065" s="51">
        <v>1.43</v>
      </c>
      <c r="N1065" s="51">
        <v>0.49</v>
      </c>
      <c r="O1065" s="51">
        <v>0</v>
      </c>
      <c r="P1065" s="51">
        <v>0</v>
      </c>
      <c r="Q1065" s="51">
        <v>0</v>
      </c>
      <c r="R1065" s="51">
        <v>0</v>
      </c>
      <c r="S1065" s="51">
        <v>0</v>
      </c>
      <c r="T1065" s="51">
        <v>0</v>
      </c>
      <c r="U1065" s="51">
        <v>0</v>
      </c>
      <c r="V1065" s="51">
        <v>0</v>
      </c>
      <c r="W1065" s="51">
        <v>0</v>
      </c>
      <c r="X1065" s="51">
        <v>0</v>
      </c>
      <c r="Y1065" s="51">
        <v>0</v>
      </c>
      <c r="Z1065" s="51">
        <v>0</v>
      </c>
      <c r="AA1065" s="51">
        <v>0</v>
      </c>
      <c r="AB1065" s="51">
        <v>0</v>
      </c>
      <c r="AC1065" s="51">
        <v>0</v>
      </c>
      <c r="AD1065" s="51">
        <v>0</v>
      </c>
      <c r="AE1065" s="276"/>
      <c r="AF1065" s="34"/>
      <c r="AG1065" s="34"/>
      <c r="AH1065" s="34"/>
    </row>
    <row r="1066" spans="1:34" ht="11.25" outlineLevel="2" x14ac:dyDescent="0.2">
      <c r="A1066" s="34"/>
      <c r="B1066" s="34"/>
      <c r="C1066" s="48">
        <v>0</v>
      </c>
      <c r="D1066" s="49">
        <v>0</v>
      </c>
      <c r="E1066" s="56"/>
      <c r="F1066" s="275"/>
      <c r="G1066" s="56"/>
      <c r="H1066" s="56"/>
      <c r="I1066" s="51">
        <v>0</v>
      </c>
      <c r="J1066" s="51">
        <v>0</v>
      </c>
      <c r="K1066" s="51">
        <v>0</v>
      </c>
      <c r="L1066" s="51">
        <v>0</v>
      </c>
      <c r="M1066" s="51">
        <v>0</v>
      </c>
      <c r="N1066" s="51">
        <v>0</v>
      </c>
      <c r="O1066" s="51">
        <v>0</v>
      </c>
      <c r="P1066" s="51">
        <v>0</v>
      </c>
      <c r="Q1066" s="51">
        <v>0</v>
      </c>
      <c r="R1066" s="51">
        <v>0</v>
      </c>
      <c r="S1066" s="51">
        <v>0</v>
      </c>
      <c r="T1066" s="51">
        <v>0</v>
      </c>
      <c r="U1066" s="51">
        <v>0</v>
      </c>
      <c r="V1066" s="51">
        <v>0</v>
      </c>
      <c r="W1066" s="51">
        <v>0</v>
      </c>
      <c r="X1066" s="51">
        <v>0</v>
      </c>
      <c r="Y1066" s="51">
        <v>0</v>
      </c>
      <c r="Z1066" s="51">
        <v>0</v>
      </c>
      <c r="AA1066" s="51">
        <v>0</v>
      </c>
      <c r="AB1066" s="51">
        <v>0</v>
      </c>
      <c r="AC1066" s="51">
        <v>0</v>
      </c>
      <c r="AD1066" s="51">
        <v>0</v>
      </c>
      <c r="AE1066" s="276"/>
      <c r="AF1066" s="34"/>
      <c r="AG1066" s="34"/>
      <c r="AH1066" s="34"/>
    </row>
    <row r="1067" spans="1:34" ht="11.25" outlineLevel="2" x14ac:dyDescent="0.2">
      <c r="A1067" s="34"/>
      <c r="B1067" s="34"/>
      <c r="C1067" s="48">
        <v>0</v>
      </c>
      <c r="D1067" s="49">
        <v>0</v>
      </c>
      <c r="E1067" s="56"/>
      <c r="F1067" s="275"/>
      <c r="G1067" s="56"/>
      <c r="H1067" s="56"/>
      <c r="I1067" s="51">
        <v>0</v>
      </c>
      <c r="J1067" s="51">
        <v>0</v>
      </c>
      <c r="K1067" s="51">
        <v>0</v>
      </c>
      <c r="L1067" s="51">
        <v>0</v>
      </c>
      <c r="M1067" s="51">
        <v>0</v>
      </c>
      <c r="N1067" s="51">
        <v>0</v>
      </c>
      <c r="O1067" s="51">
        <v>0</v>
      </c>
      <c r="P1067" s="51">
        <v>0</v>
      </c>
      <c r="Q1067" s="51">
        <v>0</v>
      </c>
      <c r="R1067" s="51">
        <v>0</v>
      </c>
      <c r="S1067" s="51">
        <v>0</v>
      </c>
      <c r="T1067" s="51">
        <v>0</v>
      </c>
      <c r="U1067" s="51">
        <v>0</v>
      </c>
      <c r="V1067" s="51">
        <v>0</v>
      </c>
      <c r="W1067" s="51">
        <v>0</v>
      </c>
      <c r="X1067" s="51">
        <v>0</v>
      </c>
      <c r="Y1067" s="51">
        <v>0</v>
      </c>
      <c r="Z1067" s="51">
        <v>0</v>
      </c>
      <c r="AA1067" s="51">
        <v>0</v>
      </c>
      <c r="AB1067" s="51">
        <v>0</v>
      </c>
      <c r="AC1067" s="51">
        <v>0</v>
      </c>
      <c r="AD1067" s="51">
        <v>0</v>
      </c>
      <c r="AE1067" s="276"/>
      <c r="AF1067" s="34"/>
      <c r="AG1067" s="34"/>
      <c r="AH1067" s="34"/>
    </row>
    <row r="1068" spans="1:34" ht="11.25" outlineLevel="2" x14ac:dyDescent="0.2">
      <c r="A1068" s="34"/>
      <c r="B1068" s="34"/>
      <c r="C1068" s="48">
        <v>0</v>
      </c>
      <c r="D1068" s="49">
        <v>0</v>
      </c>
      <c r="E1068" s="56"/>
      <c r="F1068" s="275"/>
      <c r="G1068" s="56"/>
      <c r="H1068" s="56"/>
      <c r="I1068" s="51">
        <v>0</v>
      </c>
      <c r="J1068" s="51">
        <v>0</v>
      </c>
      <c r="K1068" s="51">
        <v>0</v>
      </c>
      <c r="L1068" s="51">
        <v>0</v>
      </c>
      <c r="M1068" s="51">
        <v>0</v>
      </c>
      <c r="N1068" s="51">
        <v>0</v>
      </c>
      <c r="O1068" s="51">
        <v>0</v>
      </c>
      <c r="P1068" s="51">
        <v>0</v>
      </c>
      <c r="Q1068" s="51">
        <v>0</v>
      </c>
      <c r="R1068" s="51">
        <v>0</v>
      </c>
      <c r="S1068" s="51">
        <v>0</v>
      </c>
      <c r="T1068" s="51">
        <v>0</v>
      </c>
      <c r="U1068" s="51">
        <v>0</v>
      </c>
      <c r="V1068" s="51">
        <v>0</v>
      </c>
      <c r="W1068" s="51">
        <v>0</v>
      </c>
      <c r="X1068" s="51">
        <v>0</v>
      </c>
      <c r="Y1068" s="51">
        <v>0</v>
      </c>
      <c r="Z1068" s="51">
        <v>0</v>
      </c>
      <c r="AA1068" s="51">
        <v>0</v>
      </c>
      <c r="AB1068" s="51">
        <v>0</v>
      </c>
      <c r="AC1068" s="51">
        <v>0</v>
      </c>
      <c r="AD1068" s="51">
        <v>0</v>
      </c>
      <c r="AE1068" s="276"/>
      <c r="AF1068" s="34"/>
      <c r="AG1068" s="34"/>
      <c r="AH1068" s="34"/>
    </row>
    <row r="1069" spans="1:34" ht="11.25" outlineLevel="2" x14ac:dyDescent="0.2">
      <c r="A1069" s="34"/>
      <c r="B1069" s="34"/>
      <c r="C1069" s="48">
        <v>0</v>
      </c>
      <c r="D1069" s="49">
        <v>0</v>
      </c>
      <c r="E1069" s="56"/>
      <c r="F1069" s="275"/>
      <c r="G1069" s="56"/>
      <c r="H1069" s="56"/>
      <c r="I1069" s="51">
        <v>0</v>
      </c>
      <c r="J1069" s="51">
        <v>0</v>
      </c>
      <c r="K1069" s="51">
        <v>0</v>
      </c>
      <c r="L1069" s="51">
        <v>0</v>
      </c>
      <c r="M1069" s="51">
        <v>0</v>
      </c>
      <c r="N1069" s="51">
        <v>0</v>
      </c>
      <c r="O1069" s="51">
        <v>0</v>
      </c>
      <c r="P1069" s="51">
        <v>0</v>
      </c>
      <c r="Q1069" s="51">
        <v>0</v>
      </c>
      <c r="R1069" s="51">
        <v>0</v>
      </c>
      <c r="S1069" s="51">
        <v>0</v>
      </c>
      <c r="T1069" s="51">
        <v>0</v>
      </c>
      <c r="U1069" s="51">
        <v>0</v>
      </c>
      <c r="V1069" s="51">
        <v>0</v>
      </c>
      <c r="W1069" s="51">
        <v>0</v>
      </c>
      <c r="X1069" s="51">
        <v>0</v>
      </c>
      <c r="Y1069" s="51">
        <v>0</v>
      </c>
      <c r="Z1069" s="51">
        <v>0</v>
      </c>
      <c r="AA1069" s="51">
        <v>0</v>
      </c>
      <c r="AB1069" s="51">
        <v>0</v>
      </c>
      <c r="AC1069" s="51">
        <v>0</v>
      </c>
      <c r="AD1069" s="51">
        <v>0</v>
      </c>
      <c r="AE1069" s="276"/>
      <c r="AF1069" s="34"/>
      <c r="AG1069" s="34"/>
      <c r="AH1069" s="34"/>
    </row>
    <row r="1070" spans="1:34" ht="11.25" outlineLevel="2" x14ac:dyDescent="0.2">
      <c r="A1070" s="34"/>
      <c r="B1070" s="34"/>
      <c r="C1070" s="48">
        <v>0</v>
      </c>
      <c r="D1070" s="49">
        <v>0</v>
      </c>
      <c r="E1070" s="56"/>
      <c r="F1070" s="275"/>
      <c r="G1070" s="56"/>
      <c r="H1070" s="56"/>
      <c r="I1070" s="51">
        <v>0</v>
      </c>
      <c r="J1070" s="51">
        <v>0</v>
      </c>
      <c r="K1070" s="51">
        <v>0</v>
      </c>
      <c r="L1070" s="51">
        <v>0</v>
      </c>
      <c r="M1070" s="51">
        <v>0</v>
      </c>
      <c r="N1070" s="51">
        <v>0</v>
      </c>
      <c r="O1070" s="51">
        <v>0</v>
      </c>
      <c r="P1070" s="51">
        <v>0</v>
      </c>
      <c r="Q1070" s="51">
        <v>0</v>
      </c>
      <c r="R1070" s="51">
        <v>0</v>
      </c>
      <c r="S1070" s="51">
        <v>0</v>
      </c>
      <c r="T1070" s="51">
        <v>0</v>
      </c>
      <c r="U1070" s="51">
        <v>0</v>
      </c>
      <c r="V1070" s="51">
        <v>0</v>
      </c>
      <c r="W1070" s="51">
        <v>0</v>
      </c>
      <c r="X1070" s="51">
        <v>0</v>
      </c>
      <c r="Y1070" s="51">
        <v>0</v>
      </c>
      <c r="Z1070" s="51">
        <v>0</v>
      </c>
      <c r="AA1070" s="51">
        <v>0</v>
      </c>
      <c r="AB1070" s="51">
        <v>0</v>
      </c>
      <c r="AC1070" s="51">
        <v>0</v>
      </c>
      <c r="AD1070" s="51">
        <v>0</v>
      </c>
      <c r="AE1070" s="276"/>
      <c r="AF1070" s="34"/>
      <c r="AG1070" s="34"/>
      <c r="AH1070" s="34"/>
    </row>
    <row r="1071" spans="1:34" ht="11.25" outlineLevel="2" x14ac:dyDescent="0.2">
      <c r="A1071" s="34"/>
      <c r="B1071" s="34"/>
      <c r="C1071" s="48">
        <v>0</v>
      </c>
      <c r="D1071" s="49">
        <v>0</v>
      </c>
      <c r="E1071" s="56"/>
      <c r="F1071" s="275"/>
      <c r="G1071" s="56"/>
      <c r="H1071" s="56"/>
      <c r="I1071" s="51">
        <v>0</v>
      </c>
      <c r="J1071" s="51">
        <v>0</v>
      </c>
      <c r="K1071" s="51">
        <v>0</v>
      </c>
      <c r="L1071" s="51">
        <v>0</v>
      </c>
      <c r="M1071" s="51">
        <v>0</v>
      </c>
      <c r="N1071" s="51">
        <v>0</v>
      </c>
      <c r="O1071" s="51">
        <v>0</v>
      </c>
      <c r="P1071" s="51">
        <v>0</v>
      </c>
      <c r="Q1071" s="51">
        <v>0</v>
      </c>
      <c r="R1071" s="51">
        <v>0</v>
      </c>
      <c r="S1071" s="51">
        <v>0</v>
      </c>
      <c r="T1071" s="51">
        <v>0</v>
      </c>
      <c r="U1071" s="51">
        <v>0</v>
      </c>
      <c r="V1071" s="51">
        <v>0</v>
      </c>
      <c r="W1071" s="51">
        <v>0</v>
      </c>
      <c r="X1071" s="51">
        <v>0</v>
      </c>
      <c r="Y1071" s="51">
        <v>0</v>
      </c>
      <c r="Z1071" s="51">
        <v>0</v>
      </c>
      <c r="AA1071" s="51">
        <v>0</v>
      </c>
      <c r="AB1071" s="51">
        <v>0</v>
      </c>
      <c r="AC1071" s="51">
        <v>0</v>
      </c>
      <c r="AD1071" s="51">
        <v>0</v>
      </c>
      <c r="AE1071" s="276"/>
      <c r="AF1071" s="34"/>
      <c r="AG1071" s="34"/>
      <c r="AH1071" s="34"/>
    </row>
    <row r="1072" spans="1:34" ht="11.25" outlineLevel="2" x14ac:dyDescent="0.2">
      <c r="A1072" s="34"/>
      <c r="B1072" s="34"/>
      <c r="C1072" s="48">
        <v>0</v>
      </c>
      <c r="D1072" s="49">
        <v>0</v>
      </c>
      <c r="E1072" s="56"/>
      <c r="F1072" s="275"/>
      <c r="G1072" s="56"/>
      <c r="H1072" s="56"/>
      <c r="I1072" s="51">
        <v>0</v>
      </c>
      <c r="J1072" s="51">
        <v>0</v>
      </c>
      <c r="K1072" s="51">
        <v>0</v>
      </c>
      <c r="L1072" s="51">
        <v>0</v>
      </c>
      <c r="M1072" s="51">
        <v>0</v>
      </c>
      <c r="N1072" s="51">
        <v>0</v>
      </c>
      <c r="O1072" s="51">
        <v>0</v>
      </c>
      <c r="P1072" s="51">
        <v>0</v>
      </c>
      <c r="Q1072" s="51">
        <v>0</v>
      </c>
      <c r="R1072" s="51">
        <v>0</v>
      </c>
      <c r="S1072" s="51">
        <v>0</v>
      </c>
      <c r="T1072" s="51">
        <v>0</v>
      </c>
      <c r="U1072" s="51">
        <v>0</v>
      </c>
      <c r="V1072" s="51">
        <v>0</v>
      </c>
      <c r="W1072" s="51">
        <v>0</v>
      </c>
      <c r="X1072" s="51">
        <v>0</v>
      </c>
      <c r="Y1072" s="51">
        <v>0</v>
      </c>
      <c r="Z1072" s="51">
        <v>0</v>
      </c>
      <c r="AA1072" s="51">
        <v>0</v>
      </c>
      <c r="AB1072" s="51">
        <v>0</v>
      </c>
      <c r="AC1072" s="51">
        <v>0</v>
      </c>
      <c r="AD1072" s="51">
        <v>0</v>
      </c>
      <c r="AE1072" s="276"/>
      <c r="AF1072" s="34"/>
      <c r="AG1072" s="34"/>
      <c r="AH1072" s="34"/>
    </row>
    <row r="1073" spans="1:34" ht="11.25" outlineLevel="2" x14ac:dyDescent="0.2">
      <c r="A1073" s="34"/>
      <c r="B1073" s="34"/>
      <c r="C1073" s="48">
        <v>0</v>
      </c>
      <c r="D1073" s="49">
        <v>0</v>
      </c>
      <c r="E1073" s="56"/>
      <c r="F1073" s="275"/>
      <c r="G1073" s="56"/>
      <c r="H1073" s="56"/>
      <c r="I1073" s="51">
        <v>0</v>
      </c>
      <c r="J1073" s="51">
        <v>0</v>
      </c>
      <c r="K1073" s="51">
        <v>0</v>
      </c>
      <c r="L1073" s="51">
        <v>0</v>
      </c>
      <c r="M1073" s="51">
        <v>0</v>
      </c>
      <c r="N1073" s="51">
        <v>0</v>
      </c>
      <c r="O1073" s="51">
        <v>0</v>
      </c>
      <c r="P1073" s="51">
        <v>0</v>
      </c>
      <c r="Q1073" s="51">
        <v>0</v>
      </c>
      <c r="R1073" s="51">
        <v>0</v>
      </c>
      <c r="S1073" s="51">
        <v>0</v>
      </c>
      <c r="T1073" s="51">
        <v>0</v>
      </c>
      <c r="U1073" s="51">
        <v>0</v>
      </c>
      <c r="V1073" s="51">
        <v>0</v>
      </c>
      <c r="W1073" s="51">
        <v>0</v>
      </c>
      <c r="X1073" s="51">
        <v>0</v>
      </c>
      <c r="Y1073" s="51">
        <v>0</v>
      </c>
      <c r="Z1073" s="51">
        <v>0</v>
      </c>
      <c r="AA1073" s="51">
        <v>0</v>
      </c>
      <c r="AB1073" s="51">
        <v>0</v>
      </c>
      <c r="AC1073" s="51">
        <v>0</v>
      </c>
      <c r="AD1073" s="51">
        <v>0</v>
      </c>
      <c r="AE1073" s="276"/>
      <c r="AF1073" s="34"/>
      <c r="AG1073" s="34"/>
      <c r="AH1073" s="34"/>
    </row>
    <row r="1074" spans="1:34" ht="11.25" outlineLevel="2" x14ac:dyDescent="0.2">
      <c r="A1074" s="34"/>
      <c r="B1074" s="34"/>
      <c r="C1074" s="48">
        <v>0</v>
      </c>
      <c r="D1074" s="49">
        <v>0</v>
      </c>
      <c r="E1074" s="56"/>
      <c r="F1074" s="275"/>
      <c r="G1074" s="56"/>
      <c r="H1074" s="56"/>
      <c r="I1074" s="51">
        <v>0</v>
      </c>
      <c r="J1074" s="51">
        <v>0</v>
      </c>
      <c r="K1074" s="51">
        <v>0</v>
      </c>
      <c r="L1074" s="51">
        <v>0</v>
      </c>
      <c r="M1074" s="51">
        <v>0</v>
      </c>
      <c r="N1074" s="51">
        <v>0</v>
      </c>
      <c r="O1074" s="51">
        <v>0</v>
      </c>
      <c r="P1074" s="51">
        <v>0</v>
      </c>
      <c r="Q1074" s="51">
        <v>0</v>
      </c>
      <c r="R1074" s="51">
        <v>0</v>
      </c>
      <c r="S1074" s="51">
        <v>0</v>
      </c>
      <c r="T1074" s="51">
        <v>0</v>
      </c>
      <c r="U1074" s="51">
        <v>0</v>
      </c>
      <c r="V1074" s="51">
        <v>0</v>
      </c>
      <c r="W1074" s="51">
        <v>0</v>
      </c>
      <c r="X1074" s="51">
        <v>0</v>
      </c>
      <c r="Y1074" s="51">
        <v>0</v>
      </c>
      <c r="Z1074" s="51">
        <v>0</v>
      </c>
      <c r="AA1074" s="51">
        <v>0</v>
      </c>
      <c r="AB1074" s="51">
        <v>0</v>
      </c>
      <c r="AC1074" s="51">
        <v>0</v>
      </c>
      <c r="AD1074" s="51">
        <v>0</v>
      </c>
      <c r="AE1074" s="276"/>
      <c r="AF1074" s="34"/>
      <c r="AG1074" s="34"/>
      <c r="AH1074" s="34"/>
    </row>
    <row r="1075" spans="1:34" ht="11.25" hidden="1" outlineLevel="3" x14ac:dyDescent="0.2">
      <c r="A1075" s="34"/>
      <c r="B1075" s="34"/>
      <c r="C1075" s="48">
        <v>0</v>
      </c>
      <c r="D1075" s="49">
        <v>0</v>
      </c>
      <c r="E1075" s="56"/>
      <c r="F1075" s="275"/>
      <c r="G1075" s="56"/>
      <c r="H1075" s="56"/>
      <c r="I1075" s="51">
        <v>0</v>
      </c>
      <c r="J1075" s="51">
        <v>0</v>
      </c>
      <c r="K1075" s="51">
        <v>0</v>
      </c>
      <c r="L1075" s="51">
        <v>0</v>
      </c>
      <c r="M1075" s="51">
        <v>0</v>
      </c>
      <c r="N1075" s="51">
        <v>0</v>
      </c>
      <c r="O1075" s="51">
        <v>0</v>
      </c>
      <c r="P1075" s="51">
        <v>0</v>
      </c>
      <c r="Q1075" s="51">
        <v>0</v>
      </c>
      <c r="R1075" s="51">
        <v>0</v>
      </c>
      <c r="S1075" s="51">
        <v>0</v>
      </c>
      <c r="T1075" s="51">
        <v>0</v>
      </c>
      <c r="U1075" s="51">
        <v>0</v>
      </c>
      <c r="V1075" s="51">
        <v>0</v>
      </c>
      <c r="W1075" s="51">
        <v>0</v>
      </c>
      <c r="X1075" s="51">
        <v>0</v>
      </c>
      <c r="Y1075" s="51">
        <v>0</v>
      </c>
      <c r="Z1075" s="51">
        <v>0</v>
      </c>
      <c r="AA1075" s="51">
        <v>0</v>
      </c>
      <c r="AB1075" s="51">
        <v>0</v>
      </c>
      <c r="AC1075" s="51">
        <v>0</v>
      </c>
      <c r="AD1075" s="51">
        <v>0</v>
      </c>
      <c r="AE1075" s="276"/>
      <c r="AF1075" s="34"/>
      <c r="AG1075" s="34"/>
      <c r="AH1075" s="34"/>
    </row>
    <row r="1076" spans="1:34" ht="11.25" hidden="1" outlineLevel="3" x14ac:dyDescent="0.2">
      <c r="A1076" s="34"/>
      <c r="B1076" s="34"/>
      <c r="C1076" s="48">
        <v>0</v>
      </c>
      <c r="D1076" s="49">
        <v>0</v>
      </c>
      <c r="E1076" s="56"/>
      <c r="F1076" s="275"/>
      <c r="G1076" s="56"/>
      <c r="H1076" s="56"/>
      <c r="I1076" s="51">
        <v>0</v>
      </c>
      <c r="J1076" s="51">
        <v>0</v>
      </c>
      <c r="K1076" s="51">
        <v>0</v>
      </c>
      <c r="L1076" s="51">
        <v>0</v>
      </c>
      <c r="M1076" s="51">
        <v>0</v>
      </c>
      <c r="N1076" s="51">
        <v>0</v>
      </c>
      <c r="O1076" s="51">
        <v>0</v>
      </c>
      <c r="P1076" s="51">
        <v>0</v>
      </c>
      <c r="Q1076" s="51">
        <v>0</v>
      </c>
      <c r="R1076" s="51">
        <v>0</v>
      </c>
      <c r="S1076" s="51">
        <v>0</v>
      </c>
      <c r="T1076" s="51">
        <v>0</v>
      </c>
      <c r="U1076" s="51">
        <v>0</v>
      </c>
      <c r="V1076" s="51">
        <v>0</v>
      </c>
      <c r="W1076" s="51">
        <v>0</v>
      </c>
      <c r="X1076" s="51">
        <v>0</v>
      </c>
      <c r="Y1076" s="51">
        <v>0</v>
      </c>
      <c r="Z1076" s="51">
        <v>0</v>
      </c>
      <c r="AA1076" s="51">
        <v>0</v>
      </c>
      <c r="AB1076" s="51">
        <v>0</v>
      </c>
      <c r="AC1076" s="51">
        <v>0</v>
      </c>
      <c r="AD1076" s="51">
        <v>0</v>
      </c>
      <c r="AE1076" s="276"/>
      <c r="AF1076" s="34"/>
      <c r="AG1076" s="34"/>
      <c r="AH1076" s="34"/>
    </row>
    <row r="1077" spans="1:34" ht="11.25" hidden="1" outlineLevel="3" x14ac:dyDescent="0.2">
      <c r="A1077" s="34"/>
      <c r="B1077" s="34"/>
      <c r="C1077" s="48">
        <v>0</v>
      </c>
      <c r="D1077" s="49">
        <v>0</v>
      </c>
      <c r="E1077" s="56"/>
      <c r="F1077" s="275"/>
      <c r="G1077" s="56"/>
      <c r="H1077" s="56"/>
      <c r="I1077" s="51">
        <v>0</v>
      </c>
      <c r="J1077" s="51">
        <v>0</v>
      </c>
      <c r="K1077" s="51">
        <v>0</v>
      </c>
      <c r="L1077" s="51">
        <v>0</v>
      </c>
      <c r="M1077" s="51">
        <v>0</v>
      </c>
      <c r="N1077" s="51">
        <v>0</v>
      </c>
      <c r="O1077" s="51">
        <v>0</v>
      </c>
      <c r="P1077" s="51">
        <v>0</v>
      </c>
      <c r="Q1077" s="51">
        <v>0</v>
      </c>
      <c r="R1077" s="51">
        <v>0</v>
      </c>
      <c r="S1077" s="51">
        <v>0</v>
      </c>
      <c r="T1077" s="51">
        <v>0</v>
      </c>
      <c r="U1077" s="51">
        <v>0</v>
      </c>
      <c r="V1077" s="51">
        <v>0</v>
      </c>
      <c r="W1077" s="51">
        <v>0</v>
      </c>
      <c r="X1077" s="51">
        <v>0</v>
      </c>
      <c r="Y1077" s="51">
        <v>0</v>
      </c>
      <c r="Z1077" s="51">
        <v>0</v>
      </c>
      <c r="AA1077" s="51">
        <v>0</v>
      </c>
      <c r="AB1077" s="51">
        <v>0</v>
      </c>
      <c r="AC1077" s="51">
        <v>0</v>
      </c>
      <c r="AD1077" s="51">
        <v>0</v>
      </c>
      <c r="AE1077" s="276"/>
      <c r="AF1077" s="34"/>
      <c r="AG1077" s="34"/>
      <c r="AH1077" s="34"/>
    </row>
    <row r="1078" spans="1:34" ht="11.25" hidden="1" outlineLevel="3" x14ac:dyDescent="0.2">
      <c r="A1078" s="34"/>
      <c r="B1078" s="34"/>
      <c r="C1078" s="48">
        <v>0</v>
      </c>
      <c r="D1078" s="49">
        <v>0</v>
      </c>
      <c r="E1078" s="56"/>
      <c r="F1078" s="275"/>
      <c r="G1078" s="56"/>
      <c r="H1078" s="56"/>
      <c r="I1078" s="51">
        <v>0</v>
      </c>
      <c r="J1078" s="51">
        <v>0</v>
      </c>
      <c r="K1078" s="51">
        <v>0</v>
      </c>
      <c r="L1078" s="51">
        <v>0</v>
      </c>
      <c r="M1078" s="51">
        <v>0</v>
      </c>
      <c r="N1078" s="51">
        <v>0</v>
      </c>
      <c r="O1078" s="51">
        <v>0</v>
      </c>
      <c r="P1078" s="51">
        <v>0</v>
      </c>
      <c r="Q1078" s="51">
        <v>0</v>
      </c>
      <c r="R1078" s="51">
        <v>0</v>
      </c>
      <c r="S1078" s="51">
        <v>0</v>
      </c>
      <c r="T1078" s="51">
        <v>0</v>
      </c>
      <c r="U1078" s="51">
        <v>0</v>
      </c>
      <c r="V1078" s="51">
        <v>0</v>
      </c>
      <c r="W1078" s="51">
        <v>0</v>
      </c>
      <c r="X1078" s="51">
        <v>0</v>
      </c>
      <c r="Y1078" s="51">
        <v>0</v>
      </c>
      <c r="Z1078" s="51">
        <v>0</v>
      </c>
      <c r="AA1078" s="51">
        <v>0</v>
      </c>
      <c r="AB1078" s="51">
        <v>0</v>
      </c>
      <c r="AC1078" s="51">
        <v>0</v>
      </c>
      <c r="AD1078" s="51">
        <v>0</v>
      </c>
      <c r="AE1078" s="276"/>
      <c r="AF1078" s="34"/>
      <c r="AG1078" s="34"/>
      <c r="AH1078" s="34"/>
    </row>
    <row r="1079" spans="1:34" ht="11.25" hidden="1" outlineLevel="3" x14ac:dyDescent="0.2">
      <c r="A1079" s="34"/>
      <c r="B1079" s="34"/>
      <c r="C1079" s="48">
        <v>0</v>
      </c>
      <c r="D1079" s="49">
        <v>0</v>
      </c>
      <c r="E1079" s="56"/>
      <c r="F1079" s="275"/>
      <c r="G1079" s="56"/>
      <c r="H1079" s="56"/>
      <c r="I1079" s="51">
        <v>0</v>
      </c>
      <c r="J1079" s="51">
        <v>0</v>
      </c>
      <c r="K1079" s="51">
        <v>0</v>
      </c>
      <c r="L1079" s="51">
        <v>0</v>
      </c>
      <c r="M1079" s="51">
        <v>0</v>
      </c>
      <c r="N1079" s="51">
        <v>0</v>
      </c>
      <c r="O1079" s="51">
        <v>0</v>
      </c>
      <c r="P1079" s="51">
        <v>0</v>
      </c>
      <c r="Q1079" s="51">
        <v>0</v>
      </c>
      <c r="R1079" s="51">
        <v>0</v>
      </c>
      <c r="S1079" s="51">
        <v>0</v>
      </c>
      <c r="T1079" s="51">
        <v>0</v>
      </c>
      <c r="U1079" s="51">
        <v>0</v>
      </c>
      <c r="V1079" s="51">
        <v>0</v>
      </c>
      <c r="W1079" s="51">
        <v>0</v>
      </c>
      <c r="X1079" s="51">
        <v>0</v>
      </c>
      <c r="Y1079" s="51">
        <v>0</v>
      </c>
      <c r="Z1079" s="51">
        <v>0</v>
      </c>
      <c r="AA1079" s="51">
        <v>0</v>
      </c>
      <c r="AB1079" s="51">
        <v>0</v>
      </c>
      <c r="AC1079" s="51">
        <v>0</v>
      </c>
      <c r="AD1079" s="51">
        <v>0</v>
      </c>
      <c r="AE1079" s="276"/>
      <c r="AF1079" s="34"/>
      <c r="AG1079" s="34"/>
      <c r="AH1079" s="34"/>
    </row>
    <row r="1080" spans="1:34" ht="11.25" hidden="1" outlineLevel="3" x14ac:dyDescent="0.2">
      <c r="A1080" s="34"/>
      <c r="B1080" s="34"/>
      <c r="C1080" s="48">
        <v>0</v>
      </c>
      <c r="D1080" s="49">
        <v>0</v>
      </c>
      <c r="E1080" s="56"/>
      <c r="F1080" s="275"/>
      <c r="G1080" s="56"/>
      <c r="H1080" s="56"/>
      <c r="I1080" s="51">
        <v>0</v>
      </c>
      <c r="J1080" s="51">
        <v>0</v>
      </c>
      <c r="K1080" s="51">
        <v>0</v>
      </c>
      <c r="L1080" s="51">
        <v>0</v>
      </c>
      <c r="M1080" s="51">
        <v>0</v>
      </c>
      <c r="N1080" s="51">
        <v>0</v>
      </c>
      <c r="O1080" s="51">
        <v>0</v>
      </c>
      <c r="P1080" s="51">
        <v>0</v>
      </c>
      <c r="Q1080" s="51">
        <v>0</v>
      </c>
      <c r="R1080" s="51">
        <v>0</v>
      </c>
      <c r="S1080" s="51">
        <v>0</v>
      </c>
      <c r="T1080" s="51">
        <v>0</v>
      </c>
      <c r="U1080" s="51">
        <v>0</v>
      </c>
      <c r="V1080" s="51">
        <v>0</v>
      </c>
      <c r="W1080" s="51">
        <v>0</v>
      </c>
      <c r="X1080" s="51">
        <v>0</v>
      </c>
      <c r="Y1080" s="51">
        <v>0</v>
      </c>
      <c r="Z1080" s="51">
        <v>0</v>
      </c>
      <c r="AA1080" s="51">
        <v>0</v>
      </c>
      <c r="AB1080" s="51">
        <v>0</v>
      </c>
      <c r="AC1080" s="51">
        <v>0</v>
      </c>
      <c r="AD1080" s="51">
        <v>0</v>
      </c>
      <c r="AE1080" s="276"/>
      <c r="AF1080" s="34"/>
      <c r="AG1080" s="34"/>
      <c r="AH1080" s="34"/>
    </row>
    <row r="1081" spans="1:34" ht="11.25" hidden="1" outlineLevel="3" x14ac:dyDescent="0.2">
      <c r="A1081" s="34"/>
      <c r="B1081" s="34"/>
      <c r="C1081" s="48">
        <v>0</v>
      </c>
      <c r="D1081" s="49">
        <v>0</v>
      </c>
      <c r="E1081" s="56"/>
      <c r="F1081" s="275"/>
      <c r="G1081" s="56"/>
      <c r="H1081" s="56"/>
      <c r="I1081" s="51">
        <v>0</v>
      </c>
      <c r="J1081" s="51">
        <v>0</v>
      </c>
      <c r="K1081" s="51">
        <v>0</v>
      </c>
      <c r="L1081" s="51">
        <v>0</v>
      </c>
      <c r="M1081" s="51">
        <v>0</v>
      </c>
      <c r="N1081" s="51">
        <v>0</v>
      </c>
      <c r="O1081" s="51">
        <v>0</v>
      </c>
      <c r="P1081" s="51">
        <v>0</v>
      </c>
      <c r="Q1081" s="51">
        <v>0</v>
      </c>
      <c r="R1081" s="51">
        <v>0</v>
      </c>
      <c r="S1081" s="51">
        <v>0</v>
      </c>
      <c r="T1081" s="51">
        <v>0</v>
      </c>
      <c r="U1081" s="51">
        <v>0</v>
      </c>
      <c r="V1081" s="51">
        <v>0</v>
      </c>
      <c r="W1081" s="51">
        <v>0</v>
      </c>
      <c r="X1081" s="51">
        <v>0</v>
      </c>
      <c r="Y1081" s="51">
        <v>0</v>
      </c>
      <c r="Z1081" s="51">
        <v>0</v>
      </c>
      <c r="AA1081" s="51">
        <v>0</v>
      </c>
      <c r="AB1081" s="51">
        <v>0</v>
      </c>
      <c r="AC1081" s="51">
        <v>0</v>
      </c>
      <c r="AD1081" s="51">
        <v>0</v>
      </c>
      <c r="AE1081" s="276"/>
      <c r="AF1081" s="34"/>
      <c r="AG1081" s="34"/>
      <c r="AH1081" s="34"/>
    </row>
    <row r="1082" spans="1:34" ht="11.25" hidden="1" outlineLevel="3" x14ac:dyDescent="0.2">
      <c r="A1082" s="34"/>
      <c r="B1082" s="34"/>
      <c r="C1082" s="48">
        <v>0</v>
      </c>
      <c r="D1082" s="49">
        <v>0</v>
      </c>
      <c r="E1082" s="56"/>
      <c r="F1082" s="275"/>
      <c r="G1082" s="56"/>
      <c r="H1082" s="56"/>
      <c r="I1082" s="51">
        <v>0</v>
      </c>
      <c r="J1082" s="51">
        <v>0</v>
      </c>
      <c r="K1082" s="51">
        <v>0</v>
      </c>
      <c r="L1082" s="51">
        <v>0</v>
      </c>
      <c r="M1082" s="51">
        <v>0</v>
      </c>
      <c r="N1082" s="51">
        <v>0</v>
      </c>
      <c r="O1082" s="51">
        <v>0</v>
      </c>
      <c r="P1082" s="51">
        <v>0</v>
      </c>
      <c r="Q1082" s="51">
        <v>0</v>
      </c>
      <c r="R1082" s="51">
        <v>0</v>
      </c>
      <c r="S1082" s="51">
        <v>0</v>
      </c>
      <c r="T1082" s="51">
        <v>0</v>
      </c>
      <c r="U1082" s="51">
        <v>0</v>
      </c>
      <c r="V1082" s="51">
        <v>0</v>
      </c>
      <c r="W1082" s="51">
        <v>0</v>
      </c>
      <c r="X1082" s="51">
        <v>0</v>
      </c>
      <c r="Y1082" s="51">
        <v>0</v>
      </c>
      <c r="Z1082" s="51">
        <v>0</v>
      </c>
      <c r="AA1082" s="51">
        <v>0</v>
      </c>
      <c r="AB1082" s="51">
        <v>0</v>
      </c>
      <c r="AC1082" s="51">
        <v>0</v>
      </c>
      <c r="AD1082" s="51">
        <v>0</v>
      </c>
      <c r="AE1082" s="276"/>
      <c r="AF1082" s="34"/>
      <c r="AG1082" s="34"/>
      <c r="AH1082" s="34"/>
    </row>
    <row r="1083" spans="1:34" ht="11.25" hidden="1" outlineLevel="3" x14ac:dyDescent="0.2">
      <c r="A1083" s="34"/>
      <c r="B1083" s="34"/>
      <c r="C1083" s="48">
        <v>0</v>
      </c>
      <c r="D1083" s="49">
        <v>0</v>
      </c>
      <c r="E1083" s="56"/>
      <c r="F1083" s="275"/>
      <c r="G1083" s="56"/>
      <c r="H1083" s="56"/>
      <c r="I1083" s="51">
        <v>0</v>
      </c>
      <c r="J1083" s="51">
        <v>0</v>
      </c>
      <c r="K1083" s="51">
        <v>0</v>
      </c>
      <c r="L1083" s="51">
        <v>0</v>
      </c>
      <c r="M1083" s="51">
        <v>0</v>
      </c>
      <c r="N1083" s="51">
        <v>0</v>
      </c>
      <c r="O1083" s="51">
        <v>0</v>
      </c>
      <c r="P1083" s="51">
        <v>0</v>
      </c>
      <c r="Q1083" s="51">
        <v>0</v>
      </c>
      <c r="R1083" s="51">
        <v>0</v>
      </c>
      <c r="S1083" s="51">
        <v>0</v>
      </c>
      <c r="T1083" s="51">
        <v>0</v>
      </c>
      <c r="U1083" s="51">
        <v>0</v>
      </c>
      <c r="V1083" s="51">
        <v>0</v>
      </c>
      <c r="W1083" s="51">
        <v>0</v>
      </c>
      <c r="X1083" s="51">
        <v>0</v>
      </c>
      <c r="Y1083" s="51">
        <v>0</v>
      </c>
      <c r="Z1083" s="51">
        <v>0</v>
      </c>
      <c r="AA1083" s="51">
        <v>0</v>
      </c>
      <c r="AB1083" s="51">
        <v>0</v>
      </c>
      <c r="AC1083" s="51">
        <v>0</v>
      </c>
      <c r="AD1083" s="51">
        <v>0</v>
      </c>
      <c r="AE1083" s="276"/>
      <c r="AF1083" s="34"/>
      <c r="AG1083" s="34"/>
      <c r="AH1083" s="34"/>
    </row>
    <row r="1084" spans="1:34" ht="11.25" hidden="1" outlineLevel="3" x14ac:dyDescent="0.2">
      <c r="A1084" s="34"/>
      <c r="B1084" s="34"/>
      <c r="C1084" s="48">
        <v>0</v>
      </c>
      <c r="D1084" s="49">
        <v>0</v>
      </c>
      <c r="E1084" s="56"/>
      <c r="F1084" s="275"/>
      <c r="G1084" s="56"/>
      <c r="H1084" s="56"/>
      <c r="I1084" s="51">
        <v>0</v>
      </c>
      <c r="J1084" s="51">
        <v>0</v>
      </c>
      <c r="K1084" s="51">
        <v>0</v>
      </c>
      <c r="L1084" s="51">
        <v>0</v>
      </c>
      <c r="M1084" s="51">
        <v>0</v>
      </c>
      <c r="N1084" s="51">
        <v>0</v>
      </c>
      <c r="O1084" s="51">
        <v>0</v>
      </c>
      <c r="P1084" s="51">
        <v>0</v>
      </c>
      <c r="Q1084" s="51">
        <v>0</v>
      </c>
      <c r="R1084" s="51">
        <v>0</v>
      </c>
      <c r="S1084" s="51">
        <v>0</v>
      </c>
      <c r="T1084" s="51">
        <v>0</v>
      </c>
      <c r="U1084" s="51">
        <v>0</v>
      </c>
      <c r="V1084" s="51">
        <v>0</v>
      </c>
      <c r="W1084" s="51">
        <v>0</v>
      </c>
      <c r="X1084" s="51">
        <v>0</v>
      </c>
      <c r="Y1084" s="51">
        <v>0</v>
      </c>
      <c r="Z1084" s="51">
        <v>0</v>
      </c>
      <c r="AA1084" s="51">
        <v>0</v>
      </c>
      <c r="AB1084" s="51">
        <v>0</v>
      </c>
      <c r="AC1084" s="51">
        <v>0</v>
      </c>
      <c r="AD1084" s="51">
        <v>0</v>
      </c>
      <c r="AE1084" s="276"/>
      <c r="AF1084" s="34"/>
      <c r="AG1084" s="34"/>
      <c r="AH1084" s="34"/>
    </row>
    <row r="1085" spans="1:34" ht="11.25" hidden="1" outlineLevel="3" x14ac:dyDescent="0.2">
      <c r="A1085" s="34"/>
      <c r="B1085" s="34"/>
      <c r="C1085" s="48">
        <v>0</v>
      </c>
      <c r="D1085" s="49">
        <v>0</v>
      </c>
      <c r="E1085" s="56"/>
      <c r="F1085" s="275"/>
      <c r="G1085" s="56"/>
      <c r="H1085" s="56"/>
      <c r="I1085" s="51">
        <v>0</v>
      </c>
      <c r="J1085" s="51">
        <v>0</v>
      </c>
      <c r="K1085" s="51">
        <v>0</v>
      </c>
      <c r="L1085" s="51">
        <v>0</v>
      </c>
      <c r="M1085" s="51">
        <v>0</v>
      </c>
      <c r="N1085" s="51">
        <v>0</v>
      </c>
      <c r="O1085" s="51">
        <v>0</v>
      </c>
      <c r="P1085" s="51">
        <v>0</v>
      </c>
      <c r="Q1085" s="51">
        <v>0</v>
      </c>
      <c r="R1085" s="51">
        <v>0</v>
      </c>
      <c r="S1085" s="51">
        <v>0</v>
      </c>
      <c r="T1085" s="51">
        <v>0</v>
      </c>
      <c r="U1085" s="51">
        <v>0</v>
      </c>
      <c r="V1085" s="51">
        <v>0</v>
      </c>
      <c r="W1085" s="51">
        <v>0</v>
      </c>
      <c r="X1085" s="51">
        <v>0</v>
      </c>
      <c r="Y1085" s="51">
        <v>0</v>
      </c>
      <c r="Z1085" s="51">
        <v>0</v>
      </c>
      <c r="AA1085" s="51">
        <v>0</v>
      </c>
      <c r="AB1085" s="51">
        <v>0</v>
      </c>
      <c r="AC1085" s="51">
        <v>0</v>
      </c>
      <c r="AD1085" s="51">
        <v>0</v>
      </c>
      <c r="AE1085" s="276"/>
      <c r="AF1085" s="34"/>
      <c r="AG1085" s="34"/>
      <c r="AH1085" s="34"/>
    </row>
    <row r="1086" spans="1:34" ht="11.25" hidden="1" outlineLevel="3" x14ac:dyDescent="0.2">
      <c r="A1086" s="34"/>
      <c r="B1086" s="34"/>
      <c r="C1086" s="48">
        <v>0</v>
      </c>
      <c r="D1086" s="49">
        <v>0</v>
      </c>
      <c r="E1086" s="56"/>
      <c r="F1086" s="275"/>
      <c r="G1086" s="56"/>
      <c r="H1086" s="56"/>
      <c r="I1086" s="51">
        <v>0</v>
      </c>
      <c r="J1086" s="51">
        <v>0</v>
      </c>
      <c r="K1086" s="51">
        <v>0</v>
      </c>
      <c r="L1086" s="51">
        <v>0</v>
      </c>
      <c r="M1086" s="51">
        <v>0</v>
      </c>
      <c r="N1086" s="51">
        <v>0</v>
      </c>
      <c r="O1086" s="51">
        <v>0</v>
      </c>
      <c r="P1086" s="51">
        <v>0</v>
      </c>
      <c r="Q1086" s="51">
        <v>0</v>
      </c>
      <c r="R1086" s="51">
        <v>0</v>
      </c>
      <c r="S1086" s="51">
        <v>0</v>
      </c>
      <c r="T1086" s="51">
        <v>0</v>
      </c>
      <c r="U1086" s="51">
        <v>0</v>
      </c>
      <c r="V1086" s="51">
        <v>0</v>
      </c>
      <c r="W1086" s="51">
        <v>0</v>
      </c>
      <c r="X1086" s="51">
        <v>0</v>
      </c>
      <c r="Y1086" s="51">
        <v>0</v>
      </c>
      <c r="Z1086" s="51">
        <v>0</v>
      </c>
      <c r="AA1086" s="51">
        <v>0</v>
      </c>
      <c r="AB1086" s="51">
        <v>0</v>
      </c>
      <c r="AC1086" s="51">
        <v>0</v>
      </c>
      <c r="AD1086" s="51">
        <v>0</v>
      </c>
      <c r="AE1086" s="276"/>
      <c r="AF1086" s="34"/>
      <c r="AG1086" s="34"/>
      <c r="AH1086" s="34"/>
    </row>
    <row r="1087" spans="1:34" ht="11.25" hidden="1" outlineLevel="3" x14ac:dyDescent="0.2">
      <c r="A1087" s="34"/>
      <c r="B1087" s="34"/>
      <c r="C1087" s="48">
        <v>0</v>
      </c>
      <c r="D1087" s="49">
        <v>0</v>
      </c>
      <c r="E1087" s="56"/>
      <c r="F1087" s="275"/>
      <c r="G1087" s="56"/>
      <c r="H1087" s="56"/>
      <c r="I1087" s="51">
        <v>0</v>
      </c>
      <c r="J1087" s="51">
        <v>0</v>
      </c>
      <c r="K1087" s="51">
        <v>0</v>
      </c>
      <c r="L1087" s="51">
        <v>0</v>
      </c>
      <c r="M1087" s="51">
        <v>0</v>
      </c>
      <c r="N1087" s="51">
        <v>0</v>
      </c>
      <c r="O1087" s="51">
        <v>0</v>
      </c>
      <c r="P1087" s="51">
        <v>0</v>
      </c>
      <c r="Q1087" s="51">
        <v>0</v>
      </c>
      <c r="R1087" s="51">
        <v>0</v>
      </c>
      <c r="S1087" s="51">
        <v>0</v>
      </c>
      <c r="T1087" s="51">
        <v>0</v>
      </c>
      <c r="U1087" s="51">
        <v>0</v>
      </c>
      <c r="V1087" s="51">
        <v>0</v>
      </c>
      <c r="W1087" s="51">
        <v>0</v>
      </c>
      <c r="X1087" s="51">
        <v>0</v>
      </c>
      <c r="Y1087" s="51">
        <v>0</v>
      </c>
      <c r="Z1087" s="51">
        <v>0</v>
      </c>
      <c r="AA1087" s="51">
        <v>0</v>
      </c>
      <c r="AB1087" s="51">
        <v>0</v>
      </c>
      <c r="AC1087" s="51">
        <v>0</v>
      </c>
      <c r="AD1087" s="51">
        <v>0</v>
      </c>
      <c r="AE1087" s="276"/>
      <c r="AF1087" s="34"/>
      <c r="AG1087" s="34"/>
      <c r="AH1087" s="34"/>
    </row>
    <row r="1088" spans="1:34" ht="11.25" hidden="1" outlineLevel="3" x14ac:dyDescent="0.2">
      <c r="A1088" s="34"/>
      <c r="B1088" s="34"/>
      <c r="C1088" s="48">
        <v>0</v>
      </c>
      <c r="D1088" s="49">
        <v>0</v>
      </c>
      <c r="E1088" s="56"/>
      <c r="F1088" s="275"/>
      <c r="G1088" s="56"/>
      <c r="H1088" s="56"/>
      <c r="I1088" s="51">
        <v>0</v>
      </c>
      <c r="J1088" s="51">
        <v>0</v>
      </c>
      <c r="K1088" s="51">
        <v>0</v>
      </c>
      <c r="L1088" s="51">
        <v>0</v>
      </c>
      <c r="M1088" s="51">
        <v>0</v>
      </c>
      <c r="N1088" s="51">
        <v>0</v>
      </c>
      <c r="O1088" s="51">
        <v>0</v>
      </c>
      <c r="P1088" s="51">
        <v>0</v>
      </c>
      <c r="Q1088" s="51">
        <v>0</v>
      </c>
      <c r="R1088" s="51">
        <v>0</v>
      </c>
      <c r="S1088" s="51">
        <v>0</v>
      </c>
      <c r="T1088" s="51">
        <v>0</v>
      </c>
      <c r="U1088" s="51">
        <v>0</v>
      </c>
      <c r="V1088" s="51">
        <v>0</v>
      </c>
      <c r="W1088" s="51">
        <v>0</v>
      </c>
      <c r="X1088" s="51">
        <v>0</v>
      </c>
      <c r="Y1088" s="51">
        <v>0</v>
      </c>
      <c r="Z1088" s="51">
        <v>0</v>
      </c>
      <c r="AA1088" s="51">
        <v>0</v>
      </c>
      <c r="AB1088" s="51">
        <v>0</v>
      </c>
      <c r="AC1088" s="51">
        <v>0</v>
      </c>
      <c r="AD1088" s="51">
        <v>0</v>
      </c>
      <c r="AE1088" s="276"/>
      <c r="AF1088" s="34"/>
      <c r="AG1088" s="34"/>
      <c r="AH1088" s="34"/>
    </row>
    <row r="1089" spans="1:34" ht="11.25" hidden="1" outlineLevel="3" x14ac:dyDescent="0.2">
      <c r="A1089" s="34"/>
      <c r="B1089" s="34"/>
      <c r="C1089" s="48">
        <v>0</v>
      </c>
      <c r="D1089" s="49">
        <v>0</v>
      </c>
      <c r="E1089" s="56"/>
      <c r="F1089" s="275"/>
      <c r="G1089" s="56"/>
      <c r="H1089" s="56"/>
      <c r="I1089" s="51">
        <v>0</v>
      </c>
      <c r="J1089" s="51">
        <v>0</v>
      </c>
      <c r="K1089" s="51">
        <v>0</v>
      </c>
      <c r="L1089" s="51">
        <v>0</v>
      </c>
      <c r="M1089" s="51">
        <v>0</v>
      </c>
      <c r="N1089" s="51">
        <v>0</v>
      </c>
      <c r="O1089" s="51">
        <v>0</v>
      </c>
      <c r="P1089" s="51">
        <v>0</v>
      </c>
      <c r="Q1089" s="51">
        <v>0</v>
      </c>
      <c r="R1089" s="51">
        <v>0</v>
      </c>
      <c r="S1089" s="51">
        <v>0</v>
      </c>
      <c r="T1089" s="51">
        <v>0</v>
      </c>
      <c r="U1089" s="51">
        <v>0</v>
      </c>
      <c r="V1089" s="51">
        <v>0</v>
      </c>
      <c r="W1089" s="51">
        <v>0</v>
      </c>
      <c r="X1089" s="51">
        <v>0</v>
      </c>
      <c r="Y1089" s="51">
        <v>0</v>
      </c>
      <c r="Z1089" s="51">
        <v>0</v>
      </c>
      <c r="AA1089" s="51">
        <v>0</v>
      </c>
      <c r="AB1089" s="51">
        <v>0</v>
      </c>
      <c r="AC1089" s="51">
        <v>0</v>
      </c>
      <c r="AD1089" s="51">
        <v>0</v>
      </c>
      <c r="AE1089" s="276"/>
      <c r="AF1089" s="34"/>
      <c r="AG1089" s="34"/>
      <c r="AH1089" s="34"/>
    </row>
    <row r="1090" spans="1:34" ht="11.25" hidden="1" outlineLevel="3" x14ac:dyDescent="0.2">
      <c r="A1090" s="34"/>
      <c r="B1090" s="34"/>
      <c r="C1090" s="48">
        <v>0</v>
      </c>
      <c r="D1090" s="49">
        <v>0</v>
      </c>
      <c r="E1090" s="56"/>
      <c r="F1090" s="275"/>
      <c r="G1090" s="56"/>
      <c r="H1090" s="56"/>
      <c r="I1090" s="51">
        <v>0</v>
      </c>
      <c r="J1090" s="51">
        <v>0</v>
      </c>
      <c r="K1090" s="51">
        <v>0</v>
      </c>
      <c r="L1090" s="51">
        <v>0</v>
      </c>
      <c r="M1090" s="51">
        <v>0</v>
      </c>
      <c r="N1090" s="51">
        <v>0</v>
      </c>
      <c r="O1090" s="51">
        <v>0</v>
      </c>
      <c r="P1090" s="51">
        <v>0</v>
      </c>
      <c r="Q1090" s="51">
        <v>0</v>
      </c>
      <c r="R1090" s="51">
        <v>0</v>
      </c>
      <c r="S1090" s="51">
        <v>0</v>
      </c>
      <c r="T1090" s="51">
        <v>0</v>
      </c>
      <c r="U1090" s="51">
        <v>0</v>
      </c>
      <c r="V1090" s="51">
        <v>0</v>
      </c>
      <c r="W1090" s="51">
        <v>0</v>
      </c>
      <c r="X1090" s="51">
        <v>0</v>
      </c>
      <c r="Y1090" s="51">
        <v>0</v>
      </c>
      <c r="Z1090" s="51">
        <v>0</v>
      </c>
      <c r="AA1090" s="51">
        <v>0</v>
      </c>
      <c r="AB1090" s="51">
        <v>0</v>
      </c>
      <c r="AC1090" s="51">
        <v>0</v>
      </c>
      <c r="AD1090" s="51">
        <v>0</v>
      </c>
      <c r="AE1090" s="276"/>
      <c r="AF1090" s="34"/>
      <c r="AG1090" s="34"/>
      <c r="AH1090" s="34"/>
    </row>
    <row r="1091" spans="1:34" ht="11.25" hidden="1" outlineLevel="3" x14ac:dyDescent="0.2">
      <c r="A1091" s="34"/>
      <c r="B1091" s="34"/>
      <c r="C1091" s="48">
        <v>0</v>
      </c>
      <c r="D1091" s="49">
        <v>0</v>
      </c>
      <c r="E1091" s="56"/>
      <c r="F1091" s="275"/>
      <c r="G1091" s="56"/>
      <c r="H1091" s="56"/>
      <c r="I1091" s="51">
        <v>0</v>
      </c>
      <c r="J1091" s="51">
        <v>0</v>
      </c>
      <c r="K1091" s="51">
        <v>0</v>
      </c>
      <c r="L1091" s="51">
        <v>0</v>
      </c>
      <c r="M1091" s="51">
        <v>0</v>
      </c>
      <c r="N1091" s="51">
        <v>0</v>
      </c>
      <c r="O1091" s="51">
        <v>0</v>
      </c>
      <c r="P1091" s="51">
        <v>0</v>
      </c>
      <c r="Q1091" s="51">
        <v>0</v>
      </c>
      <c r="R1091" s="51">
        <v>0</v>
      </c>
      <c r="S1091" s="51">
        <v>0</v>
      </c>
      <c r="T1091" s="51">
        <v>0</v>
      </c>
      <c r="U1091" s="51">
        <v>0</v>
      </c>
      <c r="V1091" s="51">
        <v>0</v>
      </c>
      <c r="W1091" s="51">
        <v>0</v>
      </c>
      <c r="X1091" s="51">
        <v>0</v>
      </c>
      <c r="Y1091" s="51">
        <v>0</v>
      </c>
      <c r="Z1091" s="51">
        <v>0</v>
      </c>
      <c r="AA1091" s="51">
        <v>0</v>
      </c>
      <c r="AB1091" s="51">
        <v>0</v>
      </c>
      <c r="AC1091" s="51">
        <v>0</v>
      </c>
      <c r="AD1091" s="51">
        <v>0</v>
      </c>
      <c r="AE1091" s="276"/>
      <c r="AF1091" s="34"/>
      <c r="AG1091" s="34"/>
      <c r="AH1091" s="34"/>
    </row>
    <row r="1092" spans="1:34" ht="11.25" hidden="1" outlineLevel="3" x14ac:dyDescent="0.2">
      <c r="A1092" s="34"/>
      <c r="B1092" s="34"/>
      <c r="C1092" s="48">
        <v>0</v>
      </c>
      <c r="D1092" s="49">
        <v>0</v>
      </c>
      <c r="E1092" s="56"/>
      <c r="F1092" s="275"/>
      <c r="G1092" s="56"/>
      <c r="H1092" s="56"/>
      <c r="I1092" s="51">
        <v>0</v>
      </c>
      <c r="J1092" s="51">
        <v>0</v>
      </c>
      <c r="K1092" s="51">
        <v>0</v>
      </c>
      <c r="L1092" s="51">
        <v>0</v>
      </c>
      <c r="M1092" s="51">
        <v>0</v>
      </c>
      <c r="N1092" s="51">
        <v>0</v>
      </c>
      <c r="O1092" s="51">
        <v>0</v>
      </c>
      <c r="P1092" s="51">
        <v>0</v>
      </c>
      <c r="Q1092" s="51">
        <v>0</v>
      </c>
      <c r="R1092" s="51">
        <v>0</v>
      </c>
      <c r="S1092" s="51">
        <v>0</v>
      </c>
      <c r="T1092" s="51">
        <v>0</v>
      </c>
      <c r="U1092" s="51">
        <v>0</v>
      </c>
      <c r="V1092" s="51">
        <v>0</v>
      </c>
      <c r="W1092" s="51">
        <v>0</v>
      </c>
      <c r="X1092" s="51">
        <v>0</v>
      </c>
      <c r="Y1092" s="51">
        <v>0</v>
      </c>
      <c r="Z1092" s="51">
        <v>0</v>
      </c>
      <c r="AA1092" s="51">
        <v>0</v>
      </c>
      <c r="AB1092" s="51">
        <v>0</v>
      </c>
      <c r="AC1092" s="51">
        <v>0</v>
      </c>
      <c r="AD1092" s="51">
        <v>0</v>
      </c>
      <c r="AE1092" s="276"/>
      <c r="AF1092" s="34"/>
      <c r="AG1092" s="34"/>
      <c r="AH1092" s="34"/>
    </row>
    <row r="1093" spans="1:34" ht="11.25" outlineLevel="2" collapsed="1" x14ac:dyDescent="0.2">
      <c r="A1093" s="34"/>
      <c r="B1093" s="34"/>
      <c r="C1093" s="48" t="s">
        <v>183</v>
      </c>
      <c r="D1093" s="49" t="s">
        <v>230</v>
      </c>
      <c r="E1093" s="56"/>
      <c r="F1093" s="275"/>
      <c r="G1093" s="56"/>
      <c r="H1093" s="56"/>
      <c r="I1093" s="51">
        <v>0</v>
      </c>
      <c r="J1093" s="51">
        <v>0</v>
      </c>
      <c r="K1093" s="51">
        <v>0</v>
      </c>
      <c r="L1093" s="51">
        <v>0.4</v>
      </c>
      <c r="M1093" s="51">
        <v>0</v>
      </c>
      <c r="N1093" s="51">
        <v>0</v>
      </c>
      <c r="O1093" s="51">
        <v>0</v>
      </c>
      <c r="P1093" s="51">
        <v>0</v>
      </c>
      <c r="Q1093" s="51">
        <v>0</v>
      </c>
      <c r="R1093" s="51">
        <v>0</v>
      </c>
      <c r="S1093" s="51">
        <v>0</v>
      </c>
      <c r="T1093" s="51">
        <v>0</v>
      </c>
      <c r="U1093" s="51">
        <v>0</v>
      </c>
      <c r="V1093" s="51">
        <v>0</v>
      </c>
      <c r="W1093" s="51">
        <v>0</v>
      </c>
      <c r="X1093" s="51">
        <v>0</v>
      </c>
      <c r="Y1093" s="51">
        <v>0</v>
      </c>
      <c r="Z1093" s="51">
        <v>0</v>
      </c>
      <c r="AA1093" s="51">
        <v>0</v>
      </c>
      <c r="AB1093" s="51">
        <v>0</v>
      </c>
      <c r="AC1093" s="51">
        <v>0</v>
      </c>
      <c r="AD1093" s="51">
        <v>0</v>
      </c>
      <c r="AE1093" s="276"/>
      <c r="AF1093" s="34"/>
      <c r="AG1093" s="34"/>
      <c r="AH1093" s="34"/>
    </row>
    <row r="1094" spans="1:34" ht="11.25" outlineLevel="2" x14ac:dyDescent="0.2">
      <c r="A1094" s="34"/>
      <c r="B1094" s="34"/>
      <c r="C1094" s="48">
        <v>0</v>
      </c>
      <c r="D1094" s="49">
        <v>0</v>
      </c>
      <c r="E1094" s="56"/>
      <c r="F1094" s="275"/>
      <c r="G1094" s="56"/>
      <c r="H1094" s="56"/>
      <c r="I1094" s="51">
        <v>0</v>
      </c>
      <c r="J1094" s="51">
        <v>0</v>
      </c>
      <c r="K1094" s="51">
        <v>0</v>
      </c>
      <c r="L1094" s="51">
        <v>0</v>
      </c>
      <c r="M1094" s="51">
        <v>0</v>
      </c>
      <c r="N1094" s="51">
        <v>0</v>
      </c>
      <c r="O1094" s="51">
        <v>0</v>
      </c>
      <c r="P1094" s="51">
        <v>0</v>
      </c>
      <c r="Q1094" s="51">
        <v>0</v>
      </c>
      <c r="R1094" s="51">
        <v>0</v>
      </c>
      <c r="S1094" s="51">
        <v>0</v>
      </c>
      <c r="T1094" s="51">
        <v>0</v>
      </c>
      <c r="U1094" s="51">
        <v>0</v>
      </c>
      <c r="V1094" s="51">
        <v>0</v>
      </c>
      <c r="W1094" s="51">
        <v>0</v>
      </c>
      <c r="X1094" s="51">
        <v>0</v>
      </c>
      <c r="Y1094" s="51">
        <v>0</v>
      </c>
      <c r="Z1094" s="51">
        <v>0</v>
      </c>
      <c r="AA1094" s="51">
        <v>0</v>
      </c>
      <c r="AB1094" s="51">
        <v>0</v>
      </c>
      <c r="AC1094" s="51">
        <v>0</v>
      </c>
      <c r="AD1094" s="51">
        <v>0</v>
      </c>
      <c r="AE1094" s="276"/>
      <c r="AF1094" s="34"/>
      <c r="AG1094" s="34"/>
      <c r="AH1094" s="34"/>
    </row>
    <row r="1095" spans="1:34" ht="11.25" outlineLevel="2" x14ac:dyDescent="0.2">
      <c r="A1095" s="34"/>
      <c r="B1095" s="34"/>
      <c r="C1095" s="48">
        <v>0</v>
      </c>
      <c r="D1095" s="49">
        <v>0</v>
      </c>
      <c r="E1095" s="56"/>
      <c r="F1095" s="275"/>
      <c r="G1095" s="56"/>
      <c r="H1095" s="56"/>
      <c r="I1095" s="51">
        <v>0</v>
      </c>
      <c r="J1095" s="51">
        <v>0</v>
      </c>
      <c r="K1095" s="51">
        <v>0</v>
      </c>
      <c r="L1095" s="51">
        <v>0</v>
      </c>
      <c r="M1095" s="51">
        <v>0</v>
      </c>
      <c r="N1095" s="51">
        <v>0</v>
      </c>
      <c r="O1095" s="51">
        <v>0</v>
      </c>
      <c r="P1095" s="51">
        <v>0</v>
      </c>
      <c r="Q1095" s="51">
        <v>0</v>
      </c>
      <c r="R1095" s="51">
        <v>0</v>
      </c>
      <c r="S1095" s="51">
        <v>0</v>
      </c>
      <c r="T1095" s="51">
        <v>0</v>
      </c>
      <c r="U1095" s="51">
        <v>0</v>
      </c>
      <c r="V1095" s="51">
        <v>0</v>
      </c>
      <c r="W1095" s="51">
        <v>0</v>
      </c>
      <c r="X1095" s="51">
        <v>0</v>
      </c>
      <c r="Y1095" s="51">
        <v>0</v>
      </c>
      <c r="Z1095" s="51">
        <v>0</v>
      </c>
      <c r="AA1095" s="51">
        <v>0</v>
      </c>
      <c r="AB1095" s="51">
        <v>0</v>
      </c>
      <c r="AC1095" s="51">
        <v>0</v>
      </c>
      <c r="AD1095" s="51">
        <v>0</v>
      </c>
      <c r="AE1095" s="276"/>
      <c r="AF1095" s="34"/>
      <c r="AG1095" s="34"/>
      <c r="AH1095" s="34"/>
    </row>
    <row r="1096" spans="1:34" ht="11.25" outlineLevel="2" x14ac:dyDescent="0.2">
      <c r="A1096" s="34"/>
      <c r="B1096" s="34"/>
      <c r="C1096" s="279"/>
      <c r="D1096" s="217"/>
      <c r="E1096" s="56"/>
      <c r="F1096" s="62"/>
      <c r="G1096" s="56"/>
      <c r="H1096" s="56"/>
      <c r="I1096" s="277"/>
      <c r="J1096" s="277"/>
      <c r="K1096" s="276"/>
      <c r="L1096" s="276"/>
      <c r="M1096" s="276"/>
      <c r="N1096" s="278"/>
      <c r="O1096" s="278"/>
      <c r="P1096" s="278"/>
      <c r="Q1096" s="278"/>
      <c r="R1096" s="278"/>
      <c r="S1096" s="276"/>
      <c r="T1096" s="276"/>
      <c r="U1096" s="276"/>
      <c r="V1096" s="276"/>
      <c r="W1096" s="276"/>
      <c r="X1096" s="276"/>
      <c r="Y1096" s="276"/>
      <c r="Z1096" s="276"/>
      <c r="AA1096" s="276"/>
      <c r="AB1096" s="276"/>
      <c r="AC1096" s="276"/>
      <c r="AD1096" s="276"/>
      <c r="AE1096" s="276"/>
      <c r="AF1096" s="34"/>
      <c r="AG1096" s="34"/>
      <c r="AH1096" s="34"/>
    </row>
    <row r="1097" spans="1:34" ht="11.25" outlineLevel="1" x14ac:dyDescent="0.2">
      <c r="A1097" s="34"/>
      <c r="B1097" s="34"/>
      <c r="C1097" s="221"/>
      <c r="D1097" s="217"/>
      <c r="E1097" s="56"/>
      <c r="F1097" s="62"/>
      <c r="G1097" s="56"/>
      <c r="H1097" s="56"/>
      <c r="I1097" s="277"/>
      <c r="J1097" s="277"/>
      <c r="K1097" s="276"/>
      <c r="L1097" s="276"/>
      <c r="M1097" s="276"/>
      <c r="N1097" s="278"/>
      <c r="O1097" s="278"/>
      <c r="P1097" s="278"/>
      <c r="Q1097" s="278"/>
      <c r="R1097" s="278"/>
      <c r="S1097" s="276"/>
      <c r="T1097" s="276"/>
      <c r="U1097" s="276"/>
      <c r="V1097" s="276"/>
      <c r="W1097" s="276"/>
      <c r="X1097" s="276"/>
      <c r="Y1097" s="276"/>
      <c r="Z1097" s="276"/>
      <c r="AA1097" s="276"/>
      <c r="AB1097" s="276"/>
      <c r="AC1097" s="276"/>
      <c r="AD1097" s="276"/>
      <c r="AE1097" s="276"/>
      <c r="AF1097" s="34"/>
      <c r="AG1097" s="34"/>
      <c r="AH1097" s="34"/>
    </row>
    <row r="1098" spans="1:34" ht="11.25" x14ac:dyDescent="0.2">
      <c r="A1098" s="34"/>
      <c r="B1098" s="34"/>
      <c r="C1098" s="45"/>
      <c r="D1098" s="35"/>
      <c r="E1098" s="35"/>
      <c r="F1098" s="45"/>
      <c r="G1098" s="37"/>
      <c r="H1098" s="37"/>
      <c r="I1098" s="37"/>
      <c r="J1098" s="35"/>
      <c r="K1098" s="35"/>
      <c r="L1098" s="35"/>
      <c r="M1098" s="35"/>
      <c r="N1098" s="64"/>
      <c r="O1098" s="64"/>
      <c r="P1098" s="64"/>
      <c r="Q1098" s="64"/>
      <c r="R1098" s="64"/>
      <c r="S1098" s="34"/>
      <c r="T1098" s="34"/>
      <c r="U1098" s="34"/>
      <c r="V1098" s="34"/>
      <c r="W1098" s="34"/>
      <c r="X1098" s="34"/>
      <c r="Y1098" s="34"/>
      <c r="Z1098" s="34"/>
      <c r="AA1098" s="34"/>
      <c r="AB1098" s="34"/>
      <c r="AC1098" s="34"/>
      <c r="AD1098" s="34"/>
      <c r="AE1098" s="34"/>
      <c r="AF1098" s="34"/>
      <c r="AG1098" s="34"/>
      <c r="AH1098" s="34"/>
    </row>
    <row r="1099" spans="1:34" ht="12.75" x14ac:dyDescent="0.2">
      <c r="A1099" s="26"/>
      <c r="B1099" s="27" t="s">
        <v>147</v>
      </c>
      <c r="C1099" s="26"/>
      <c r="D1099" s="43" t="s">
        <v>106</v>
      </c>
      <c r="E1099" s="43"/>
      <c r="F1099" s="26"/>
      <c r="G1099" s="29" t="s">
        <v>143</v>
      </c>
      <c r="H1099" s="29"/>
      <c r="I1099" s="44" t="s">
        <v>166</v>
      </c>
      <c r="J1099" s="44" t="s">
        <v>130</v>
      </c>
      <c r="K1099" s="44" t="s">
        <v>135</v>
      </c>
      <c r="L1099" s="44" t="s">
        <v>137</v>
      </c>
      <c r="M1099" s="44" t="s">
        <v>167</v>
      </c>
      <c r="N1099" s="44" t="s">
        <v>168</v>
      </c>
      <c r="O1099" s="44" t="s">
        <v>169</v>
      </c>
      <c r="P1099" s="44" t="s">
        <v>170</v>
      </c>
      <c r="Q1099" s="44" t="s">
        <v>171</v>
      </c>
      <c r="R1099" s="44" t="s">
        <v>131</v>
      </c>
      <c r="S1099" s="44" t="s">
        <v>172</v>
      </c>
      <c r="T1099" s="44" t="s">
        <v>173</v>
      </c>
      <c r="U1099" s="44">
        <v>0</v>
      </c>
      <c r="V1099" s="44">
        <v>0</v>
      </c>
      <c r="W1099" s="44">
        <v>0</v>
      </c>
      <c r="X1099" s="44">
        <v>0</v>
      </c>
      <c r="Y1099" s="44">
        <v>0</v>
      </c>
      <c r="Z1099" s="44">
        <v>0</v>
      </c>
      <c r="AA1099" s="44">
        <v>0</v>
      </c>
      <c r="AB1099" s="44">
        <v>0</v>
      </c>
      <c r="AC1099" s="54"/>
      <c r="AD1099" s="54"/>
      <c r="AE1099" s="54"/>
      <c r="AF1099" s="33"/>
      <c r="AG1099" s="33"/>
      <c r="AH1099" s="33"/>
    </row>
    <row r="1100" spans="1:34" ht="11.25" outlineLevel="1" x14ac:dyDescent="0.2">
      <c r="A1100" s="34"/>
      <c r="B1100" s="34"/>
      <c r="C1100" s="45"/>
      <c r="D1100" s="35"/>
      <c r="E1100" s="35"/>
      <c r="F1100" s="45"/>
      <c r="G1100" s="37" t="s">
        <v>144</v>
      </c>
      <c r="H1100" s="37"/>
      <c r="I1100" s="46" t="s">
        <v>174</v>
      </c>
      <c r="J1100" s="46" t="s">
        <v>175</v>
      </c>
      <c r="K1100" s="46" t="s">
        <v>175</v>
      </c>
      <c r="L1100" s="46" t="s">
        <v>175</v>
      </c>
      <c r="M1100" s="46" t="s">
        <v>176</v>
      </c>
      <c r="N1100" s="46" t="s">
        <v>176</v>
      </c>
      <c r="O1100" s="46" t="s">
        <v>177</v>
      </c>
      <c r="P1100" s="46" t="s">
        <v>177</v>
      </c>
      <c r="Q1100" s="46" t="s">
        <v>175</v>
      </c>
      <c r="R1100" s="46" t="s">
        <v>175</v>
      </c>
      <c r="S1100" s="46" t="s">
        <v>175</v>
      </c>
      <c r="T1100" s="46" t="s">
        <v>178</v>
      </c>
      <c r="U1100" s="46">
        <v>0</v>
      </c>
      <c r="V1100" s="46">
        <v>0</v>
      </c>
      <c r="W1100" s="46">
        <v>0</v>
      </c>
      <c r="X1100" s="46">
        <v>0</v>
      </c>
      <c r="Y1100" s="46">
        <v>0</v>
      </c>
      <c r="Z1100" s="46">
        <v>0</v>
      </c>
      <c r="AA1100" s="46">
        <v>0</v>
      </c>
      <c r="AB1100" s="46">
        <v>0</v>
      </c>
      <c r="AC1100" s="34"/>
      <c r="AD1100" s="34"/>
      <c r="AE1100" s="34"/>
      <c r="AF1100" s="34"/>
      <c r="AG1100" s="34"/>
      <c r="AH1100" s="34"/>
    </row>
    <row r="1101" spans="1:34" ht="11.25" outlineLevel="1" x14ac:dyDescent="0.2">
      <c r="A1101" s="34"/>
      <c r="B1101" s="34"/>
      <c r="C1101" s="47" t="s">
        <v>128</v>
      </c>
      <c r="D1101" s="209"/>
      <c r="E1101" s="35"/>
      <c r="F1101" s="47"/>
      <c r="G1101" s="37"/>
      <c r="H1101" s="37"/>
      <c r="I1101" s="37"/>
      <c r="J1101" s="37"/>
      <c r="K1101" s="37"/>
      <c r="L1101" s="37"/>
      <c r="M1101" s="37"/>
      <c r="N1101" s="37"/>
      <c r="O1101" s="37"/>
      <c r="P1101" s="37"/>
      <c r="Q1101" s="37"/>
      <c r="R1101" s="37"/>
      <c r="S1101" s="37"/>
      <c r="T1101" s="37"/>
      <c r="U1101" s="37"/>
      <c r="V1101" s="37"/>
      <c r="W1101" s="37"/>
      <c r="X1101" s="37"/>
      <c r="Y1101" s="37"/>
      <c r="Z1101" s="37"/>
      <c r="AA1101" s="37"/>
      <c r="AB1101" s="37"/>
      <c r="AC1101" s="34"/>
      <c r="AD1101" s="34"/>
      <c r="AE1101" s="34"/>
      <c r="AF1101" s="34"/>
      <c r="AG1101" s="34"/>
      <c r="AH1101" s="34"/>
    </row>
    <row r="1102" spans="1:34" ht="11.25" outlineLevel="2" x14ac:dyDescent="0.2">
      <c r="A1102" s="34"/>
      <c r="B1102" s="251"/>
      <c r="C1102" s="48" t="s">
        <v>53</v>
      </c>
      <c r="D1102" s="49" t="s">
        <v>229</v>
      </c>
      <c r="E1102" s="35"/>
      <c r="F1102" s="275"/>
      <c r="G1102" s="51">
        <v>80.5</v>
      </c>
      <c r="H1102" s="37"/>
      <c r="I1102" s="51">
        <v>41.1</v>
      </c>
      <c r="J1102" s="51">
        <v>6.23</v>
      </c>
      <c r="K1102" s="51">
        <v>0</v>
      </c>
      <c r="L1102" s="51">
        <v>0</v>
      </c>
      <c r="M1102" s="51">
        <v>0</v>
      </c>
      <c r="N1102" s="51">
        <v>0</v>
      </c>
      <c r="O1102" s="51">
        <v>0</v>
      </c>
      <c r="P1102" s="51">
        <v>0</v>
      </c>
      <c r="Q1102" s="51">
        <v>0</v>
      </c>
      <c r="R1102" s="51">
        <v>0</v>
      </c>
      <c r="S1102" s="51">
        <v>0</v>
      </c>
      <c r="T1102" s="51">
        <v>0</v>
      </c>
      <c r="U1102" s="51">
        <v>0</v>
      </c>
      <c r="V1102" s="51">
        <v>0</v>
      </c>
      <c r="W1102" s="51">
        <v>0</v>
      </c>
      <c r="X1102" s="51">
        <v>0</v>
      </c>
      <c r="Y1102" s="51">
        <v>0</v>
      </c>
      <c r="Z1102" s="51">
        <v>0</v>
      </c>
      <c r="AA1102" s="51">
        <v>0</v>
      </c>
      <c r="AB1102" s="51">
        <v>0</v>
      </c>
      <c r="AC1102" s="51">
        <v>0</v>
      </c>
      <c r="AD1102" s="51">
        <v>0</v>
      </c>
      <c r="AE1102" s="276"/>
      <c r="AF1102" s="34"/>
      <c r="AG1102" s="34"/>
      <c r="AH1102" s="34"/>
    </row>
    <row r="1103" spans="1:34" s="57" customFormat="1" ht="11.25" outlineLevel="2" x14ac:dyDescent="0.2">
      <c r="A1103" s="52"/>
      <c r="B1103" s="258"/>
      <c r="C1103" s="48" t="s">
        <v>54</v>
      </c>
      <c r="D1103" s="49" t="s">
        <v>230</v>
      </c>
      <c r="E1103" s="56"/>
      <c r="F1103" s="275"/>
      <c r="G1103" s="51">
        <v>80.5</v>
      </c>
      <c r="H1103" s="56"/>
      <c r="I1103" s="51">
        <v>41.1</v>
      </c>
      <c r="J1103" s="51">
        <v>0</v>
      </c>
      <c r="K1103" s="51">
        <v>10.119999999999999</v>
      </c>
      <c r="L1103" s="51">
        <v>2.2400000000000002</v>
      </c>
      <c r="M1103" s="51">
        <v>0</v>
      </c>
      <c r="N1103" s="51">
        <v>0</v>
      </c>
      <c r="O1103" s="51">
        <v>0</v>
      </c>
      <c r="P1103" s="51">
        <v>0</v>
      </c>
      <c r="Q1103" s="51">
        <v>0</v>
      </c>
      <c r="R1103" s="51">
        <v>0</v>
      </c>
      <c r="S1103" s="51">
        <v>0</v>
      </c>
      <c r="T1103" s="51">
        <v>0</v>
      </c>
      <c r="U1103" s="51">
        <v>0</v>
      </c>
      <c r="V1103" s="51">
        <v>0</v>
      </c>
      <c r="W1103" s="51">
        <v>0</v>
      </c>
      <c r="X1103" s="51">
        <v>0</v>
      </c>
      <c r="Y1103" s="51">
        <v>0</v>
      </c>
      <c r="Z1103" s="51">
        <v>0</v>
      </c>
      <c r="AA1103" s="51">
        <v>0</v>
      </c>
      <c r="AB1103" s="51">
        <v>0</v>
      </c>
      <c r="AC1103" s="51">
        <v>0</v>
      </c>
      <c r="AD1103" s="51">
        <v>0</v>
      </c>
      <c r="AE1103" s="276"/>
      <c r="AF1103" s="52"/>
      <c r="AG1103" s="52"/>
      <c r="AH1103" s="52"/>
    </row>
    <row r="1104" spans="1:34" ht="11.25" outlineLevel="2" x14ac:dyDescent="0.2">
      <c r="A1104" s="34"/>
      <c r="B1104" s="251"/>
      <c r="C1104" s="48" t="s">
        <v>191</v>
      </c>
      <c r="D1104" s="49" t="s">
        <v>229</v>
      </c>
      <c r="E1104" s="56"/>
      <c r="F1104" s="275"/>
      <c r="G1104" s="51">
        <v>80.5</v>
      </c>
      <c r="H1104" s="56"/>
      <c r="I1104" s="51">
        <v>41.1</v>
      </c>
      <c r="J1104" s="51">
        <v>3.32</v>
      </c>
      <c r="K1104" s="51">
        <v>0</v>
      </c>
      <c r="L1104" s="51">
        <v>0</v>
      </c>
      <c r="M1104" s="51">
        <v>11.98</v>
      </c>
      <c r="N1104" s="51">
        <v>4.05</v>
      </c>
      <c r="O1104" s="51">
        <v>0</v>
      </c>
      <c r="P1104" s="51">
        <v>0</v>
      </c>
      <c r="Q1104" s="51">
        <v>0</v>
      </c>
      <c r="R1104" s="51">
        <v>0</v>
      </c>
      <c r="S1104" s="51">
        <v>0</v>
      </c>
      <c r="T1104" s="51">
        <v>0</v>
      </c>
      <c r="U1104" s="51">
        <v>0</v>
      </c>
      <c r="V1104" s="51">
        <v>0</v>
      </c>
      <c r="W1104" s="51">
        <v>0</v>
      </c>
      <c r="X1104" s="51">
        <v>0</v>
      </c>
      <c r="Y1104" s="51">
        <v>0</v>
      </c>
      <c r="Z1104" s="51">
        <v>0</v>
      </c>
      <c r="AA1104" s="51">
        <v>0</v>
      </c>
      <c r="AB1104" s="51">
        <v>0</v>
      </c>
      <c r="AC1104" s="51">
        <v>0</v>
      </c>
      <c r="AD1104" s="51">
        <v>0</v>
      </c>
      <c r="AE1104" s="276"/>
      <c r="AF1104" s="34"/>
      <c r="AG1104" s="34"/>
      <c r="AH1104" s="34"/>
    </row>
    <row r="1105" spans="1:34" ht="11.25" outlineLevel="2" x14ac:dyDescent="0.2">
      <c r="A1105" s="34"/>
      <c r="B1105" s="251"/>
      <c r="C1105" s="48" t="s">
        <v>193</v>
      </c>
      <c r="D1105" s="49" t="s">
        <v>229</v>
      </c>
      <c r="E1105" s="56"/>
      <c r="F1105" s="275"/>
      <c r="G1105" s="51">
        <v>80.5</v>
      </c>
      <c r="H1105" s="56"/>
      <c r="I1105" s="51">
        <v>328.8</v>
      </c>
      <c r="J1105" s="51">
        <v>3.35</v>
      </c>
      <c r="K1105" s="51">
        <v>0</v>
      </c>
      <c r="L1105" s="51">
        <v>0</v>
      </c>
      <c r="M1105" s="51">
        <v>13.29</v>
      </c>
      <c r="N1105" s="51">
        <v>4.1899999999999995</v>
      </c>
      <c r="O1105" s="51">
        <v>0</v>
      </c>
      <c r="P1105" s="51">
        <v>0</v>
      </c>
      <c r="Q1105" s="51">
        <v>0</v>
      </c>
      <c r="R1105" s="51">
        <v>0</v>
      </c>
      <c r="S1105" s="51">
        <v>0</v>
      </c>
      <c r="T1105" s="51">
        <v>0</v>
      </c>
      <c r="U1105" s="51">
        <v>0</v>
      </c>
      <c r="V1105" s="51">
        <v>0</v>
      </c>
      <c r="W1105" s="51">
        <v>0</v>
      </c>
      <c r="X1105" s="51">
        <v>0</v>
      </c>
      <c r="Y1105" s="51">
        <v>0</v>
      </c>
      <c r="Z1105" s="51">
        <v>0</v>
      </c>
      <c r="AA1105" s="51">
        <v>0</v>
      </c>
      <c r="AB1105" s="51">
        <v>0</v>
      </c>
      <c r="AC1105" s="51">
        <v>0</v>
      </c>
      <c r="AD1105" s="51">
        <v>0</v>
      </c>
      <c r="AE1105" s="276"/>
      <c r="AF1105" s="34"/>
      <c r="AG1105" s="34"/>
      <c r="AH1105" s="34"/>
    </row>
    <row r="1106" spans="1:34" ht="11.25" outlineLevel="2" x14ac:dyDescent="0.2">
      <c r="A1106" s="34"/>
      <c r="B1106" s="251"/>
      <c r="C1106" s="48" t="s">
        <v>195</v>
      </c>
      <c r="D1106" s="49" t="s">
        <v>230</v>
      </c>
      <c r="E1106" s="56"/>
      <c r="F1106" s="275"/>
      <c r="G1106" s="51">
        <v>80.5</v>
      </c>
      <c r="H1106" s="56"/>
      <c r="I1106" s="51">
        <v>328.8</v>
      </c>
      <c r="J1106" s="51">
        <v>0</v>
      </c>
      <c r="K1106" s="51">
        <v>12.33</v>
      </c>
      <c r="L1106" s="51">
        <v>2.42</v>
      </c>
      <c r="M1106" s="51">
        <v>0</v>
      </c>
      <c r="N1106" s="51">
        <v>0</v>
      </c>
      <c r="O1106" s="51">
        <v>0</v>
      </c>
      <c r="P1106" s="51">
        <v>0</v>
      </c>
      <c r="Q1106" s="51">
        <v>0</v>
      </c>
      <c r="R1106" s="51">
        <v>0</v>
      </c>
      <c r="S1106" s="51">
        <v>0</v>
      </c>
      <c r="T1106" s="51">
        <v>0</v>
      </c>
      <c r="U1106" s="51">
        <v>0</v>
      </c>
      <c r="V1106" s="51">
        <v>0</v>
      </c>
      <c r="W1106" s="51">
        <v>0</v>
      </c>
      <c r="X1106" s="51">
        <v>0</v>
      </c>
      <c r="Y1106" s="51">
        <v>0</v>
      </c>
      <c r="Z1106" s="51">
        <v>0</v>
      </c>
      <c r="AA1106" s="51">
        <v>0</v>
      </c>
      <c r="AB1106" s="51">
        <v>0</v>
      </c>
      <c r="AC1106" s="51">
        <v>0</v>
      </c>
      <c r="AD1106" s="51">
        <v>0</v>
      </c>
      <c r="AE1106" s="276"/>
      <c r="AF1106" s="34"/>
      <c r="AG1106" s="34"/>
      <c r="AH1106" s="34"/>
    </row>
    <row r="1107" spans="1:34" ht="11.25" outlineLevel="2" x14ac:dyDescent="0.2">
      <c r="A1107" s="34"/>
      <c r="B1107" s="251"/>
      <c r="C1107" s="48" t="s">
        <v>197</v>
      </c>
      <c r="D1107" s="49" t="s">
        <v>230</v>
      </c>
      <c r="E1107" s="56"/>
      <c r="F1107" s="275"/>
      <c r="G1107" s="51">
        <v>80.5</v>
      </c>
      <c r="H1107" s="56"/>
      <c r="I1107" s="51">
        <v>0</v>
      </c>
      <c r="J1107" s="51">
        <v>0</v>
      </c>
      <c r="K1107" s="51">
        <v>14.72</v>
      </c>
      <c r="L1107" s="51">
        <v>4.13</v>
      </c>
      <c r="M1107" s="51">
        <v>0</v>
      </c>
      <c r="N1107" s="51">
        <v>0</v>
      </c>
      <c r="O1107" s="51">
        <v>0</v>
      </c>
      <c r="P1107" s="51">
        <v>0</v>
      </c>
      <c r="Q1107" s="51">
        <v>0</v>
      </c>
      <c r="R1107" s="51">
        <v>0</v>
      </c>
      <c r="S1107" s="51">
        <v>0</v>
      </c>
      <c r="T1107" s="51">
        <v>0</v>
      </c>
      <c r="U1107" s="51">
        <v>0</v>
      </c>
      <c r="V1107" s="51">
        <v>0</v>
      </c>
      <c r="W1107" s="51">
        <v>0</v>
      </c>
      <c r="X1107" s="51">
        <v>0</v>
      </c>
      <c r="Y1107" s="51">
        <v>0</v>
      </c>
      <c r="Z1107" s="51">
        <v>0</v>
      </c>
      <c r="AA1107" s="51">
        <v>0</v>
      </c>
      <c r="AB1107" s="51">
        <v>0</v>
      </c>
      <c r="AC1107" s="51">
        <v>0</v>
      </c>
      <c r="AD1107" s="51">
        <v>0</v>
      </c>
      <c r="AE1107" s="276"/>
      <c r="AF1107" s="34"/>
      <c r="AG1107" s="34"/>
      <c r="AH1107" s="34"/>
    </row>
    <row r="1108" spans="1:34" ht="11.25" outlineLevel="2" x14ac:dyDescent="0.2">
      <c r="A1108" s="34"/>
      <c r="B1108" s="251"/>
      <c r="C1108" s="48">
        <v>0</v>
      </c>
      <c r="D1108" s="49">
        <v>0</v>
      </c>
      <c r="E1108" s="56"/>
      <c r="F1108" s="275"/>
      <c r="G1108" s="51">
        <v>0</v>
      </c>
      <c r="H1108" s="56"/>
      <c r="I1108" s="51">
        <v>0</v>
      </c>
      <c r="J1108" s="51">
        <v>0</v>
      </c>
      <c r="K1108" s="51">
        <v>0</v>
      </c>
      <c r="L1108" s="51">
        <v>0</v>
      </c>
      <c r="M1108" s="51">
        <v>0</v>
      </c>
      <c r="N1108" s="51">
        <v>0</v>
      </c>
      <c r="O1108" s="51">
        <v>0</v>
      </c>
      <c r="P1108" s="51">
        <v>0</v>
      </c>
      <c r="Q1108" s="51">
        <v>0</v>
      </c>
      <c r="R1108" s="51">
        <v>0</v>
      </c>
      <c r="S1108" s="51">
        <v>0</v>
      </c>
      <c r="T1108" s="51">
        <v>0</v>
      </c>
      <c r="U1108" s="51">
        <v>0</v>
      </c>
      <c r="V1108" s="51">
        <v>0</v>
      </c>
      <c r="W1108" s="51">
        <v>0</v>
      </c>
      <c r="X1108" s="51">
        <v>0</v>
      </c>
      <c r="Y1108" s="51">
        <v>0</v>
      </c>
      <c r="Z1108" s="51">
        <v>0</v>
      </c>
      <c r="AA1108" s="51">
        <v>0</v>
      </c>
      <c r="AB1108" s="51">
        <v>0</v>
      </c>
      <c r="AC1108" s="51">
        <v>0</v>
      </c>
      <c r="AD1108" s="51">
        <v>0</v>
      </c>
      <c r="AE1108" s="276"/>
      <c r="AF1108" s="34"/>
      <c r="AG1108" s="34"/>
      <c r="AH1108" s="34"/>
    </row>
    <row r="1109" spans="1:34" ht="11.25" outlineLevel="2" x14ac:dyDescent="0.2">
      <c r="A1109" s="34"/>
      <c r="B1109" s="251"/>
      <c r="C1109" s="48">
        <v>0</v>
      </c>
      <c r="D1109" s="49">
        <v>0</v>
      </c>
      <c r="E1109" s="56"/>
      <c r="F1109" s="275"/>
      <c r="G1109" s="51">
        <v>0</v>
      </c>
      <c r="H1109" s="56"/>
      <c r="I1109" s="51">
        <v>0</v>
      </c>
      <c r="J1109" s="51">
        <v>0</v>
      </c>
      <c r="K1109" s="51">
        <v>0</v>
      </c>
      <c r="L1109" s="51">
        <v>0</v>
      </c>
      <c r="M1109" s="51">
        <v>0</v>
      </c>
      <c r="N1109" s="51">
        <v>0</v>
      </c>
      <c r="O1109" s="51">
        <v>0</v>
      </c>
      <c r="P1109" s="51">
        <v>0</v>
      </c>
      <c r="Q1109" s="51">
        <v>0</v>
      </c>
      <c r="R1109" s="51">
        <v>0</v>
      </c>
      <c r="S1109" s="51">
        <v>0</v>
      </c>
      <c r="T1109" s="51">
        <v>0</v>
      </c>
      <c r="U1109" s="51">
        <v>0</v>
      </c>
      <c r="V1109" s="51">
        <v>0</v>
      </c>
      <c r="W1109" s="51">
        <v>0</v>
      </c>
      <c r="X1109" s="51">
        <v>0</v>
      </c>
      <c r="Y1109" s="51">
        <v>0</v>
      </c>
      <c r="Z1109" s="51">
        <v>0</v>
      </c>
      <c r="AA1109" s="51">
        <v>0</v>
      </c>
      <c r="AB1109" s="51">
        <v>0</v>
      </c>
      <c r="AC1109" s="51">
        <v>0</v>
      </c>
      <c r="AD1109" s="51">
        <v>0</v>
      </c>
      <c r="AE1109" s="276"/>
      <c r="AF1109" s="34"/>
      <c r="AG1109" s="34"/>
      <c r="AH1109" s="34"/>
    </row>
    <row r="1110" spans="1:34" ht="11.25" outlineLevel="2" x14ac:dyDescent="0.2">
      <c r="A1110" s="34"/>
      <c r="B1110" s="258"/>
      <c r="C1110" s="48">
        <v>0</v>
      </c>
      <c r="D1110" s="49">
        <v>0</v>
      </c>
      <c r="E1110" s="56"/>
      <c r="F1110" s="275"/>
      <c r="G1110" s="51">
        <v>0</v>
      </c>
      <c r="H1110" s="56"/>
      <c r="I1110" s="51">
        <v>0</v>
      </c>
      <c r="J1110" s="51">
        <v>0</v>
      </c>
      <c r="K1110" s="51">
        <v>0</v>
      </c>
      <c r="L1110" s="51">
        <v>0</v>
      </c>
      <c r="M1110" s="51">
        <v>0</v>
      </c>
      <c r="N1110" s="51">
        <v>0</v>
      </c>
      <c r="O1110" s="51">
        <v>0</v>
      </c>
      <c r="P1110" s="51">
        <v>0</v>
      </c>
      <c r="Q1110" s="51">
        <v>0</v>
      </c>
      <c r="R1110" s="51">
        <v>0</v>
      </c>
      <c r="S1110" s="51">
        <v>0</v>
      </c>
      <c r="T1110" s="51">
        <v>0</v>
      </c>
      <c r="U1110" s="51">
        <v>0</v>
      </c>
      <c r="V1110" s="51">
        <v>0</v>
      </c>
      <c r="W1110" s="51">
        <v>0</v>
      </c>
      <c r="X1110" s="51">
        <v>0</v>
      </c>
      <c r="Y1110" s="51">
        <v>0</v>
      </c>
      <c r="Z1110" s="51">
        <v>0</v>
      </c>
      <c r="AA1110" s="51">
        <v>0</v>
      </c>
      <c r="AB1110" s="51">
        <v>0</v>
      </c>
      <c r="AC1110" s="51">
        <v>0</v>
      </c>
      <c r="AD1110" s="51">
        <v>0</v>
      </c>
      <c r="AE1110" s="276"/>
      <c r="AF1110" s="34"/>
      <c r="AG1110" s="34"/>
      <c r="AH1110" s="34"/>
    </row>
    <row r="1111" spans="1:34" ht="11.25" outlineLevel="2" x14ac:dyDescent="0.2">
      <c r="A1111" s="34"/>
      <c r="B1111" s="251"/>
      <c r="C1111" s="48">
        <v>0</v>
      </c>
      <c r="D1111" s="49">
        <v>0</v>
      </c>
      <c r="E1111" s="56"/>
      <c r="F1111" s="275"/>
      <c r="G1111" s="51">
        <v>0</v>
      </c>
      <c r="H1111" s="56"/>
      <c r="I1111" s="51">
        <v>0</v>
      </c>
      <c r="J1111" s="51">
        <v>0</v>
      </c>
      <c r="K1111" s="51">
        <v>0</v>
      </c>
      <c r="L1111" s="51">
        <v>0</v>
      </c>
      <c r="M1111" s="51">
        <v>0</v>
      </c>
      <c r="N1111" s="51">
        <v>0</v>
      </c>
      <c r="O1111" s="51">
        <v>0</v>
      </c>
      <c r="P1111" s="51">
        <v>0</v>
      </c>
      <c r="Q1111" s="51">
        <v>0</v>
      </c>
      <c r="R1111" s="51">
        <v>0</v>
      </c>
      <c r="S1111" s="51">
        <v>0</v>
      </c>
      <c r="T1111" s="51">
        <v>0</v>
      </c>
      <c r="U1111" s="51">
        <v>0</v>
      </c>
      <c r="V1111" s="51">
        <v>0</v>
      </c>
      <c r="W1111" s="51">
        <v>0</v>
      </c>
      <c r="X1111" s="51">
        <v>0</v>
      </c>
      <c r="Y1111" s="51">
        <v>0</v>
      </c>
      <c r="Z1111" s="51">
        <v>0</v>
      </c>
      <c r="AA1111" s="51">
        <v>0</v>
      </c>
      <c r="AB1111" s="51">
        <v>0</v>
      </c>
      <c r="AC1111" s="51">
        <v>0</v>
      </c>
      <c r="AD1111" s="51">
        <v>0</v>
      </c>
      <c r="AE1111" s="276"/>
      <c r="AF1111" s="34"/>
      <c r="AG1111" s="34"/>
      <c r="AH1111" s="34"/>
    </row>
    <row r="1112" spans="1:34" ht="11.25" hidden="1" outlineLevel="3" x14ac:dyDescent="0.2">
      <c r="A1112" s="34"/>
      <c r="B1112" s="251"/>
      <c r="C1112" s="48">
        <v>0</v>
      </c>
      <c r="D1112" s="49">
        <v>0</v>
      </c>
      <c r="E1112" s="56"/>
      <c r="F1112" s="275"/>
      <c r="G1112" s="51">
        <v>0</v>
      </c>
      <c r="H1112" s="56"/>
      <c r="I1112" s="51">
        <v>0</v>
      </c>
      <c r="J1112" s="51">
        <v>0</v>
      </c>
      <c r="K1112" s="51">
        <v>0</v>
      </c>
      <c r="L1112" s="51">
        <v>0</v>
      </c>
      <c r="M1112" s="51">
        <v>0</v>
      </c>
      <c r="N1112" s="51">
        <v>0</v>
      </c>
      <c r="O1112" s="51">
        <v>0</v>
      </c>
      <c r="P1112" s="51">
        <v>0</v>
      </c>
      <c r="Q1112" s="51">
        <v>0</v>
      </c>
      <c r="R1112" s="51">
        <v>0</v>
      </c>
      <c r="S1112" s="51">
        <v>0</v>
      </c>
      <c r="T1112" s="51">
        <v>0</v>
      </c>
      <c r="U1112" s="51">
        <v>0</v>
      </c>
      <c r="V1112" s="51">
        <v>0</v>
      </c>
      <c r="W1112" s="51">
        <v>0</v>
      </c>
      <c r="X1112" s="51">
        <v>0</v>
      </c>
      <c r="Y1112" s="51">
        <v>0</v>
      </c>
      <c r="Z1112" s="51">
        <v>0</v>
      </c>
      <c r="AA1112" s="51">
        <v>0</v>
      </c>
      <c r="AB1112" s="51">
        <v>0</v>
      </c>
      <c r="AC1112" s="51">
        <v>0</v>
      </c>
      <c r="AD1112" s="51">
        <v>0</v>
      </c>
      <c r="AE1112" s="276"/>
      <c r="AF1112" s="34"/>
      <c r="AG1112" s="34"/>
      <c r="AH1112" s="34"/>
    </row>
    <row r="1113" spans="1:34" ht="11.25" hidden="1" outlineLevel="3" x14ac:dyDescent="0.2">
      <c r="A1113" s="34"/>
      <c r="B1113" s="251"/>
      <c r="C1113" s="48">
        <v>0</v>
      </c>
      <c r="D1113" s="49">
        <v>0</v>
      </c>
      <c r="E1113" s="56"/>
      <c r="F1113" s="275"/>
      <c r="G1113" s="51">
        <v>0</v>
      </c>
      <c r="H1113" s="56"/>
      <c r="I1113" s="51">
        <v>0</v>
      </c>
      <c r="J1113" s="51">
        <v>0</v>
      </c>
      <c r="K1113" s="51">
        <v>0</v>
      </c>
      <c r="L1113" s="51">
        <v>0</v>
      </c>
      <c r="M1113" s="51">
        <v>0</v>
      </c>
      <c r="N1113" s="51">
        <v>0</v>
      </c>
      <c r="O1113" s="51">
        <v>0</v>
      </c>
      <c r="P1113" s="51">
        <v>0</v>
      </c>
      <c r="Q1113" s="51">
        <v>0</v>
      </c>
      <c r="R1113" s="51">
        <v>0</v>
      </c>
      <c r="S1113" s="51">
        <v>0</v>
      </c>
      <c r="T1113" s="51">
        <v>0</v>
      </c>
      <c r="U1113" s="51">
        <v>0</v>
      </c>
      <c r="V1113" s="51">
        <v>0</v>
      </c>
      <c r="W1113" s="51">
        <v>0</v>
      </c>
      <c r="X1113" s="51">
        <v>0</v>
      </c>
      <c r="Y1113" s="51">
        <v>0</v>
      </c>
      <c r="Z1113" s="51">
        <v>0</v>
      </c>
      <c r="AA1113" s="51">
        <v>0</v>
      </c>
      <c r="AB1113" s="51">
        <v>0</v>
      </c>
      <c r="AC1113" s="51">
        <v>0</v>
      </c>
      <c r="AD1113" s="51">
        <v>0</v>
      </c>
      <c r="AE1113" s="276"/>
      <c r="AF1113" s="34"/>
      <c r="AG1113" s="34"/>
      <c r="AH1113" s="34"/>
    </row>
    <row r="1114" spans="1:34" ht="11.25" hidden="1" outlineLevel="3" x14ac:dyDescent="0.2">
      <c r="A1114" s="34"/>
      <c r="B1114" s="251"/>
      <c r="C1114" s="48">
        <v>0</v>
      </c>
      <c r="D1114" s="49">
        <v>0</v>
      </c>
      <c r="E1114" s="56"/>
      <c r="F1114" s="275"/>
      <c r="G1114" s="51">
        <v>0</v>
      </c>
      <c r="H1114" s="56"/>
      <c r="I1114" s="51">
        <v>0</v>
      </c>
      <c r="J1114" s="51">
        <v>0</v>
      </c>
      <c r="K1114" s="51">
        <v>0</v>
      </c>
      <c r="L1114" s="51">
        <v>0</v>
      </c>
      <c r="M1114" s="51">
        <v>0</v>
      </c>
      <c r="N1114" s="51">
        <v>0</v>
      </c>
      <c r="O1114" s="51">
        <v>0</v>
      </c>
      <c r="P1114" s="51">
        <v>0</v>
      </c>
      <c r="Q1114" s="51">
        <v>0</v>
      </c>
      <c r="R1114" s="51">
        <v>0</v>
      </c>
      <c r="S1114" s="51">
        <v>0</v>
      </c>
      <c r="T1114" s="51">
        <v>0</v>
      </c>
      <c r="U1114" s="51">
        <v>0</v>
      </c>
      <c r="V1114" s="51">
        <v>0</v>
      </c>
      <c r="W1114" s="51">
        <v>0</v>
      </c>
      <c r="X1114" s="51">
        <v>0</v>
      </c>
      <c r="Y1114" s="51">
        <v>0</v>
      </c>
      <c r="Z1114" s="51">
        <v>0</v>
      </c>
      <c r="AA1114" s="51">
        <v>0</v>
      </c>
      <c r="AB1114" s="51">
        <v>0</v>
      </c>
      <c r="AC1114" s="51">
        <v>0</v>
      </c>
      <c r="AD1114" s="51">
        <v>0</v>
      </c>
      <c r="AE1114" s="276"/>
      <c r="AF1114" s="34"/>
      <c r="AG1114" s="34"/>
      <c r="AH1114" s="34"/>
    </row>
    <row r="1115" spans="1:34" ht="11.25" hidden="1" outlineLevel="3" x14ac:dyDescent="0.2">
      <c r="A1115" s="34"/>
      <c r="B1115" s="251"/>
      <c r="C1115" s="48">
        <v>0</v>
      </c>
      <c r="D1115" s="49">
        <v>0</v>
      </c>
      <c r="E1115" s="56"/>
      <c r="F1115" s="275"/>
      <c r="G1115" s="51">
        <v>0</v>
      </c>
      <c r="H1115" s="56"/>
      <c r="I1115" s="51">
        <v>0</v>
      </c>
      <c r="J1115" s="51">
        <v>0</v>
      </c>
      <c r="K1115" s="51">
        <v>0</v>
      </c>
      <c r="L1115" s="51">
        <v>0</v>
      </c>
      <c r="M1115" s="51">
        <v>0</v>
      </c>
      <c r="N1115" s="51">
        <v>0</v>
      </c>
      <c r="O1115" s="51">
        <v>0</v>
      </c>
      <c r="P1115" s="51">
        <v>0</v>
      </c>
      <c r="Q1115" s="51">
        <v>0</v>
      </c>
      <c r="R1115" s="51">
        <v>0</v>
      </c>
      <c r="S1115" s="51">
        <v>0</v>
      </c>
      <c r="T1115" s="51">
        <v>0</v>
      </c>
      <c r="U1115" s="51">
        <v>0</v>
      </c>
      <c r="V1115" s="51">
        <v>0</v>
      </c>
      <c r="W1115" s="51">
        <v>0</v>
      </c>
      <c r="X1115" s="51">
        <v>0</v>
      </c>
      <c r="Y1115" s="51">
        <v>0</v>
      </c>
      <c r="Z1115" s="51">
        <v>0</v>
      </c>
      <c r="AA1115" s="51">
        <v>0</v>
      </c>
      <c r="AB1115" s="51">
        <v>0</v>
      </c>
      <c r="AC1115" s="51">
        <v>0</v>
      </c>
      <c r="AD1115" s="51">
        <v>0</v>
      </c>
      <c r="AE1115" s="276"/>
      <c r="AF1115" s="34"/>
      <c r="AG1115" s="34"/>
      <c r="AH1115" s="34"/>
    </row>
    <row r="1116" spans="1:34" ht="11.25" hidden="1" outlineLevel="3" x14ac:dyDescent="0.2">
      <c r="A1116" s="34"/>
      <c r="B1116" s="251"/>
      <c r="C1116" s="48">
        <v>0</v>
      </c>
      <c r="D1116" s="49">
        <v>0</v>
      </c>
      <c r="E1116" s="56"/>
      <c r="F1116" s="275"/>
      <c r="G1116" s="51">
        <v>0</v>
      </c>
      <c r="H1116" s="56"/>
      <c r="I1116" s="51">
        <v>0</v>
      </c>
      <c r="J1116" s="51">
        <v>0</v>
      </c>
      <c r="K1116" s="51">
        <v>0</v>
      </c>
      <c r="L1116" s="51">
        <v>0</v>
      </c>
      <c r="M1116" s="51">
        <v>0</v>
      </c>
      <c r="N1116" s="51">
        <v>0</v>
      </c>
      <c r="O1116" s="51">
        <v>0</v>
      </c>
      <c r="P1116" s="51">
        <v>0</v>
      </c>
      <c r="Q1116" s="51">
        <v>0</v>
      </c>
      <c r="R1116" s="51">
        <v>0</v>
      </c>
      <c r="S1116" s="51">
        <v>0</v>
      </c>
      <c r="T1116" s="51">
        <v>0</v>
      </c>
      <c r="U1116" s="51">
        <v>0</v>
      </c>
      <c r="V1116" s="51">
        <v>0</v>
      </c>
      <c r="W1116" s="51">
        <v>0</v>
      </c>
      <c r="X1116" s="51">
        <v>0</v>
      </c>
      <c r="Y1116" s="51">
        <v>0</v>
      </c>
      <c r="Z1116" s="51">
        <v>0</v>
      </c>
      <c r="AA1116" s="51">
        <v>0</v>
      </c>
      <c r="AB1116" s="51">
        <v>0</v>
      </c>
      <c r="AC1116" s="51">
        <v>0</v>
      </c>
      <c r="AD1116" s="51">
        <v>0</v>
      </c>
      <c r="AE1116" s="276"/>
      <c r="AF1116" s="34"/>
      <c r="AG1116" s="34"/>
      <c r="AH1116" s="34"/>
    </row>
    <row r="1117" spans="1:34" ht="11.25" hidden="1" outlineLevel="3" x14ac:dyDescent="0.2">
      <c r="A1117" s="34"/>
      <c r="B1117" s="258"/>
      <c r="C1117" s="48">
        <v>0</v>
      </c>
      <c r="D1117" s="49">
        <v>0</v>
      </c>
      <c r="E1117" s="56"/>
      <c r="F1117" s="275"/>
      <c r="G1117" s="51">
        <v>0</v>
      </c>
      <c r="H1117" s="56"/>
      <c r="I1117" s="51">
        <v>0</v>
      </c>
      <c r="J1117" s="51">
        <v>0</v>
      </c>
      <c r="K1117" s="51">
        <v>0</v>
      </c>
      <c r="L1117" s="51">
        <v>0</v>
      </c>
      <c r="M1117" s="51">
        <v>0</v>
      </c>
      <c r="N1117" s="51">
        <v>0</v>
      </c>
      <c r="O1117" s="51">
        <v>0</v>
      </c>
      <c r="P1117" s="51">
        <v>0</v>
      </c>
      <c r="Q1117" s="51">
        <v>0</v>
      </c>
      <c r="R1117" s="51">
        <v>0</v>
      </c>
      <c r="S1117" s="51">
        <v>0</v>
      </c>
      <c r="T1117" s="51">
        <v>0</v>
      </c>
      <c r="U1117" s="51">
        <v>0</v>
      </c>
      <c r="V1117" s="51">
        <v>0</v>
      </c>
      <c r="W1117" s="51">
        <v>0</v>
      </c>
      <c r="X1117" s="51">
        <v>0</v>
      </c>
      <c r="Y1117" s="51">
        <v>0</v>
      </c>
      <c r="Z1117" s="51">
        <v>0</v>
      </c>
      <c r="AA1117" s="51">
        <v>0</v>
      </c>
      <c r="AB1117" s="51">
        <v>0</v>
      </c>
      <c r="AC1117" s="51">
        <v>0</v>
      </c>
      <c r="AD1117" s="51">
        <v>0</v>
      </c>
      <c r="AE1117" s="276"/>
      <c r="AF1117" s="34"/>
      <c r="AG1117" s="34"/>
      <c r="AH1117" s="34"/>
    </row>
    <row r="1118" spans="1:34" ht="11.25" hidden="1" outlineLevel="3" x14ac:dyDescent="0.2">
      <c r="A1118" s="34"/>
      <c r="B1118" s="251"/>
      <c r="C1118" s="48">
        <v>0</v>
      </c>
      <c r="D1118" s="49">
        <v>0</v>
      </c>
      <c r="E1118" s="56"/>
      <c r="F1118" s="275"/>
      <c r="G1118" s="51">
        <v>0</v>
      </c>
      <c r="H1118" s="56"/>
      <c r="I1118" s="51">
        <v>0</v>
      </c>
      <c r="J1118" s="51">
        <v>0</v>
      </c>
      <c r="K1118" s="51">
        <v>0</v>
      </c>
      <c r="L1118" s="51">
        <v>0</v>
      </c>
      <c r="M1118" s="51">
        <v>0</v>
      </c>
      <c r="N1118" s="51">
        <v>0</v>
      </c>
      <c r="O1118" s="51">
        <v>0</v>
      </c>
      <c r="P1118" s="51">
        <v>0</v>
      </c>
      <c r="Q1118" s="51">
        <v>0</v>
      </c>
      <c r="R1118" s="51">
        <v>0</v>
      </c>
      <c r="S1118" s="51">
        <v>0</v>
      </c>
      <c r="T1118" s="51">
        <v>0</v>
      </c>
      <c r="U1118" s="51">
        <v>0</v>
      </c>
      <c r="V1118" s="51">
        <v>0</v>
      </c>
      <c r="W1118" s="51">
        <v>0</v>
      </c>
      <c r="X1118" s="51">
        <v>0</v>
      </c>
      <c r="Y1118" s="51">
        <v>0</v>
      </c>
      <c r="Z1118" s="51">
        <v>0</v>
      </c>
      <c r="AA1118" s="51">
        <v>0</v>
      </c>
      <c r="AB1118" s="51">
        <v>0</v>
      </c>
      <c r="AC1118" s="51">
        <v>0</v>
      </c>
      <c r="AD1118" s="51">
        <v>0</v>
      </c>
      <c r="AE1118" s="276"/>
      <c r="AF1118" s="34"/>
      <c r="AG1118" s="34"/>
      <c r="AH1118" s="34"/>
    </row>
    <row r="1119" spans="1:34" ht="11.25" hidden="1" outlineLevel="3" x14ac:dyDescent="0.2">
      <c r="A1119" s="34"/>
      <c r="B1119" s="251"/>
      <c r="C1119" s="48">
        <v>0</v>
      </c>
      <c r="D1119" s="49">
        <v>0</v>
      </c>
      <c r="E1119" s="56"/>
      <c r="F1119" s="275"/>
      <c r="G1119" s="51">
        <v>0</v>
      </c>
      <c r="H1119" s="56"/>
      <c r="I1119" s="51">
        <v>0</v>
      </c>
      <c r="J1119" s="51">
        <v>0</v>
      </c>
      <c r="K1119" s="51">
        <v>0</v>
      </c>
      <c r="L1119" s="51">
        <v>0</v>
      </c>
      <c r="M1119" s="51">
        <v>0</v>
      </c>
      <c r="N1119" s="51">
        <v>0</v>
      </c>
      <c r="O1119" s="51">
        <v>0</v>
      </c>
      <c r="P1119" s="51">
        <v>0</v>
      </c>
      <c r="Q1119" s="51">
        <v>0</v>
      </c>
      <c r="R1119" s="51">
        <v>0</v>
      </c>
      <c r="S1119" s="51">
        <v>0</v>
      </c>
      <c r="T1119" s="51">
        <v>0</v>
      </c>
      <c r="U1119" s="51">
        <v>0</v>
      </c>
      <c r="V1119" s="51">
        <v>0</v>
      </c>
      <c r="W1119" s="51">
        <v>0</v>
      </c>
      <c r="X1119" s="51">
        <v>0</v>
      </c>
      <c r="Y1119" s="51">
        <v>0</v>
      </c>
      <c r="Z1119" s="51">
        <v>0</v>
      </c>
      <c r="AA1119" s="51">
        <v>0</v>
      </c>
      <c r="AB1119" s="51">
        <v>0</v>
      </c>
      <c r="AC1119" s="51">
        <v>0</v>
      </c>
      <c r="AD1119" s="51">
        <v>0</v>
      </c>
      <c r="AE1119" s="276"/>
      <c r="AF1119" s="34"/>
      <c r="AG1119" s="34"/>
      <c r="AH1119" s="34"/>
    </row>
    <row r="1120" spans="1:34" ht="11.25" hidden="1" outlineLevel="3" x14ac:dyDescent="0.2">
      <c r="A1120" s="34"/>
      <c r="B1120" s="251"/>
      <c r="C1120" s="48">
        <v>0</v>
      </c>
      <c r="D1120" s="49">
        <v>0</v>
      </c>
      <c r="E1120" s="56"/>
      <c r="F1120" s="275"/>
      <c r="G1120" s="51">
        <v>0</v>
      </c>
      <c r="H1120" s="56"/>
      <c r="I1120" s="51">
        <v>0</v>
      </c>
      <c r="J1120" s="51">
        <v>0</v>
      </c>
      <c r="K1120" s="51">
        <v>0</v>
      </c>
      <c r="L1120" s="51">
        <v>0</v>
      </c>
      <c r="M1120" s="51">
        <v>0</v>
      </c>
      <c r="N1120" s="51">
        <v>0</v>
      </c>
      <c r="O1120" s="51">
        <v>0</v>
      </c>
      <c r="P1120" s="51">
        <v>0</v>
      </c>
      <c r="Q1120" s="51">
        <v>0</v>
      </c>
      <c r="R1120" s="51">
        <v>0</v>
      </c>
      <c r="S1120" s="51">
        <v>0</v>
      </c>
      <c r="T1120" s="51">
        <v>0</v>
      </c>
      <c r="U1120" s="51">
        <v>0</v>
      </c>
      <c r="V1120" s="51">
        <v>0</v>
      </c>
      <c r="W1120" s="51">
        <v>0</v>
      </c>
      <c r="X1120" s="51">
        <v>0</v>
      </c>
      <c r="Y1120" s="51">
        <v>0</v>
      </c>
      <c r="Z1120" s="51">
        <v>0</v>
      </c>
      <c r="AA1120" s="51">
        <v>0</v>
      </c>
      <c r="AB1120" s="51">
        <v>0</v>
      </c>
      <c r="AC1120" s="51">
        <v>0</v>
      </c>
      <c r="AD1120" s="51">
        <v>0</v>
      </c>
      <c r="AE1120" s="276"/>
      <c r="AF1120" s="34"/>
      <c r="AG1120" s="34"/>
      <c r="AH1120" s="34"/>
    </row>
    <row r="1121" spans="1:34" ht="11.25" hidden="1" outlineLevel="3" x14ac:dyDescent="0.2">
      <c r="A1121" s="34"/>
      <c r="B1121" s="251"/>
      <c r="C1121" s="48">
        <v>0</v>
      </c>
      <c r="D1121" s="49">
        <v>0</v>
      </c>
      <c r="E1121" s="56"/>
      <c r="F1121" s="275"/>
      <c r="G1121" s="51">
        <v>0</v>
      </c>
      <c r="H1121" s="56"/>
      <c r="I1121" s="51">
        <v>0</v>
      </c>
      <c r="J1121" s="51">
        <v>0</v>
      </c>
      <c r="K1121" s="51">
        <v>0</v>
      </c>
      <c r="L1121" s="51">
        <v>0</v>
      </c>
      <c r="M1121" s="51">
        <v>0</v>
      </c>
      <c r="N1121" s="51">
        <v>0</v>
      </c>
      <c r="O1121" s="51">
        <v>0</v>
      </c>
      <c r="P1121" s="51">
        <v>0</v>
      </c>
      <c r="Q1121" s="51">
        <v>0</v>
      </c>
      <c r="R1121" s="51">
        <v>0</v>
      </c>
      <c r="S1121" s="51">
        <v>0</v>
      </c>
      <c r="T1121" s="51">
        <v>0</v>
      </c>
      <c r="U1121" s="51">
        <v>0</v>
      </c>
      <c r="V1121" s="51">
        <v>0</v>
      </c>
      <c r="W1121" s="51">
        <v>0</v>
      </c>
      <c r="X1121" s="51">
        <v>0</v>
      </c>
      <c r="Y1121" s="51">
        <v>0</v>
      </c>
      <c r="Z1121" s="51">
        <v>0</v>
      </c>
      <c r="AA1121" s="51">
        <v>0</v>
      </c>
      <c r="AB1121" s="51">
        <v>0</v>
      </c>
      <c r="AC1121" s="51">
        <v>0</v>
      </c>
      <c r="AD1121" s="51">
        <v>0</v>
      </c>
      <c r="AE1121" s="276"/>
      <c r="AF1121" s="34"/>
      <c r="AG1121" s="34"/>
      <c r="AH1121" s="34"/>
    </row>
    <row r="1122" spans="1:34" ht="11.25" hidden="1" outlineLevel="3" x14ac:dyDescent="0.2">
      <c r="A1122" s="34"/>
      <c r="B1122" s="251"/>
      <c r="C1122" s="48">
        <v>0</v>
      </c>
      <c r="D1122" s="49">
        <v>0</v>
      </c>
      <c r="E1122" s="56"/>
      <c r="F1122" s="275"/>
      <c r="G1122" s="51">
        <v>0</v>
      </c>
      <c r="H1122" s="56"/>
      <c r="I1122" s="51">
        <v>0</v>
      </c>
      <c r="J1122" s="51">
        <v>0</v>
      </c>
      <c r="K1122" s="51">
        <v>0</v>
      </c>
      <c r="L1122" s="51">
        <v>0</v>
      </c>
      <c r="M1122" s="51">
        <v>0</v>
      </c>
      <c r="N1122" s="51">
        <v>0</v>
      </c>
      <c r="O1122" s="51">
        <v>0</v>
      </c>
      <c r="P1122" s="51">
        <v>0</v>
      </c>
      <c r="Q1122" s="51">
        <v>0</v>
      </c>
      <c r="R1122" s="51">
        <v>0</v>
      </c>
      <c r="S1122" s="51">
        <v>0</v>
      </c>
      <c r="T1122" s="51">
        <v>0</v>
      </c>
      <c r="U1122" s="51">
        <v>0</v>
      </c>
      <c r="V1122" s="51">
        <v>0</v>
      </c>
      <c r="W1122" s="51">
        <v>0</v>
      </c>
      <c r="X1122" s="51">
        <v>0</v>
      </c>
      <c r="Y1122" s="51">
        <v>0</v>
      </c>
      <c r="Z1122" s="51">
        <v>0</v>
      </c>
      <c r="AA1122" s="51">
        <v>0</v>
      </c>
      <c r="AB1122" s="51">
        <v>0</v>
      </c>
      <c r="AC1122" s="51">
        <v>0</v>
      </c>
      <c r="AD1122" s="51">
        <v>0</v>
      </c>
      <c r="AE1122" s="276"/>
      <c r="AF1122" s="34"/>
      <c r="AG1122" s="34"/>
      <c r="AH1122" s="34"/>
    </row>
    <row r="1123" spans="1:34" ht="11.25" hidden="1" outlineLevel="3" x14ac:dyDescent="0.2">
      <c r="A1123" s="34"/>
      <c r="B1123" s="251"/>
      <c r="C1123" s="48">
        <v>0</v>
      </c>
      <c r="D1123" s="49">
        <v>0</v>
      </c>
      <c r="E1123" s="56"/>
      <c r="F1123" s="275"/>
      <c r="G1123" s="51">
        <v>0</v>
      </c>
      <c r="H1123" s="56"/>
      <c r="I1123" s="51">
        <v>0</v>
      </c>
      <c r="J1123" s="51">
        <v>0</v>
      </c>
      <c r="K1123" s="51">
        <v>0</v>
      </c>
      <c r="L1123" s="51">
        <v>0</v>
      </c>
      <c r="M1123" s="51">
        <v>0</v>
      </c>
      <c r="N1123" s="51">
        <v>0</v>
      </c>
      <c r="O1123" s="51">
        <v>0</v>
      </c>
      <c r="P1123" s="51">
        <v>0</v>
      </c>
      <c r="Q1123" s="51">
        <v>0</v>
      </c>
      <c r="R1123" s="51">
        <v>0</v>
      </c>
      <c r="S1123" s="51">
        <v>0</v>
      </c>
      <c r="T1123" s="51">
        <v>0</v>
      </c>
      <c r="U1123" s="51">
        <v>0</v>
      </c>
      <c r="V1123" s="51">
        <v>0</v>
      </c>
      <c r="W1123" s="51">
        <v>0</v>
      </c>
      <c r="X1123" s="51">
        <v>0</v>
      </c>
      <c r="Y1123" s="51">
        <v>0</v>
      </c>
      <c r="Z1123" s="51">
        <v>0</v>
      </c>
      <c r="AA1123" s="51">
        <v>0</v>
      </c>
      <c r="AB1123" s="51">
        <v>0</v>
      </c>
      <c r="AC1123" s="51">
        <v>0</v>
      </c>
      <c r="AD1123" s="51">
        <v>0</v>
      </c>
      <c r="AE1123" s="276"/>
      <c r="AF1123" s="34"/>
      <c r="AG1123" s="34"/>
      <c r="AH1123" s="34"/>
    </row>
    <row r="1124" spans="1:34" ht="11.25" hidden="1" outlineLevel="3" x14ac:dyDescent="0.2">
      <c r="A1124" s="34"/>
      <c r="B1124" s="258"/>
      <c r="C1124" s="48">
        <v>0</v>
      </c>
      <c r="D1124" s="49">
        <v>0</v>
      </c>
      <c r="E1124" s="56"/>
      <c r="F1124" s="275"/>
      <c r="G1124" s="51">
        <v>0</v>
      </c>
      <c r="H1124" s="56"/>
      <c r="I1124" s="51">
        <v>0</v>
      </c>
      <c r="J1124" s="51">
        <v>0</v>
      </c>
      <c r="K1124" s="51">
        <v>0</v>
      </c>
      <c r="L1124" s="51">
        <v>0</v>
      </c>
      <c r="M1124" s="51">
        <v>0</v>
      </c>
      <c r="N1124" s="51">
        <v>0</v>
      </c>
      <c r="O1124" s="51">
        <v>0</v>
      </c>
      <c r="P1124" s="51">
        <v>0</v>
      </c>
      <c r="Q1124" s="51">
        <v>0</v>
      </c>
      <c r="R1124" s="51">
        <v>0</v>
      </c>
      <c r="S1124" s="51">
        <v>0</v>
      </c>
      <c r="T1124" s="51">
        <v>0</v>
      </c>
      <c r="U1124" s="51">
        <v>0</v>
      </c>
      <c r="V1124" s="51">
        <v>0</v>
      </c>
      <c r="W1124" s="51">
        <v>0</v>
      </c>
      <c r="X1124" s="51">
        <v>0</v>
      </c>
      <c r="Y1124" s="51">
        <v>0</v>
      </c>
      <c r="Z1124" s="51">
        <v>0</v>
      </c>
      <c r="AA1124" s="51">
        <v>0</v>
      </c>
      <c r="AB1124" s="51">
        <v>0</v>
      </c>
      <c r="AC1124" s="51">
        <v>0</v>
      </c>
      <c r="AD1124" s="51">
        <v>0</v>
      </c>
      <c r="AE1124" s="276"/>
      <c r="AF1124" s="34"/>
      <c r="AG1124" s="34"/>
      <c r="AH1124" s="34"/>
    </row>
    <row r="1125" spans="1:34" ht="11.25" hidden="1" outlineLevel="3" x14ac:dyDescent="0.2">
      <c r="A1125" s="34"/>
      <c r="B1125" s="251"/>
      <c r="C1125" s="48">
        <v>0</v>
      </c>
      <c r="D1125" s="49">
        <v>0</v>
      </c>
      <c r="E1125" s="56"/>
      <c r="F1125" s="275"/>
      <c r="G1125" s="51">
        <v>0</v>
      </c>
      <c r="H1125" s="56"/>
      <c r="I1125" s="51">
        <v>0</v>
      </c>
      <c r="J1125" s="51">
        <v>0</v>
      </c>
      <c r="K1125" s="51">
        <v>0</v>
      </c>
      <c r="L1125" s="51">
        <v>0</v>
      </c>
      <c r="M1125" s="51">
        <v>0</v>
      </c>
      <c r="N1125" s="51">
        <v>0</v>
      </c>
      <c r="O1125" s="51">
        <v>0</v>
      </c>
      <c r="P1125" s="51">
        <v>0</v>
      </c>
      <c r="Q1125" s="51">
        <v>0</v>
      </c>
      <c r="R1125" s="51">
        <v>0</v>
      </c>
      <c r="S1125" s="51">
        <v>0</v>
      </c>
      <c r="T1125" s="51">
        <v>0</v>
      </c>
      <c r="U1125" s="51">
        <v>0</v>
      </c>
      <c r="V1125" s="51">
        <v>0</v>
      </c>
      <c r="W1125" s="51">
        <v>0</v>
      </c>
      <c r="X1125" s="51">
        <v>0</v>
      </c>
      <c r="Y1125" s="51">
        <v>0</v>
      </c>
      <c r="Z1125" s="51">
        <v>0</v>
      </c>
      <c r="AA1125" s="51">
        <v>0</v>
      </c>
      <c r="AB1125" s="51">
        <v>0</v>
      </c>
      <c r="AC1125" s="51">
        <v>0</v>
      </c>
      <c r="AD1125" s="51">
        <v>0</v>
      </c>
      <c r="AE1125" s="276"/>
      <c r="AF1125" s="34"/>
      <c r="AG1125" s="34"/>
      <c r="AH1125" s="34"/>
    </row>
    <row r="1126" spans="1:34" ht="11.25" hidden="1" outlineLevel="3" x14ac:dyDescent="0.2">
      <c r="A1126" s="34"/>
      <c r="B1126" s="251"/>
      <c r="C1126" s="48">
        <v>0</v>
      </c>
      <c r="D1126" s="49">
        <v>0</v>
      </c>
      <c r="E1126" s="56"/>
      <c r="F1126" s="275"/>
      <c r="G1126" s="51">
        <v>0</v>
      </c>
      <c r="H1126" s="56"/>
      <c r="I1126" s="51">
        <v>0</v>
      </c>
      <c r="J1126" s="51">
        <v>0</v>
      </c>
      <c r="K1126" s="51">
        <v>0</v>
      </c>
      <c r="L1126" s="51">
        <v>0</v>
      </c>
      <c r="M1126" s="51">
        <v>0</v>
      </c>
      <c r="N1126" s="51">
        <v>0</v>
      </c>
      <c r="O1126" s="51">
        <v>0</v>
      </c>
      <c r="P1126" s="51">
        <v>0</v>
      </c>
      <c r="Q1126" s="51">
        <v>0</v>
      </c>
      <c r="R1126" s="51">
        <v>0</v>
      </c>
      <c r="S1126" s="51">
        <v>0</v>
      </c>
      <c r="T1126" s="51">
        <v>0</v>
      </c>
      <c r="U1126" s="51">
        <v>0</v>
      </c>
      <c r="V1126" s="51">
        <v>0</v>
      </c>
      <c r="W1126" s="51">
        <v>0</v>
      </c>
      <c r="X1126" s="51">
        <v>0</v>
      </c>
      <c r="Y1126" s="51">
        <v>0</v>
      </c>
      <c r="Z1126" s="51">
        <v>0</v>
      </c>
      <c r="AA1126" s="51">
        <v>0</v>
      </c>
      <c r="AB1126" s="51">
        <v>0</v>
      </c>
      <c r="AC1126" s="51">
        <v>0</v>
      </c>
      <c r="AD1126" s="51">
        <v>0</v>
      </c>
      <c r="AE1126" s="276"/>
      <c r="AF1126" s="34"/>
      <c r="AG1126" s="34"/>
      <c r="AH1126" s="34"/>
    </row>
    <row r="1127" spans="1:34" ht="11.25" hidden="1" outlineLevel="3" x14ac:dyDescent="0.2">
      <c r="A1127" s="34"/>
      <c r="B1127" s="251"/>
      <c r="C1127" s="48">
        <v>0</v>
      </c>
      <c r="D1127" s="49">
        <v>0</v>
      </c>
      <c r="E1127" s="56"/>
      <c r="F1127" s="275"/>
      <c r="G1127" s="51">
        <v>0</v>
      </c>
      <c r="H1127" s="56"/>
      <c r="I1127" s="51">
        <v>0</v>
      </c>
      <c r="J1127" s="51">
        <v>0</v>
      </c>
      <c r="K1127" s="51">
        <v>0</v>
      </c>
      <c r="L1127" s="51">
        <v>0</v>
      </c>
      <c r="M1127" s="51">
        <v>0</v>
      </c>
      <c r="N1127" s="51">
        <v>0</v>
      </c>
      <c r="O1127" s="51">
        <v>0</v>
      </c>
      <c r="P1127" s="51">
        <v>0</v>
      </c>
      <c r="Q1127" s="51">
        <v>0</v>
      </c>
      <c r="R1127" s="51">
        <v>0</v>
      </c>
      <c r="S1127" s="51">
        <v>0</v>
      </c>
      <c r="T1127" s="51">
        <v>0</v>
      </c>
      <c r="U1127" s="51">
        <v>0</v>
      </c>
      <c r="V1127" s="51">
        <v>0</v>
      </c>
      <c r="W1127" s="51">
        <v>0</v>
      </c>
      <c r="X1127" s="51">
        <v>0</v>
      </c>
      <c r="Y1127" s="51">
        <v>0</v>
      </c>
      <c r="Z1127" s="51">
        <v>0</v>
      </c>
      <c r="AA1127" s="51">
        <v>0</v>
      </c>
      <c r="AB1127" s="51">
        <v>0</v>
      </c>
      <c r="AC1127" s="51">
        <v>0</v>
      </c>
      <c r="AD1127" s="51">
        <v>0</v>
      </c>
      <c r="AE1127" s="276"/>
      <c r="AF1127" s="34"/>
      <c r="AG1127" s="34"/>
      <c r="AH1127" s="34"/>
    </row>
    <row r="1128" spans="1:34" ht="11.25" hidden="1" outlineLevel="3" x14ac:dyDescent="0.2">
      <c r="A1128" s="34"/>
      <c r="B1128" s="251"/>
      <c r="C1128" s="48">
        <v>0</v>
      </c>
      <c r="D1128" s="49">
        <v>0</v>
      </c>
      <c r="E1128" s="56"/>
      <c r="F1128" s="275"/>
      <c r="G1128" s="51">
        <v>0</v>
      </c>
      <c r="H1128" s="56"/>
      <c r="I1128" s="51">
        <v>0</v>
      </c>
      <c r="J1128" s="51">
        <v>0</v>
      </c>
      <c r="K1128" s="51">
        <v>0</v>
      </c>
      <c r="L1128" s="51">
        <v>0</v>
      </c>
      <c r="M1128" s="51">
        <v>0</v>
      </c>
      <c r="N1128" s="51">
        <v>0</v>
      </c>
      <c r="O1128" s="51">
        <v>0</v>
      </c>
      <c r="P1128" s="51">
        <v>0</v>
      </c>
      <c r="Q1128" s="51">
        <v>0</v>
      </c>
      <c r="R1128" s="51">
        <v>0</v>
      </c>
      <c r="S1128" s="51">
        <v>0</v>
      </c>
      <c r="T1128" s="51">
        <v>0</v>
      </c>
      <c r="U1128" s="51">
        <v>0</v>
      </c>
      <c r="V1128" s="51">
        <v>0</v>
      </c>
      <c r="W1128" s="51">
        <v>0</v>
      </c>
      <c r="X1128" s="51">
        <v>0</v>
      </c>
      <c r="Y1128" s="51">
        <v>0</v>
      </c>
      <c r="Z1128" s="51">
        <v>0</v>
      </c>
      <c r="AA1128" s="51">
        <v>0</v>
      </c>
      <c r="AB1128" s="51">
        <v>0</v>
      </c>
      <c r="AC1128" s="51">
        <v>0</v>
      </c>
      <c r="AD1128" s="51">
        <v>0</v>
      </c>
      <c r="AE1128" s="276"/>
      <c r="AF1128" s="34"/>
      <c r="AG1128" s="34"/>
      <c r="AH1128" s="34"/>
    </row>
    <row r="1129" spans="1:34" ht="11.25" hidden="1" outlineLevel="3" x14ac:dyDescent="0.2">
      <c r="A1129" s="34"/>
      <c r="B1129" s="251"/>
      <c r="C1129" s="48">
        <v>0</v>
      </c>
      <c r="D1129" s="49">
        <v>0</v>
      </c>
      <c r="E1129" s="56"/>
      <c r="F1129" s="275"/>
      <c r="G1129" s="51">
        <v>0</v>
      </c>
      <c r="H1129" s="56"/>
      <c r="I1129" s="51">
        <v>0</v>
      </c>
      <c r="J1129" s="51">
        <v>0</v>
      </c>
      <c r="K1129" s="51">
        <v>0</v>
      </c>
      <c r="L1129" s="51">
        <v>0</v>
      </c>
      <c r="M1129" s="51">
        <v>0</v>
      </c>
      <c r="N1129" s="51">
        <v>0</v>
      </c>
      <c r="O1129" s="51">
        <v>0</v>
      </c>
      <c r="P1129" s="51">
        <v>0</v>
      </c>
      <c r="Q1129" s="51">
        <v>0</v>
      </c>
      <c r="R1129" s="51">
        <v>0</v>
      </c>
      <c r="S1129" s="51">
        <v>0</v>
      </c>
      <c r="T1129" s="51">
        <v>0</v>
      </c>
      <c r="U1129" s="51">
        <v>0</v>
      </c>
      <c r="V1129" s="51">
        <v>0</v>
      </c>
      <c r="W1129" s="51">
        <v>0</v>
      </c>
      <c r="X1129" s="51">
        <v>0</v>
      </c>
      <c r="Y1129" s="51">
        <v>0</v>
      </c>
      <c r="Z1129" s="51">
        <v>0</v>
      </c>
      <c r="AA1129" s="51">
        <v>0</v>
      </c>
      <c r="AB1129" s="51">
        <v>0</v>
      </c>
      <c r="AC1129" s="51">
        <v>0</v>
      </c>
      <c r="AD1129" s="51">
        <v>0</v>
      </c>
      <c r="AE1129" s="276"/>
      <c r="AF1129" s="34"/>
      <c r="AG1129" s="34"/>
      <c r="AH1129" s="34"/>
    </row>
    <row r="1130" spans="1:34" ht="11.25" hidden="1" outlineLevel="3" x14ac:dyDescent="0.2">
      <c r="A1130" s="34"/>
      <c r="B1130" s="251"/>
      <c r="C1130" s="48">
        <v>0</v>
      </c>
      <c r="D1130" s="49">
        <v>0</v>
      </c>
      <c r="E1130" s="56"/>
      <c r="F1130" s="275"/>
      <c r="G1130" s="51">
        <v>0</v>
      </c>
      <c r="H1130" s="56"/>
      <c r="I1130" s="51">
        <v>0</v>
      </c>
      <c r="J1130" s="51">
        <v>0</v>
      </c>
      <c r="K1130" s="51">
        <v>0</v>
      </c>
      <c r="L1130" s="51">
        <v>0</v>
      </c>
      <c r="M1130" s="51">
        <v>0</v>
      </c>
      <c r="N1130" s="51">
        <v>0</v>
      </c>
      <c r="O1130" s="51">
        <v>0</v>
      </c>
      <c r="P1130" s="51">
        <v>0</v>
      </c>
      <c r="Q1130" s="51">
        <v>0</v>
      </c>
      <c r="R1130" s="51">
        <v>0</v>
      </c>
      <c r="S1130" s="51">
        <v>0</v>
      </c>
      <c r="T1130" s="51">
        <v>0</v>
      </c>
      <c r="U1130" s="51">
        <v>0</v>
      </c>
      <c r="V1130" s="51">
        <v>0</v>
      </c>
      <c r="W1130" s="51">
        <v>0</v>
      </c>
      <c r="X1130" s="51">
        <v>0</v>
      </c>
      <c r="Y1130" s="51">
        <v>0</v>
      </c>
      <c r="Z1130" s="51">
        <v>0</v>
      </c>
      <c r="AA1130" s="51">
        <v>0</v>
      </c>
      <c r="AB1130" s="51">
        <v>0</v>
      </c>
      <c r="AC1130" s="51">
        <v>0</v>
      </c>
      <c r="AD1130" s="51">
        <v>0</v>
      </c>
      <c r="AE1130" s="276"/>
      <c r="AF1130" s="34"/>
      <c r="AG1130" s="34"/>
      <c r="AH1130" s="34"/>
    </row>
    <row r="1131" spans="1:34" ht="11.25" hidden="1" outlineLevel="3" x14ac:dyDescent="0.2">
      <c r="A1131" s="34"/>
      <c r="B1131" s="258"/>
      <c r="C1131" s="48">
        <v>0</v>
      </c>
      <c r="D1131" s="49">
        <v>0</v>
      </c>
      <c r="E1131" s="56"/>
      <c r="F1131" s="275"/>
      <c r="G1131" s="51">
        <v>0</v>
      </c>
      <c r="H1131" s="56"/>
      <c r="I1131" s="51">
        <v>0</v>
      </c>
      <c r="J1131" s="51">
        <v>0</v>
      </c>
      <c r="K1131" s="51">
        <v>0</v>
      </c>
      <c r="L1131" s="51">
        <v>0</v>
      </c>
      <c r="M1131" s="51">
        <v>0</v>
      </c>
      <c r="N1131" s="51">
        <v>0</v>
      </c>
      <c r="O1131" s="51">
        <v>0</v>
      </c>
      <c r="P1131" s="51">
        <v>0</v>
      </c>
      <c r="Q1131" s="51">
        <v>0</v>
      </c>
      <c r="R1131" s="51">
        <v>0</v>
      </c>
      <c r="S1131" s="51">
        <v>0</v>
      </c>
      <c r="T1131" s="51">
        <v>0</v>
      </c>
      <c r="U1131" s="51">
        <v>0</v>
      </c>
      <c r="V1131" s="51">
        <v>0</v>
      </c>
      <c r="W1131" s="51">
        <v>0</v>
      </c>
      <c r="X1131" s="51">
        <v>0</v>
      </c>
      <c r="Y1131" s="51">
        <v>0</v>
      </c>
      <c r="Z1131" s="51">
        <v>0</v>
      </c>
      <c r="AA1131" s="51">
        <v>0</v>
      </c>
      <c r="AB1131" s="51">
        <v>0</v>
      </c>
      <c r="AC1131" s="51">
        <v>0</v>
      </c>
      <c r="AD1131" s="51">
        <v>0</v>
      </c>
      <c r="AE1131" s="276"/>
      <c r="AF1131" s="34"/>
      <c r="AG1131" s="34"/>
      <c r="AH1131" s="34"/>
    </row>
    <row r="1132" spans="1:34" ht="11.25" outlineLevel="2" collapsed="1" x14ac:dyDescent="0.2">
      <c r="A1132" s="34"/>
      <c r="B1132" s="258"/>
      <c r="C1132" s="48">
        <v>0</v>
      </c>
      <c r="D1132" s="49">
        <v>0</v>
      </c>
      <c r="E1132" s="56"/>
      <c r="F1132" s="275"/>
      <c r="G1132" s="51">
        <v>0</v>
      </c>
      <c r="H1132" s="56"/>
      <c r="I1132" s="51">
        <v>0</v>
      </c>
      <c r="J1132" s="51">
        <v>0</v>
      </c>
      <c r="K1132" s="51">
        <v>0</v>
      </c>
      <c r="L1132" s="51">
        <v>0</v>
      </c>
      <c r="M1132" s="51">
        <v>0</v>
      </c>
      <c r="N1132" s="51">
        <v>0</v>
      </c>
      <c r="O1132" s="51">
        <v>0</v>
      </c>
      <c r="P1132" s="51">
        <v>0</v>
      </c>
      <c r="Q1132" s="51">
        <v>0</v>
      </c>
      <c r="R1132" s="51">
        <v>0</v>
      </c>
      <c r="S1132" s="51">
        <v>0</v>
      </c>
      <c r="T1132" s="51">
        <v>0</v>
      </c>
      <c r="U1132" s="51">
        <v>0</v>
      </c>
      <c r="V1132" s="51">
        <v>0</v>
      </c>
      <c r="W1132" s="51">
        <v>0</v>
      </c>
      <c r="X1132" s="51">
        <v>0</v>
      </c>
      <c r="Y1132" s="51">
        <v>0</v>
      </c>
      <c r="Z1132" s="51">
        <v>0</v>
      </c>
      <c r="AA1132" s="51">
        <v>0</v>
      </c>
      <c r="AB1132" s="51">
        <v>0</v>
      </c>
      <c r="AC1132" s="51">
        <v>0</v>
      </c>
      <c r="AD1132" s="51">
        <v>0</v>
      </c>
      <c r="AE1132" s="276"/>
      <c r="AF1132" s="34"/>
      <c r="AG1132" s="34"/>
      <c r="AH1132" s="34"/>
    </row>
    <row r="1133" spans="1:34" ht="11.25" outlineLevel="2" x14ac:dyDescent="0.2">
      <c r="A1133" s="34"/>
      <c r="B1133" s="258"/>
      <c r="C1133" s="48">
        <v>0</v>
      </c>
      <c r="D1133" s="49">
        <v>0</v>
      </c>
      <c r="E1133" s="56"/>
      <c r="F1133" s="275"/>
      <c r="G1133" s="51">
        <v>0</v>
      </c>
      <c r="H1133" s="56"/>
      <c r="I1133" s="51">
        <v>0</v>
      </c>
      <c r="J1133" s="51">
        <v>0</v>
      </c>
      <c r="K1133" s="51">
        <v>0</v>
      </c>
      <c r="L1133" s="51">
        <v>0</v>
      </c>
      <c r="M1133" s="51">
        <v>0</v>
      </c>
      <c r="N1133" s="51">
        <v>0</v>
      </c>
      <c r="O1133" s="51">
        <v>0</v>
      </c>
      <c r="P1133" s="51">
        <v>0</v>
      </c>
      <c r="Q1133" s="51">
        <v>0</v>
      </c>
      <c r="R1133" s="51">
        <v>0</v>
      </c>
      <c r="S1133" s="51">
        <v>0</v>
      </c>
      <c r="T1133" s="51">
        <v>0</v>
      </c>
      <c r="U1133" s="51">
        <v>0</v>
      </c>
      <c r="V1133" s="51">
        <v>0</v>
      </c>
      <c r="W1133" s="51">
        <v>0</v>
      </c>
      <c r="X1133" s="51">
        <v>0</v>
      </c>
      <c r="Y1133" s="51">
        <v>0</v>
      </c>
      <c r="Z1133" s="51">
        <v>0</v>
      </c>
      <c r="AA1133" s="51">
        <v>0</v>
      </c>
      <c r="AB1133" s="51">
        <v>0</v>
      </c>
      <c r="AC1133" s="51">
        <v>0</v>
      </c>
      <c r="AD1133" s="51">
        <v>0</v>
      </c>
      <c r="AE1133" s="276"/>
      <c r="AF1133" s="34"/>
      <c r="AG1133" s="34"/>
      <c r="AH1133" s="34"/>
    </row>
    <row r="1134" spans="1:34" ht="11.25" outlineLevel="2" x14ac:dyDescent="0.2">
      <c r="A1134" s="34"/>
      <c r="B1134" s="258"/>
      <c r="C1134" s="48">
        <v>0</v>
      </c>
      <c r="D1134" s="49">
        <v>0</v>
      </c>
      <c r="E1134" s="56"/>
      <c r="F1134" s="275"/>
      <c r="G1134" s="51">
        <v>0</v>
      </c>
      <c r="H1134" s="56"/>
      <c r="I1134" s="51">
        <v>0</v>
      </c>
      <c r="J1134" s="51">
        <v>0</v>
      </c>
      <c r="K1134" s="51">
        <v>0</v>
      </c>
      <c r="L1134" s="51">
        <v>0</v>
      </c>
      <c r="M1134" s="51">
        <v>0</v>
      </c>
      <c r="N1134" s="51">
        <v>0</v>
      </c>
      <c r="O1134" s="51">
        <v>0</v>
      </c>
      <c r="P1134" s="51">
        <v>0</v>
      </c>
      <c r="Q1134" s="51">
        <v>0</v>
      </c>
      <c r="R1134" s="51">
        <v>0</v>
      </c>
      <c r="S1134" s="51">
        <v>0</v>
      </c>
      <c r="T1134" s="51">
        <v>0</v>
      </c>
      <c r="U1134" s="51">
        <v>0</v>
      </c>
      <c r="V1134" s="51">
        <v>0</v>
      </c>
      <c r="W1134" s="51">
        <v>0</v>
      </c>
      <c r="X1134" s="51">
        <v>0</v>
      </c>
      <c r="Y1134" s="51">
        <v>0</v>
      </c>
      <c r="Z1134" s="51">
        <v>0</v>
      </c>
      <c r="AA1134" s="51">
        <v>0</v>
      </c>
      <c r="AB1134" s="51">
        <v>0</v>
      </c>
      <c r="AC1134" s="51">
        <v>0</v>
      </c>
      <c r="AD1134" s="51">
        <v>0</v>
      </c>
      <c r="AE1134" s="276"/>
      <c r="AF1134" s="34"/>
      <c r="AG1134" s="34"/>
      <c r="AH1134" s="34"/>
    </row>
    <row r="1135" spans="1:34" ht="11.25" outlineLevel="2" x14ac:dyDescent="0.2">
      <c r="A1135" s="34"/>
      <c r="B1135" s="34"/>
      <c r="C1135" s="218"/>
      <c r="D1135" s="220"/>
      <c r="E1135" s="56"/>
      <c r="F1135" s="62"/>
      <c r="G1135" s="56"/>
      <c r="H1135" s="56"/>
      <c r="I1135" s="277"/>
      <c r="J1135" s="277"/>
      <c r="K1135" s="276"/>
      <c r="L1135" s="276"/>
      <c r="M1135" s="276"/>
      <c r="N1135" s="278"/>
      <c r="O1135" s="278"/>
      <c r="P1135" s="278"/>
      <c r="Q1135" s="278"/>
      <c r="R1135" s="278"/>
      <c r="S1135" s="276"/>
      <c r="T1135" s="276"/>
      <c r="U1135" s="276"/>
      <c r="V1135" s="276"/>
      <c r="W1135" s="276"/>
      <c r="X1135" s="276"/>
      <c r="Y1135" s="276"/>
      <c r="Z1135" s="276"/>
      <c r="AA1135" s="276"/>
      <c r="AB1135" s="276"/>
      <c r="AC1135" s="276"/>
      <c r="AD1135" s="276"/>
      <c r="AE1135" s="276"/>
      <c r="AF1135" s="34"/>
      <c r="AG1135" s="34"/>
      <c r="AH1135" s="34"/>
    </row>
    <row r="1136" spans="1:34" ht="11.25" outlineLevel="1" x14ac:dyDescent="0.2">
      <c r="A1136" s="34"/>
      <c r="B1136" s="34"/>
      <c r="C1136" s="221"/>
      <c r="D1136" s="217"/>
      <c r="E1136" s="56"/>
      <c r="F1136" s="62"/>
      <c r="G1136" s="56"/>
      <c r="H1136" s="56"/>
      <c r="I1136" s="277"/>
      <c r="J1136" s="277"/>
      <c r="K1136" s="276"/>
      <c r="L1136" s="276"/>
      <c r="M1136" s="276"/>
      <c r="N1136" s="278"/>
      <c r="O1136" s="278"/>
      <c r="P1136" s="278"/>
      <c r="Q1136" s="278"/>
      <c r="R1136" s="278"/>
      <c r="S1136" s="276"/>
      <c r="T1136" s="276"/>
      <c r="U1136" s="276"/>
      <c r="V1136" s="276"/>
      <c r="W1136" s="276"/>
      <c r="X1136" s="276"/>
      <c r="Y1136" s="276"/>
      <c r="Z1136" s="276"/>
      <c r="AA1136" s="276"/>
      <c r="AB1136" s="276"/>
      <c r="AC1136" s="276"/>
      <c r="AD1136" s="276"/>
      <c r="AE1136" s="276"/>
      <c r="AF1136" s="34"/>
      <c r="AG1136" s="34"/>
      <c r="AH1136" s="34"/>
    </row>
    <row r="1137" spans="1:34" ht="11.25" outlineLevel="1" x14ac:dyDescent="0.2">
      <c r="A1137" s="34"/>
      <c r="B1137" s="34"/>
      <c r="C1137" s="47" t="s">
        <v>125</v>
      </c>
      <c r="D1137" s="209"/>
      <c r="E1137" s="35"/>
      <c r="F1137" s="47"/>
      <c r="G1137" s="37"/>
      <c r="H1137" s="37"/>
      <c r="I1137" s="276"/>
      <c r="J1137" s="276"/>
      <c r="K1137" s="276"/>
      <c r="L1137" s="276"/>
      <c r="M1137" s="276"/>
      <c r="N1137" s="276"/>
      <c r="O1137" s="276"/>
      <c r="P1137" s="276"/>
      <c r="Q1137" s="276"/>
      <c r="R1137" s="276"/>
      <c r="S1137" s="276"/>
      <c r="T1137" s="276"/>
      <c r="U1137" s="276"/>
      <c r="V1137" s="276"/>
      <c r="W1137" s="276"/>
      <c r="X1137" s="276"/>
      <c r="Y1137" s="276"/>
      <c r="Z1137" s="276"/>
      <c r="AA1137" s="276"/>
      <c r="AB1137" s="276"/>
      <c r="AC1137" s="276"/>
      <c r="AD1137" s="276"/>
      <c r="AE1137" s="276"/>
      <c r="AF1137" s="34"/>
      <c r="AG1137" s="34"/>
      <c r="AH1137" s="34"/>
    </row>
    <row r="1138" spans="1:34" ht="11.25" outlineLevel="2" x14ac:dyDescent="0.2">
      <c r="A1138" s="34"/>
      <c r="B1138" s="34"/>
      <c r="C1138" s="48" t="s">
        <v>53</v>
      </c>
      <c r="D1138" s="49" t="s">
        <v>229</v>
      </c>
      <c r="E1138" s="35"/>
      <c r="F1138" s="275"/>
      <c r="G1138" s="37"/>
      <c r="H1138" s="37"/>
      <c r="I1138" s="51">
        <v>0</v>
      </c>
      <c r="J1138" s="51">
        <v>1.9200000000000002</v>
      </c>
      <c r="K1138" s="51">
        <v>0</v>
      </c>
      <c r="L1138" s="51">
        <v>0</v>
      </c>
      <c r="M1138" s="51">
        <v>0</v>
      </c>
      <c r="N1138" s="51">
        <v>0</v>
      </c>
      <c r="O1138" s="51">
        <v>0</v>
      </c>
      <c r="P1138" s="51">
        <v>0</v>
      </c>
      <c r="Q1138" s="51">
        <v>0</v>
      </c>
      <c r="R1138" s="51">
        <v>0</v>
      </c>
      <c r="S1138" s="51">
        <v>0</v>
      </c>
      <c r="T1138" s="51">
        <v>0</v>
      </c>
      <c r="U1138" s="51">
        <v>0</v>
      </c>
      <c r="V1138" s="51">
        <v>0</v>
      </c>
      <c r="W1138" s="51">
        <v>0</v>
      </c>
      <c r="X1138" s="51">
        <v>0</v>
      </c>
      <c r="Y1138" s="51">
        <v>0</v>
      </c>
      <c r="Z1138" s="51">
        <v>0</v>
      </c>
      <c r="AA1138" s="51">
        <v>0</v>
      </c>
      <c r="AB1138" s="51">
        <v>0</v>
      </c>
      <c r="AC1138" s="51">
        <v>0</v>
      </c>
      <c r="AD1138" s="51">
        <v>0</v>
      </c>
      <c r="AE1138" s="276"/>
      <c r="AF1138" s="34"/>
      <c r="AG1138" s="34"/>
      <c r="AH1138" s="34"/>
    </row>
    <row r="1139" spans="1:34" s="57" customFormat="1" ht="11.25" outlineLevel="2" x14ac:dyDescent="0.2">
      <c r="A1139" s="52"/>
      <c r="B1139" s="52"/>
      <c r="C1139" s="48" t="s">
        <v>54</v>
      </c>
      <c r="D1139" s="49" t="s">
        <v>230</v>
      </c>
      <c r="E1139" s="56"/>
      <c r="F1139" s="275"/>
      <c r="G1139" s="56"/>
      <c r="H1139" s="56"/>
      <c r="I1139" s="51">
        <v>0</v>
      </c>
      <c r="J1139" s="51">
        <v>0</v>
      </c>
      <c r="K1139" s="51">
        <v>3.15</v>
      </c>
      <c r="L1139" s="51">
        <v>0.71000000000000008</v>
      </c>
      <c r="M1139" s="51">
        <v>0</v>
      </c>
      <c r="N1139" s="51">
        <v>0</v>
      </c>
      <c r="O1139" s="51">
        <v>0</v>
      </c>
      <c r="P1139" s="51">
        <v>0</v>
      </c>
      <c r="Q1139" s="51">
        <v>0</v>
      </c>
      <c r="R1139" s="51">
        <v>0</v>
      </c>
      <c r="S1139" s="51">
        <v>0</v>
      </c>
      <c r="T1139" s="51">
        <v>0</v>
      </c>
      <c r="U1139" s="51">
        <v>0</v>
      </c>
      <c r="V1139" s="51">
        <v>0</v>
      </c>
      <c r="W1139" s="51">
        <v>0</v>
      </c>
      <c r="X1139" s="51">
        <v>0</v>
      </c>
      <c r="Y1139" s="51">
        <v>0</v>
      </c>
      <c r="Z1139" s="51">
        <v>0</v>
      </c>
      <c r="AA1139" s="51">
        <v>0</v>
      </c>
      <c r="AB1139" s="51">
        <v>0</v>
      </c>
      <c r="AC1139" s="51">
        <v>0</v>
      </c>
      <c r="AD1139" s="51">
        <v>0</v>
      </c>
      <c r="AE1139" s="276"/>
      <c r="AF1139" s="52"/>
      <c r="AG1139" s="52"/>
      <c r="AH1139" s="52"/>
    </row>
    <row r="1140" spans="1:34" ht="11.25" outlineLevel="2" x14ac:dyDescent="0.2">
      <c r="A1140" s="34"/>
      <c r="B1140" s="34"/>
      <c r="C1140" s="48" t="s">
        <v>191</v>
      </c>
      <c r="D1140" s="49" t="s">
        <v>229</v>
      </c>
      <c r="E1140" s="56"/>
      <c r="F1140" s="275"/>
      <c r="G1140" s="56"/>
      <c r="H1140" s="56"/>
      <c r="I1140" s="51">
        <v>0</v>
      </c>
      <c r="J1140" s="51">
        <v>1.2100000000000002</v>
      </c>
      <c r="K1140" s="51">
        <v>0</v>
      </c>
      <c r="L1140" s="51">
        <v>0</v>
      </c>
      <c r="M1140" s="51">
        <v>3.63</v>
      </c>
      <c r="N1140" s="51">
        <v>1.2</v>
      </c>
      <c r="O1140" s="51">
        <v>0</v>
      </c>
      <c r="P1140" s="51">
        <v>0</v>
      </c>
      <c r="Q1140" s="51">
        <v>0</v>
      </c>
      <c r="R1140" s="51">
        <v>0</v>
      </c>
      <c r="S1140" s="51">
        <v>0</v>
      </c>
      <c r="T1140" s="51">
        <v>0</v>
      </c>
      <c r="U1140" s="51">
        <v>0</v>
      </c>
      <c r="V1140" s="51">
        <v>0</v>
      </c>
      <c r="W1140" s="51">
        <v>0</v>
      </c>
      <c r="X1140" s="51">
        <v>0</v>
      </c>
      <c r="Y1140" s="51">
        <v>0</v>
      </c>
      <c r="Z1140" s="51">
        <v>0</v>
      </c>
      <c r="AA1140" s="51">
        <v>0</v>
      </c>
      <c r="AB1140" s="51">
        <v>0</v>
      </c>
      <c r="AC1140" s="51">
        <v>0</v>
      </c>
      <c r="AD1140" s="51">
        <v>0</v>
      </c>
      <c r="AE1140" s="276"/>
      <c r="AF1140" s="34"/>
      <c r="AG1140" s="34"/>
      <c r="AH1140" s="34"/>
    </row>
    <row r="1141" spans="1:34" ht="11.25" outlineLevel="2" x14ac:dyDescent="0.2">
      <c r="A1141" s="34"/>
      <c r="B1141" s="34"/>
      <c r="C1141" s="48" t="s">
        <v>193</v>
      </c>
      <c r="D1141" s="49" t="s">
        <v>229</v>
      </c>
      <c r="E1141" s="56"/>
      <c r="F1141" s="275"/>
      <c r="G1141" s="56"/>
      <c r="H1141" s="56"/>
      <c r="I1141" s="51">
        <v>0</v>
      </c>
      <c r="J1141" s="51">
        <v>1.1800000000000002</v>
      </c>
      <c r="K1141" s="51">
        <v>0</v>
      </c>
      <c r="L1141" s="51">
        <v>0</v>
      </c>
      <c r="M1141" s="51">
        <v>2.41</v>
      </c>
      <c r="N1141" s="51">
        <v>1.1299999999999999</v>
      </c>
      <c r="O1141" s="51">
        <v>0</v>
      </c>
      <c r="P1141" s="51">
        <v>0</v>
      </c>
      <c r="Q1141" s="51">
        <v>0</v>
      </c>
      <c r="R1141" s="51">
        <v>0</v>
      </c>
      <c r="S1141" s="51">
        <v>0</v>
      </c>
      <c r="T1141" s="51">
        <v>0</v>
      </c>
      <c r="U1141" s="51">
        <v>0</v>
      </c>
      <c r="V1141" s="51">
        <v>0</v>
      </c>
      <c r="W1141" s="51">
        <v>0</v>
      </c>
      <c r="X1141" s="51">
        <v>0</v>
      </c>
      <c r="Y1141" s="51">
        <v>0</v>
      </c>
      <c r="Z1141" s="51">
        <v>0</v>
      </c>
      <c r="AA1141" s="51">
        <v>0</v>
      </c>
      <c r="AB1141" s="51">
        <v>0</v>
      </c>
      <c r="AC1141" s="51">
        <v>0</v>
      </c>
      <c r="AD1141" s="51">
        <v>0</v>
      </c>
      <c r="AE1141" s="276"/>
      <c r="AF1141" s="34"/>
      <c r="AG1141" s="34"/>
      <c r="AH1141" s="34"/>
    </row>
    <row r="1142" spans="1:34" ht="11.25" outlineLevel="2" x14ac:dyDescent="0.2">
      <c r="A1142" s="34"/>
      <c r="B1142" s="34"/>
      <c r="C1142" s="48" t="s">
        <v>195</v>
      </c>
      <c r="D1142" s="49" t="s">
        <v>230</v>
      </c>
      <c r="E1142" s="56"/>
      <c r="F1142" s="275"/>
      <c r="G1142" s="56"/>
      <c r="H1142" s="56"/>
      <c r="I1142" s="51">
        <v>0</v>
      </c>
      <c r="J1142" s="51">
        <v>0</v>
      </c>
      <c r="K1142" s="51">
        <v>1.72</v>
      </c>
      <c r="L1142" s="51">
        <v>1.2100000000000002</v>
      </c>
      <c r="M1142" s="51">
        <v>0</v>
      </c>
      <c r="N1142" s="51">
        <v>0</v>
      </c>
      <c r="O1142" s="51">
        <v>0</v>
      </c>
      <c r="P1142" s="51">
        <v>0</v>
      </c>
      <c r="Q1142" s="51">
        <v>0</v>
      </c>
      <c r="R1142" s="51">
        <v>0</v>
      </c>
      <c r="S1142" s="51">
        <v>0</v>
      </c>
      <c r="T1142" s="51">
        <v>0</v>
      </c>
      <c r="U1142" s="51">
        <v>0</v>
      </c>
      <c r="V1142" s="51">
        <v>0</v>
      </c>
      <c r="W1142" s="51">
        <v>0</v>
      </c>
      <c r="X1142" s="51">
        <v>0</v>
      </c>
      <c r="Y1142" s="51">
        <v>0</v>
      </c>
      <c r="Z1142" s="51">
        <v>0</v>
      </c>
      <c r="AA1142" s="51">
        <v>0</v>
      </c>
      <c r="AB1142" s="51">
        <v>0</v>
      </c>
      <c r="AC1142" s="51">
        <v>0</v>
      </c>
      <c r="AD1142" s="51">
        <v>0</v>
      </c>
      <c r="AE1142" s="276"/>
      <c r="AF1142" s="34"/>
      <c r="AG1142" s="34"/>
      <c r="AH1142" s="34"/>
    </row>
    <row r="1143" spans="1:34" ht="11.25" outlineLevel="2" x14ac:dyDescent="0.2">
      <c r="A1143" s="34"/>
      <c r="B1143" s="34"/>
      <c r="C1143" s="48" t="s">
        <v>197</v>
      </c>
      <c r="D1143" s="49" t="s">
        <v>230</v>
      </c>
      <c r="E1143" s="56"/>
      <c r="F1143" s="275"/>
      <c r="G1143" s="56"/>
      <c r="H1143" s="56"/>
      <c r="I1143" s="51">
        <v>0</v>
      </c>
      <c r="J1143" s="51">
        <v>0</v>
      </c>
      <c r="K1143" s="51">
        <v>0</v>
      </c>
      <c r="L1143" s="51">
        <v>0</v>
      </c>
      <c r="M1143" s="51">
        <v>0</v>
      </c>
      <c r="N1143" s="51">
        <v>0</v>
      </c>
      <c r="O1143" s="51">
        <v>0</v>
      </c>
      <c r="P1143" s="51">
        <v>0</v>
      </c>
      <c r="Q1143" s="51">
        <v>0</v>
      </c>
      <c r="R1143" s="51">
        <v>0</v>
      </c>
      <c r="S1143" s="51">
        <v>0</v>
      </c>
      <c r="T1143" s="51">
        <v>0</v>
      </c>
      <c r="U1143" s="51">
        <v>0</v>
      </c>
      <c r="V1143" s="51">
        <v>0</v>
      </c>
      <c r="W1143" s="51">
        <v>0</v>
      </c>
      <c r="X1143" s="51">
        <v>0</v>
      </c>
      <c r="Y1143" s="51">
        <v>0</v>
      </c>
      <c r="Z1143" s="51">
        <v>0</v>
      </c>
      <c r="AA1143" s="51">
        <v>0</v>
      </c>
      <c r="AB1143" s="51">
        <v>0</v>
      </c>
      <c r="AC1143" s="51">
        <v>0</v>
      </c>
      <c r="AD1143" s="51">
        <v>0</v>
      </c>
      <c r="AE1143" s="276"/>
      <c r="AF1143" s="34"/>
      <c r="AG1143" s="34"/>
      <c r="AH1143" s="34"/>
    </row>
    <row r="1144" spans="1:34" ht="11.25" outlineLevel="2" x14ac:dyDescent="0.2">
      <c r="A1144" s="34"/>
      <c r="B1144" s="34"/>
      <c r="C1144" s="48">
        <v>0</v>
      </c>
      <c r="D1144" s="49">
        <v>0</v>
      </c>
      <c r="E1144" s="56"/>
      <c r="F1144" s="275"/>
      <c r="G1144" s="56"/>
      <c r="H1144" s="56"/>
      <c r="I1144" s="51">
        <v>0</v>
      </c>
      <c r="J1144" s="51">
        <v>0</v>
      </c>
      <c r="K1144" s="51">
        <v>0</v>
      </c>
      <c r="L1144" s="51">
        <v>0</v>
      </c>
      <c r="M1144" s="51">
        <v>0</v>
      </c>
      <c r="N1144" s="51">
        <v>0</v>
      </c>
      <c r="O1144" s="51">
        <v>0</v>
      </c>
      <c r="P1144" s="51">
        <v>0</v>
      </c>
      <c r="Q1144" s="51">
        <v>0</v>
      </c>
      <c r="R1144" s="51">
        <v>0</v>
      </c>
      <c r="S1144" s="51">
        <v>0</v>
      </c>
      <c r="T1144" s="51">
        <v>0</v>
      </c>
      <c r="U1144" s="51">
        <v>0</v>
      </c>
      <c r="V1144" s="51">
        <v>0</v>
      </c>
      <c r="W1144" s="51">
        <v>0</v>
      </c>
      <c r="X1144" s="51">
        <v>0</v>
      </c>
      <c r="Y1144" s="51">
        <v>0</v>
      </c>
      <c r="Z1144" s="51">
        <v>0</v>
      </c>
      <c r="AA1144" s="51">
        <v>0</v>
      </c>
      <c r="AB1144" s="51">
        <v>0</v>
      </c>
      <c r="AC1144" s="51">
        <v>0</v>
      </c>
      <c r="AD1144" s="51">
        <v>0</v>
      </c>
      <c r="AE1144" s="276"/>
      <c r="AF1144" s="34"/>
      <c r="AG1144" s="34"/>
      <c r="AH1144" s="34"/>
    </row>
    <row r="1145" spans="1:34" ht="11.25" outlineLevel="2" x14ac:dyDescent="0.2">
      <c r="A1145" s="34"/>
      <c r="B1145" s="34"/>
      <c r="C1145" s="48">
        <v>0</v>
      </c>
      <c r="D1145" s="49">
        <v>0</v>
      </c>
      <c r="E1145" s="56"/>
      <c r="F1145" s="275"/>
      <c r="G1145" s="56"/>
      <c r="H1145" s="56"/>
      <c r="I1145" s="51">
        <v>0</v>
      </c>
      <c r="J1145" s="51">
        <v>0</v>
      </c>
      <c r="K1145" s="51">
        <v>0</v>
      </c>
      <c r="L1145" s="51">
        <v>0</v>
      </c>
      <c r="M1145" s="51">
        <v>0</v>
      </c>
      <c r="N1145" s="51">
        <v>0</v>
      </c>
      <c r="O1145" s="51">
        <v>0</v>
      </c>
      <c r="P1145" s="51">
        <v>0</v>
      </c>
      <c r="Q1145" s="51">
        <v>0</v>
      </c>
      <c r="R1145" s="51">
        <v>0</v>
      </c>
      <c r="S1145" s="51">
        <v>0</v>
      </c>
      <c r="T1145" s="51">
        <v>0</v>
      </c>
      <c r="U1145" s="51">
        <v>0</v>
      </c>
      <c r="V1145" s="51">
        <v>0</v>
      </c>
      <c r="W1145" s="51">
        <v>0</v>
      </c>
      <c r="X1145" s="51">
        <v>0</v>
      </c>
      <c r="Y1145" s="51">
        <v>0</v>
      </c>
      <c r="Z1145" s="51">
        <v>0</v>
      </c>
      <c r="AA1145" s="51">
        <v>0</v>
      </c>
      <c r="AB1145" s="51">
        <v>0</v>
      </c>
      <c r="AC1145" s="51">
        <v>0</v>
      </c>
      <c r="AD1145" s="51">
        <v>0</v>
      </c>
      <c r="AE1145" s="276"/>
      <c r="AF1145" s="34"/>
      <c r="AG1145" s="34"/>
      <c r="AH1145" s="34"/>
    </row>
    <row r="1146" spans="1:34" ht="11.25" outlineLevel="2" x14ac:dyDescent="0.2">
      <c r="A1146" s="34"/>
      <c r="B1146" s="34"/>
      <c r="C1146" s="48">
        <v>0</v>
      </c>
      <c r="D1146" s="49">
        <v>0</v>
      </c>
      <c r="E1146" s="56"/>
      <c r="F1146" s="275"/>
      <c r="G1146" s="56"/>
      <c r="H1146" s="56"/>
      <c r="I1146" s="51">
        <v>0</v>
      </c>
      <c r="J1146" s="51">
        <v>0</v>
      </c>
      <c r="K1146" s="51">
        <v>0</v>
      </c>
      <c r="L1146" s="51">
        <v>0</v>
      </c>
      <c r="M1146" s="51">
        <v>0</v>
      </c>
      <c r="N1146" s="51">
        <v>0</v>
      </c>
      <c r="O1146" s="51">
        <v>0</v>
      </c>
      <c r="P1146" s="51">
        <v>0</v>
      </c>
      <c r="Q1146" s="51">
        <v>0</v>
      </c>
      <c r="R1146" s="51">
        <v>0</v>
      </c>
      <c r="S1146" s="51">
        <v>0</v>
      </c>
      <c r="T1146" s="51">
        <v>0</v>
      </c>
      <c r="U1146" s="51">
        <v>0</v>
      </c>
      <c r="V1146" s="51">
        <v>0</v>
      </c>
      <c r="W1146" s="51">
        <v>0</v>
      </c>
      <c r="X1146" s="51">
        <v>0</v>
      </c>
      <c r="Y1146" s="51">
        <v>0</v>
      </c>
      <c r="Z1146" s="51">
        <v>0</v>
      </c>
      <c r="AA1146" s="51">
        <v>0</v>
      </c>
      <c r="AB1146" s="51">
        <v>0</v>
      </c>
      <c r="AC1146" s="51">
        <v>0</v>
      </c>
      <c r="AD1146" s="51">
        <v>0</v>
      </c>
      <c r="AE1146" s="276"/>
      <c r="AF1146" s="34"/>
      <c r="AG1146" s="34"/>
      <c r="AH1146" s="34"/>
    </row>
    <row r="1147" spans="1:34" ht="11.25" outlineLevel="2" x14ac:dyDescent="0.2">
      <c r="A1147" s="34"/>
      <c r="B1147" s="34"/>
      <c r="C1147" s="48">
        <v>0</v>
      </c>
      <c r="D1147" s="49">
        <v>0</v>
      </c>
      <c r="E1147" s="56"/>
      <c r="F1147" s="275"/>
      <c r="G1147" s="56"/>
      <c r="H1147" s="56"/>
      <c r="I1147" s="51">
        <v>0</v>
      </c>
      <c r="J1147" s="51">
        <v>0</v>
      </c>
      <c r="K1147" s="51">
        <v>0</v>
      </c>
      <c r="L1147" s="51">
        <v>0</v>
      </c>
      <c r="M1147" s="51">
        <v>0</v>
      </c>
      <c r="N1147" s="51">
        <v>0</v>
      </c>
      <c r="O1147" s="51">
        <v>0</v>
      </c>
      <c r="P1147" s="51">
        <v>0</v>
      </c>
      <c r="Q1147" s="51">
        <v>0</v>
      </c>
      <c r="R1147" s="51">
        <v>0</v>
      </c>
      <c r="S1147" s="51">
        <v>0</v>
      </c>
      <c r="T1147" s="51">
        <v>0</v>
      </c>
      <c r="U1147" s="51">
        <v>0</v>
      </c>
      <c r="V1147" s="51">
        <v>0</v>
      </c>
      <c r="W1147" s="51">
        <v>0</v>
      </c>
      <c r="X1147" s="51">
        <v>0</v>
      </c>
      <c r="Y1147" s="51">
        <v>0</v>
      </c>
      <c r="Z1147" s="51">
        <v>0</v>
      </c>
      <c r="AA1147" s="51">
        <v>0</v>
      </c>
      <c r="AB1147" s="51">
        <v>0</v>
      </c>
      <c r="AC1147" s="51">
        <v>0</v>
      </c>
      <c r="AD1147" s="51">
        <v>0</v>
      </c>
      <c r="AE1147" s="276"/>
      <c r="AF1147" s="34"/>
      <c r="AG1147" s="34"/>
      <c r="AH1147" s="34"/>
    </row>
    <row r="1148" spans="1:34" ht="11.25" hidden="1" outlineLevel="3" x14ac:dyDescent="0.2">
      <c r="A1148" s="34"/>
      <c r="B1148" s="34"/>
      <c r="C1148" s="48">
        <v>0</v>
      </c>
      <c r="D1148" s="49">
        <v>0</v>
      </c>
      <c r="E1148" s="56"/>
      <c r="F1148" s="275"/>
      <c r="G1148" s="56"/>
      <c r="H1148" s="56"/>
      <c r="I1148" s="51">
        <v>0</v>
      </c>
      <c r="J1148" s="51">
        <v>0</v>
      </c>
      <c r="K1148" s="51">
        <v>0</v>
      </c>
      <c r="L1148" s="51">
        <v>0</v>
      </c>
      <c r="M1148" s="51">
        <v>0</v>
      </c>
      <c r="N1148" s="51">
        <v>0</v>
      </c>
      <c r="O1148" s="51">
        <v>0</v>
      </c>
      <c r="P1148" s="51">
        <v>0</v>
      </c>
      <c r="Q1148" s="51">
        <v>0</v>
      </c>
      <c r="R1148" s="51">
        <v>0</v>
      </c>
      <c r="S1148" s="51">
        <v>0</v>
      </c>
      <c r="T1148" s="51">
        <v>0</v>
      </c>
      <c r="U1148" s="51">
        <v>0</v>
      </c>
      <c r="V1148" s="51">
        <v>0</v>
      </c>
      <c r="W1148" s="51">
        <v>0</v>
      </c>
      <c r="X1148" s="51">
        <v>0</v>
      </c>
      <c r="Y1148" s="51">
        <v>0</v>
      </c>
      <c r="Z1148" s="51">
        <v>0</v>
      </c>
      <c r="AA1148" s="51">
        <v>0</v>
      </c>
      <c r="AB1148" s="51">
        <v>0</v>
      </c>
      <c r="AC1148" s="51">
        <v>0</v>
      </c>
      <c r="AD1148" s="51">
        <v>0</v>
      </c>
      <c r="AE1148" s="276"/>
      <c r="AF1148" s="34"/>
      <c r="AG1148" s="34"/>
      <c r="AH1148" s="34"/>
    </row>
    <row r="1149" spans="1:34" ht="11.25" hidden="1" outlineLevel="3" x14ac:dyDescent="0.2">
      <c r="A1149" s="34"/>
      <c r="B1149" s="34"/>
      <c r="C1149" s="48">
        <v>0</v>
      </c>
      <c r="D1149" s="49">
        <v>0</v>
      </c>
      <c r="E1149" s="56"/>
      <c r="F1149" s="275"/>
      <c r="G1149" s="56"/>
      <c r="H1149" s="56"/>
      <c r="I1149" s="51">
        <v>0</v>
      </c>
      <c r="J1149" s="51">
        <v>0</v>
      </c>
      <c r="K1149" s="51">
        <v>0</v>
      </c>
      <c r="L1149" s="51">
        <v>0</v>
      </c>
      <c r="M1149" s="51">
        <v>0</v>
      </c>
      <c r="N1149" s="51">
        <v>0</v>
      </c>
      <c r="O1149" s="51">
        <v>0</v>
      </c>
      <c r="P1149" s="51">
        <v>0</v>
      </c>
      <c r="Q1149" s="51">
        <v>0</v>
      </c>
      <c r="R1149" s="51">
        <v>0</v>
      </c>
      <c r="S1149" s="51">
        <v>0</v>
      </c>
      <c r="T1149" s="51">
        <v>0</v>
      </c>
      <c r="U1149" s="51">
        <v>0</v>
      </c>
      <c r="V1149" s="51">
        <v>0</v>
      </c>
      <c r="W1149" s="51">
        <v>0</v>
      </c>
      <c r="X1149" s="51">
        <v>0</v>
      </c>
      <c r="Y1149" s="51">
        <v>0</v>
      </c>
      <c r="Z1149" s="51">
        <v>0</v>
      </c>
      <c r="AA1149" s="51">
        <v>0</v>
      </c>
      <c r="AB1149" s="51">
        <v>0</v>
      </c>
      <c r="AC1149" s="51">
        <v>0</v>
      </c>
      <c r="AD1149" s="51">
        <v>0</v>
      </c>
      <c r="AE1149" s="276"/>
      <c r="AF1149" s="34"/>
      <c r="AG1149" s="34"/>
      <c r="AH1149" s="34"/>
    </row>
    <row r="1150" spans="1:34" ht="11.25" hidden="1" outlineLevel="3" x14ac:dyDescent="0.2">
      <c r="A1150" s="34"/>
      <c r="B1150" s="34"/>
      <c r="C1150" s="48">
        <v>0</v>
      </c>
      <c r="D1150" s="49">
        <v>0</v>
      </c>
      <c r="E1150" s="56"/>
      <c r="F1150" s="275"/>
      <c r="G1150" s="56"/>
      <c r="H1150" s="56"/>
      <c r="I1150" s="51">
        <v>0</v>
      </c>
      <c r="J1150" s="51">
        <v>0</v>
      </c>
      <c r="K1150" s="51">
        <v>0</v>
      </c>
      <c r="L1150" s="51">
        <v>0</v>
      </c>
      <c r="M1150" s="51">
        <v>0</v>
      </c>
      <c r="N1150" s="51">
        <v>0</v>
      </c>
      <c r="O1150" s="51">
        <v>0</v>
      </c>
      <c r="P1150" s="51">
        <v>0</v>
      </c>
      <c r="Q1150" s="51">
        <v>0</v>
      </c>
      <c r="R1150" s="51">
        <v>0</v>
      </c>
      <c r="S1150" s="51">
        <v>0</v>
      </c>
      <c r="T1150" s="51">
        <v>0</v>
      </c>
      <c r="U1150" s="51">
        <v>0</v>
      </c>
      <c r="V1150" s="51">
        <v>0</v>
      </c>
      <c r="W1150" s="51">
        <v>0</v>
      </c>
      <c r="X1150" s="51">
        <v>0</v>
      </c>
      <c r="Y1150" s="51">
        <v>0</v>
      </c>
      <c r="Z1150" s="51">
        <v>0</v>
      </c>
      <c r="AA1150" s="51">
        <v>0</v>
      </c>
      <c r="AB1150" s="51">
        <v>0</v>
      </c>
      <c r="AC1150" s="51">
        <v>0</v>
      </c>
      <c r="AD1150" s="51">
        <v>0</v>
      </c>
      <c r="AE1150" s="276"/>
      <c r="AF1150" s="34"/>
      <c r="AG1150" s="34"/>
      <c r="AH1150" s="34"/>
    </row>
    <row r="1151" spans="1:34" ht="11.25" hidden="1" outlineLevel="3" x14ac:dyDescent="0.2">
      <c r="A1151" s="34"/>
      <c r="B1151" s="34"/>
      <c r="C1151" s="48">
        <v>0</v>
      </c>
      <c r="D1151" s="49">
        <v>0</v>
      </c>
      <c r="E1151" s="56"/>
      <c r="F1151" s="275"/>
      <c r="G1151" s="56"/>
      <c r="H1151" s="56"/>
      <c r="I1151" s="51">
        <v>0</v>
      </c>
      <c r="J1151" s="51">
        <v>0</v>
      </c>
      <c r="K1151" s="51">
        <v>0</v>
      </c>
      <c r="L1151" s="51">
        <v>0</v>
      </c>
      <c r="M1151" s="51">
        <v>0</v>
      </c>
      <c r="N1151" s="51">
        <v>0</v>
      </c>
      <c r="O1151" s="51">
        <v>0</v>
      </c>
      <c r="P1151" s="51">
        <v>0</v>
      </c>
      <c r="Q1151" s="51">
        <v>0</v>
      </c>
      <c r="R1151" s="51">
        <v>0</v>
      </c>
      <c r="S1151" s="51">
        <v>0</v>
      </c>
      <c r="T1151" s="51">
        <v>0</v>
      </c>
      <c r="U1151" s="51">
        <v>0</v>
      </c>
      <c r="V1151" s="51">
        <v>0</v>
      </c>
      <c r="W1151" s="51">
        <v>0</v>
      </c>
      <c r="X1151" s="51">
        <v>0</v>
      </c>
      <c r="Y1151" s="51">
        <v>0</v>
      </c>
      <c r="Z1151" s="51">
        <v>0</v>
      </c>
      <c r="AA1151" s="51">
        <v>0</v>
      </c>
      <c r="AB1151" s="51">
        <v>0</v>
      </c>
      <c r="AC1151" s="51">
        <v>0</v>
      </c>
      <c r="AD1151" s="51">
        <v>0</v>
      </c>
      <c r="AE1151" s="276"/>
      <c r="AF1151" s="34"/>
      <c r="AG1151" s="34"/>
      <c r="AH1151" s="34"/>
    </row>
    <row r="1152" spans="1:34" ht="11.25" hidden="1" outlineLevel="3" x14ac:dyDescent="0.2">
      <c r="A1152" s="34"/>
      <c r="B1152" s="34"/>
      <c r="C1152" s="48">
        <v>0</v>
      </c>
      <c r="D1152" s="49">
        <v>0</v>
      </c>
      <c r="E1152" s="56"/>
      <c r="F1152" s="275"/>
      <c r="G1152" s="56"/>
      <c r="H1152" s="56"/>
      <c r="I1152" s="51">
        <v>0</v>
      </c>
      <c r="J1152" s="51">
        <v>0</v>
      </c>
      <c r="K1152" s="51">
        <v>0</v>
      </c>
      <c r="L1152" s="51">
        <v>0</v>
      </c>
      <c r="M1152" s="51">
        <v>0</v>
      </c>
      <c r="N1152" s="51">
        <v>0</v>
      </c>
      <c r="O1152" s="51">
        <v>0</v>
      </c>
      <c r="P1152" s="51">
        <v>0</v>
      </c>
      <c r="Q1152" s="51">
        <v>0</v>
      </c>
      <c r="R1152" s="51">
        <v>0</v>
      </c>
      <c r="S1152" s="51">
        <v>0</v>
      </c>
      <c r="T1152" s="51">
        <v>0</v>
      </c>
      <c r="U1152" s="51">
        <v>0</v>
      </c>
      <c r="V1152" s="51">
        <v>0</v>
      </c>
      <c r="W1152" s="51">
        <v>0</v>
      </c>
      <c r="X1152" s="51">
        <v>0</v>
      </c>
      <c r="Y1152" s="51">
        <v>0</v>
      </c>
      <c r="Z1152" s="51">
        <v>0</v>
      </c>
      <c r="AA1152" s="51">
        <v>0</v>
      </c>
      <c r="AB1152" s="51">
        <v>0</v>
      </c>
      <c r="AC1152" s="51">
        <v>0</v>
      </c>
      <c r="AD1152" s="51">
        <v>0</v>
      </c>
      <c r="AE1152" s="276"/>
      <c r="AF1152" s="34"/>
      <c r="AG1152" s="34"/>
      <c r="AH1152" s="34"/>
    </row>
    <row r="1153" spans="1:34" ht="11.25" hidden="1" outlineLevel="3" x14ac:dyDescent="0.2">
      <c r="A1153" s="34"/>
      <c r="B1153" s="34"/>
      <c r="C1153" s="48">
        <v>0</v>
      </c>
      <c r="D1153" s="49">
        <v>0</v>
      </c>
      <c r="E1153" s="56"/>
      <c r="F1153" s="275"/>
      <c r="G1153" s="56"/>
      <c r="H1153" s="56"/>
      <c r="I1153" s="51">
        <v>0</v>
      </c>
      <c r="J1153" s="51">
        <v>0</v>
      </c>
      <c r="K1153" s="51">
        <v>0</v>
      </c>
      <c r="L1153" s="51">
        <v>0</v>
      </c>
      <c r="M1153" s="51">
        <v>0</v>
      </c>
      <c r="N1153" s="51">
        <v>0</v>
      </c>
      <c r="O1153" s="51">
        <v>0</v>
      </c>
      <c r="P1153" s="51">
        <v>0</v>
      </c>
      <c r="Q1153" s="51">
        <v>0</v>
      </c>
      <c r="R1153" s="51">
        <v>0</v>
      </c>
      <c r="S1153" s="51">
        <v>0</v>
      </c>
      <c r="T1153" s="51">
        <v>0</v>
      </c>
      <c r="U1153" s="51">
        <v>0</v>
      </c>
      <c r="V1153" s="51">
        <v>0</v>
      </c>
      <c r="W1153" s="51">
        <v>0</v>
      </c>
      <c r="X1153" s="51">
        <v>0</v>
      </c>
      <c r="Y1153" s="51">
        <v>0</v>
      </c>
      <c r="Z1153" s="51">
        <v>0</v>
      </c>
      <c r="AA1153" s="51">
        <v>0</v>
      </c>
      <c r="AB1153" s="51">
        <v>0</v>
      </c>
      <c r="AC1153" s="51">
        <v>0</v>
      </c>
      <c r="AD1153" s="51">
        <v>0</v>
      </c>
      <c r="AE1153" s="276"/>
      <c r="AF1153" s="34"/>
      <c r="AG1153" s="34"/>
      <c r="AH1153" s="34"/>
    </row>
    <row r="1154" spans="1:34" ht="11.25" hidden="1" outlineLevel="3" x14ac:dyDescent="0.2">
      <c r="A1154" s="34"/>
      <c r="B1154" s="34"/>
      <c r="C1154" s="48">
        <v>0</v>
      </c>
      <c r="D1154" s="49">
        <v>0</v>
      </c>
      <c r="E1154" s="56"/>
      <c r="F1154" s="275"/>
      <c r="G1154" s="56"/>
      <c r="H1154" s="56"/>
      <c r="I1154" s="51">
        <v>0</v>
      </c>
      <c r="J1154" s="51">
        <v>0</v>
      </c>
      <c r="K1154" s="51">
        <v>0</v>
      </c>
      <c r="L1154" s="51">
        <v>0</v>
      </c>
      <c r="M1154" s="51">
        <v>0</v>
      </c>
      <c r="N1154" s="51">
        <v>0</v>
      </c>
      <c r="O1154" s="51">
        <v>0</v>
      </c>
      <c r="P1154" s="51">
        <v>0</v>
      </c>
      <c r="Q1154" s="51">
        <v>0</v>
      </c>
      <c r="R1154" s="51">
        <v>0</v>
      </c>
      <c r="S1154" s="51">
        <v>0</v>
      </c>
      <c r="T1154" s="51">
        <v>0</v>
      </c>
      <c r="U1154" s="51">
        <v>0</v>
      </c>
      <c r="V1154" s="51">
        <v>0</v>
      </c>
      <c r="W1154" s="51">
        <v>0</v>
      </c>
      <c r="X1154" s="51">
        <v>0</v>
      </c>
      <c r="Y1154" s="51">
        <v>0</v>
      </c>
      <c r="Z1154" s="51">
        <v>0</v>
      </c>
      <c r="AA1154" s="51">
        <v>0</v>
      </c>
      <c r="AB1154" s="51">
        <v>0</v>
      </c>
      <c r="AC1154" s="51">
        <v>0</v>
      </c>
      <c r="AD1154" s="51">
        <v>0</v>
      </c>
      <c r="AE1154" s="276"/>
      <c r="AF1154" s="34"/>
      <c r="AG1154" s="34"/>
      <c r="AH1154" s="34"/>
    </row>
    <row r="1155" spans="1:34" ht="11.25" hidden="1" outlineLevel="3" x14ac:dyDescent="0.2">
      <c r="A1155" s="34"/>
      <c r="B1155" s="34"/>
      <c r="C1155" s="48">
        <v>0</v>
      </c>
      <c r="D1155" s="49">
        <v>0</v>
      </c>
      <c r="E1155" s="56"/>
      <c r="F1155" s="275"/>
      <c r="G1155" s="56"/>
      <c r="H1155" s="56"/>
      <c r="I1155" s="51">
        <v>0</v>
      </c>
      <c r="J1155" s="51">
        <v>0</v>
      </c>
      <c r="K1155" s="51">
        <v>0</v>
      </c>
      <c r="L1155" s="51">
        <v>0</v>
      </c>
      <c r="M1155" s="51">
        <v>0</v>
      </c>
      <c r="N1155" s="51">
        <v>0</v>
      </c>
      <c r="O1155" s="51">
        <v>0</v>
      </c>
      <c r="P1155" s="51">
        <v>0</v>
      </c>
      <c r="Q1155" s="51">
        <v>0</v>
      </c>
      <c r="R1155" s="51">
        <v>0</v>
      </c>
      <c r="S1155" s="51">
        <v>0</v>
      </c>
      <c r="T1155" s="51">
        <v>0</v>
      </c>
      <c r="U1155" s="51">
        <v>0</v>
      </c>
      <c r="V1155" s="51">
        <v>0</v>
      </c>
      <c r="W1155" s="51">
        <v>0</v>
      </c>
      <c r="X1155" s="51">
        <v>0</v>
      </c>
      <c r="Y1155" s="51">
        <v>0</v>
      </c>
      <c r="Z1155" s="51">
        <v>0</v>
      </c>
      <c r="AA1155" s="51">
        <v>0</v>
      </c>
      <c r="AB1155" s="51">
        <v>0</v>
      </c>
      <c r="AC1155" s="51">
        <v>0</v>
      </c>
      <c r="AD1155" s="51">
        <v>0</v>
      </c>
      <c r="AE1155" s="276"/>
      <c r="AF1155" s="34"/>
      <c r="AG1155" s="34"/>
      <c r="AH1155" s="34"/>
    </row>
    <row r="1156" spans="1:34" ht="11.25" hidden="1" outlineLevel="3" x14ac:dyDescent="0.2">
      <c r="A1156" s="34"/>
      <c r="B1156" s="34"/>
      <c r="C1156" s="48">
        <v>0</v>
      </c>
      <c r="D1156" s="49">
        <v>0</v>
      </c>
      <c r="E1156" s="56"/>
      <c r="F1156" s="275"/>
      <c r="G1156" s="56"/>
      <c r="H1156" s="56"/>
      <c r="I1156" s="51">
        <v>0</v>
      </c>
      <c r="J1156" s="51">
        <v>0</v>
      </c>
      <c r="K1156" s="51">
        <v>0</v>
      </c>
      <c r="L1156" s="51">
        <v>0</v>
      </c>
      <c r="M1156" s="51">
        <v>0</v>
      </c>
      <c r="N1156" s="51">
        <v>0</v>
      </c>
      <c r="O1156" s="51">
        <v>0</v>
      </c>
      <c r="P1156" s="51">
        <v>0</v>
      </c>
      <c r="Q1156" s="51">
        <v>0</v>
      </c>
      <c r="R1156" s="51">
        <v>0</v>
      </c>
      <c r="S1156" s="51">
        <v>0</v>
      </c>
      <c r="T1156" s="51">
        <v>0</v>
      </c>
      <c r="U1156" s="51">
        <v>0</v>
      </c>
      <c r="V1156" s="51">
        <v>0</v>
      </c>
      <c r="W1156" s="51">
        <v>0</v>
      </c>
      <c r="X1156" s="51">
        <v>0</v>
      </c>
      <c r="Y1156" s="51">
        <v>0</v>
      </c>
      <c r="Z1156" s="51">
        <v>0</v>
      </c>
      <c r="AA1156" s="51">
        <v>0</v>
      </c>
      <c r="AB1156" s="51">
        <v>0</v>
      </c>
      <c r="AC1156" s="51">
        <v>0</v>
      </c>
      <c r="AD1156" s="51">
        <v>0</v>
      </c>
      <c r="AE1156" s="276"/>
      <c r="AF1156" s="34"/>
      <c r="AG1156" s="34"/>
      <c r="AH1156" s="34"/>
    </row>
    <row r="1157" spans="1:34" ht="11.25" hidden="1" outlineLevel="3" x14ac:dyDescent="0.2">
      <c r="A1157" s="34"/>
      <c r="B1157" s="34"/>
      <c r="C1157" s="48">
        <v>0</v>
      </c>
      <c r="D1157" s="49">
        <v>0</v>
      </c>
      <c r="E1157" s="56"/>
      <c r="F1157" s="275"/>
      <c r="G1157" s="56"/>
      <c r="H1157" s="56"/>
      <c r="I1157" s="51">
        <v>0</v>
      </c>
      <c r="J1157" s="51">
        <v>0</v>
      </c>
      <c r="K1157" s="51">
        <v>0</v>
      </c>
      <c r="L1157" s="51">
        <v>0</v>
      </c>
      <c r="M1157" s="51">
        <v>0</v>
      </c>
      <c r="N1157" s="51">
        <v>0</v>
      </c>
      <c r="O1157" s="51">
        <v>0</v>
      </c>
      <c r="P1157" s="51">
        <v>0</v>
      </c>
      <c r="Q1157" s="51">
        <v>0</v>
      </c>
      <c r="R1157" s="51">
        <v>0</v>
      </c>
      <c r="S1157" s="51">
        <v>0</v>
      </c>
      <c r="T1157" s="51">
        <v>0</v>
      </c>
      <c r="U1157" s="51">
        <v>0</v>
      </c>
      <c r="V1157" s="51">
        <v>0</v>
      </c>
      <c r="W1157" s="51">
        <v>0</v>
      </c>
      <c r="X1157" s="51">
        <v>0</v>
      </c>
      <c r="Y1157" s="51">
        <v>0</v>
      </c>
      <c r="Z1157" s="51">
        <v>0</v>
      </c>
      <c r="AA1157" s="51">
        <v>0</v>
      </c>
      <c r="AB1157" s="51">
        <v>0</v>
      </c>
      <c r="AC1157" s="51">
        <v>0</v>
      </c>
      <c r="AD1157" s="51">
        <v>0</v>
      </c>
      <c r="AE1157" s="276"/>
      <c r="AF1157" s="34"/>
      <c r="AG1157" s="34"/>
      <c r="AH1157" s="34"/>
    </row>
    <row r="1158" spans="1:34" ht="11.25" hidden="1" outlineLevel="3" x14ac:dyDescent="0.2">
      <c r="A1158" s="34"/>
      <c r="B1158" s="34"/>
      <c r="C1158" s="48">
        <v>0</v>
      </c>
      <c r="D1158" s="49">
        <v>0</v>
      </c>
      <c r="E1158" s="56"/>
      <c r="F1158" s="275"/>
      <c r="G1158" s="56"/>
      <c r="H1158" s="56"/>
      <c r="I1158" s="51">
        <v>0</v>
      </c>
      <c r="J1158" s="51">
        <v>0</v>
      </c>
      <c r="K1158" s="51">
        <v>0</v>
      </c>
      <c r="L1158" s="51">
        <v>0</v>
      </c>
      <c r="M1158" s="51">
        <v>0</v>
      </c>
      <c r="N1158" s="51">
        <v>0</v>
      </c>
      <c r="O1158" s="51">
        <v>0</v>
      </c>
      <c r="P1158" s="51">
        <v>0</v>
      </c>
      <c r="Q1158" s="51">
        <v>0</v>
      </c>
      <c r="R1158" s="51">
        <v>0</v>
      </c>
      <c r="S1158" s="51">
        <v>0</v>
      </c>
      <c r="T1158" s="51">
        <v>0</v>
      </c>
      <c r="U1158" s="51">
        <v>0</v>
      </c>
      <c r="V1158" s="51">
        <v>0</v>
      </c>
      <c r="W1158" s="51">
        <v>0</v>
      </c>
      <c r="X1158" s="51">
        <v>0</v>
      </c>
      <c r="Y1158" s="51">
        <v>0</v>
      </c>
      <c r="Z1158" s="51">
        <v>0</v>
      </c>
      <c r="AA1158" s="51">
        <v>0</v>
      </c>
      <c r="AB1158" s="51">
        <v>0</v>
      </c>
      <c r="AC1158" s="51">
        <v>0</v>
      </c>
      <c r="AD1158" s="51">
        <v>0</v>
      </c>
      <c r="AE1158" s="276"/>
      <c r="AF1158" s="34"/>
      <c r="AG1158" s="34"/>
      <c r="AH1158" s="34"/>
    </row>
    <row r="1159" spans="1:34" ht="11.25" hidden="1" outlineLevel="3" x14ac:dyDescent="0.2">
      <c r="A1159" s="34"/>
      <c r="B1159" s="34"/>
      <c r="C1159" s="48">
        <v>0</v>
      </c>
      <c r="D1159" s="49">
        <v>0</v>
      </c>
      <c r="E1159" s="56"/>
      <c r="F1159" s="275"/>
      <c r="G1159" s="56"/>
      <c r="H1159" s="56"/>
      <c r="I1159" s="51">
        <v>0</v>
      </c>
      <c r="J1159" s="51">
        <v>0</v>
      </c>
      <c r="K1159" s="51">
        <v>0</v>
      </c>
      <c r="L1159" s="51">
        <v>0</v>
      </c>
      <c r="M1159" s="51">
        <v>0</v>
      </c>
      <c r="N1159" s="51">
        <v>0</v>
      </c>
      <c r="O1159" s="51">
        <v>0</v>
      </c>
      <c r="P1159" s="51">
        <v>0</v>
      </c>
      <c r="Q1159" s="51">
        <v>0</v>
      </c>
      <c r="R1159" s="51">
        <v>0</v>
      </c>
      <c r="S1159" s="51">
        <v>0</v>
      </c>
      <c r="T1159" s="51">
        <v>0</v>
      </c>
      <c r="U1159" s="51">
        <v>0</v>
      </c>
      <c r="V1159" s="51">
        <v>0</v>
      </c>
      <c r="W1159" s="51">
        <v>0</v>
      </c>
      <c r="X1159" s="51">
        <v>0</v>
      </c>
      <c r="Y1159" s="51">
        <v>0</v>
      </c>
      <c r="Z1159" s="51">
        <v>0</v>
      </c>
      <c r="AA1159" s="51">
        <v>0</v>
      </c>
      <c r="AB1159" s="51">
        <v>0</v>
      </c>
      <c r="AC1159" s="51">
        <v>0</v>
      </c>
      <c r="AD1159" s="51">
        <v>0</v>
      </c>
      <c r="AE1159" s="276"/>
      <c r="AF1159" s="34"/>
      <c r="AG1159" s="34"/>
      <c r="AH1159" s="34"/>
    </row>
    <row r="1160" spans="1:34" ht="11.25" hidden="1" outlineLevel="3" x14ac:dyDescent="0.2">
      <c r="A1160" s="34"/>
      <c r="B1160" s="34"/>
      <c r="C1160" s="48">
        <v>0</v>
      </c>
      <c r="D1160" s="49">
        <v>0</v>
      </c>
      <c r="E1160" s="56"/>
      <c r="F1160" s="275"/>
      <c r="G1160" s="56"/>
      <c r="H1160" s="56"/>
      <c r="I1160" s="51">
        <v>0</v>
      </c>
      <c r="J1160" s="51">
        <v>0</v>
      </c>
      <c r="K1160" s="51">
        <v>0</v>
      </c>
      <c r="L1160" s="51">
        <v>0</v>
      </c>
      <c r="M1160" s="51">
        <v>0</v>
      </c>
      <c r="N1160" s="51">
        <v>0</v>
      </c>
      <c r="O1160" s="51">
        <v>0</v>
      </c>
      <c r="P1160" s="51">
        <v>0</v>
      </c>
      <c r="Q1160" s="51">
        <v>0</v>
      </c>
      <c r="R1160" s="51">
        <v>0</v>
      </c>
      <c r="S1160" s="51">
        <v>0</v>
      </c>
      <c r="T1160" s="51">
        <v>0</v>
      </c>
      <c r="U1160" s="51">
        <v>0</v>
      </c>
      <c r="V1160" s="51">
        <v>0</v>
      </c>
      <c r="W1160" s="51">
        <v>0</v>
      </c>
      <c r="X1160" s="51">
        <v>0</v>
      </c>
      <c r="Y1160" s="51">
        <v>0</v>
      </c>
      <c r="Z1160" s="51">
        <v>0</v>
      </c>
      <c r="AA1160" s="51">
        <v>0</v>
      </c>
      <c r="AB1160" s="51">
        <v>0</v>
      </c>
      <c r="AC1160" s="51">
        <v>0</v>
      </c>
      <c r="AD1160" s="51">
        <v>0</v>
      </c>
      <c r="AE1160" s="276"/>
      <c r="AF1160" s="34"/>
      <c r="AG1160" s="34"/>
      <c r="AH1160" s="34"/>
    </row>
    <row r="1161" spans="1:34" ht="11.25" hidden="1" outlineLevel="3" x14ac:dyDescent="0.2">
      <c r="A1161" s="34"/>
      <c r="B1161" s="34"/>
      <c r="C1161" s="48">
        <v>0</v>
      </c>
      <c r="D1161" s="49">
        <v>0</v>
      </c>
      <c r="E1161" s="56"/>
      <c r="F1161" s="275"/>
      <c r="G1161" s="56"/>
      <c r="H1161" s="56"/>
      <c r="I1161" s="51">
        <v>0</v>
      </c>
      <c r="J1161" s="51">
        <v>0</v>
      </c>
      <c r="K1161" s="51">
        <v>0</v>
      </c>
      <c r="L1161" s="51">
        <v>0</v>
      </c>
      <c r="M1161" s="51">
        <v>0</v>
      </c>
      <c r="N1161" s="51">
        <v>0</v>
      </c>
      <c r="O1161" s="51">
        <v>0</v>
      </c>
      <c r="P1161" s="51">
        <v>0</v>
      </c>
      <c r="Q1161" s="51">
        <v>0</v>
      </c>
      <c r="R1161" s="51">
        <v>0</v>
      </c>
      <c r="S1161" s="51">
        <v>0</v>
      </c>
      <c r="T1161" s="51">
        <v>0</v>
      </c>
      <c r="U1161" s="51">
        <v>0</v>
      </c>
      <c r="V1161" s="51">
        <v>0</v>
      </c>
      <c r="W1161" s="51">
        <v>0</v>
      </c>
      <c r="X1161" s="51">
        <v>0</v>
      </c>
      <c r="Y1161" s="51">
        <v>0</v>
      </c>
      <c r="Z1161" s="51">
        <v>0</v>
      </c>
      <c r="AA1161" s="51">
        <v>0</v>
      </c>
      <c r="AB1161" s="51">
        <v>0</v>
      </c>
      <c r="AC1161" s="51">
        <v>0</v>
      </c>
      <c r="AD1161" s="51">
        <v>0</v>
      </c>
      <c r="AE1161" s="276"/>
      <c r="AF1161" s="34"/>
      <c r="AG1161" s="34"/>
      <c r="AH1161" s="34"/>
    </row>
    <row r="1162" spans="1:34" ht="11.25" hidden="1" outlineLevel="3" x14ac:dyDescent="0.2">
      <c r="A1162" s="34"/>
      <c r="B1162" s="34"/>
      <c r="C1162" s="48">
        <v>0</v>
      </c>
      <c r="D1162" s="49">
        <v>0</v>
      </c>
      <c r="E1162" s="56"/>
      <c r="F1162" s="275"/>
      <c r="G1162" s="56"/>
      <c r="H1162" s="56"/>
      <c r="I1162" s="51">
        <v>0</v>
      </c>
      <c r="J1162" s="51">
        <v>0</v>
      </c>
      <c r="K1162" s="51">
        <v>0</v>
      </c>
      <c r="L1162" s="51">
        <v>0</v>
      </c>
      <c r="M1162" s="51">
        <v>0</v>
      </c>
      <c r="N1162" s="51">
        <v>0</v>
      </c>
      <c r="O1162" s="51">
        <v>0</v>
      </c>
      <c r="P1162" s="51">
        <v>0</v>
      </c>
      <c r="Q1162" s="51">
        <v>0</v>
      </c>
      <c r="R1162" s="51">
        <v>0</v>
      </c>
      <c r="S1162" s="51">
        <v>0</v>
      </c>
      <c r="T1162" s="51">
        <v>0</v>
      </c>
      <c r="U1162" s="51">
        <v>0</v>
      </c>
      <c r="V1162" s="51">
        <v>0</v>
      </c>
      <c r="W1162" s="51">
        <v>0</v>
      </c>
      <c r="X1162" s="51">
        <v>0</v>
      </c>
      <c r="Y1162" s="51">
        <v>0</v>
      </c>
      <c r="Z1162" s="51">
        <v>0</v>
      </c>
      <c r="AA1162" s="51">
        <v>0</v>
      </c>
      <c r="AB1162" s="51">
        <v>0</v>
      </c>
      <c r="AC1162" s="51">
        <v>0</v>
      </c>
      <c r="AD1162" s="51">
        <v>0</v>
      </c>
      <c r="AE1162" s="276"/>
      <c r="AF1162" s="34"/>
      <c r="AG1162" s="34"/>
      <c r="AH1162" s="34"/>
    </row>
    <row r="1163" spans="1:34" ht="11.25" hidden="1" outlineLevel="3" x14ac:dyDescent="0.2">
      <c r="A1163" s="34"/>
      <c r="B1163" s="34"/>
      <c r="C1163" s="48">
        <v>0</v>
      </c>
      <c r="D1163" s="49">
        <v>0</v>
      </c>
      <c r="E1163" s="56"/>
      <c r="F1163" s="275"/>
      <c r="G1163" s="56"/>
      <c r="H1163" s="56"/>
      <c r="I1163" s="51">
        <v>0</v>
      </c>
      <c r="J1163" s="51">
        <v>0</v>
      </c>
      <c r="K1163" s="51">
        <v>0</v>
      </c>
      <c r="L1163" s="51">
        <v>0</v>
      </c>
      <c r="M1163" s="51">
        <v>0</v>
      </c>
      <c r="N1163" s="51">
        <v>0</v>
      </c>
      <c r="O1163" s="51">
        <v>0</v>
      </c>
      <c r="P1163" s="51">
        <v>0</v>
      </c>
      <c r="Q1163" s="51">
        <v>0</v>
      </c>
      <c r="R1163" s="51">
        <v>0</v>
      </c>
      <c r="S1163" s="51">
        <v>0</v>
      </c>
      <c r="T1163" s="51">
        <v>0</v>
      </c>
      <c r="U1163" s="51">
        <v>0</v>
      </c>
      <c r="V1163" s="51">
        <v>0</v>
      </c>
      <c r="W1163" s="51">
        <v>0</v>
      </c>
      <c r="X1163" s="51">
        <v>0</v>
      </c>
      <c r="Y1163" s="51">
        <v>0</v>
      </c>
      <c r="Z1163" s="51">
        <v>0</v>
      </c>
      <c r="AA1163" s="51">
        <v>0</v>
      </c>
      <c r="AB1163" s="51">
        <v>0</v>
      </c>
      <c r="AC1163" s="51">
        <v>0</v>
      </c>
      <c r="AD1163" s="51">
        <v>0</v>
      </c>
      <c r="AE1163" s="276"/>
      <c r="AF1163" s="34"/>
      <c r="AG1163" s="34"/>
      <c r="AH1163" s="34"/>
    </row>
    <row r="1164" spans="1:34" ht="11.25" hidden="1" outlineLevel="3" x14ac:dyDescent="0.2">
      <c r="A1164" s="34"/>
      <c r="B1164" s="34"/>
      <c r="C1164" s="48">
        <v>0</v>
      </c>
      <c r="D1164" s="49">
        <v>0</v>
      </c>
      <c r="E1164" s="56"/>
      <c r="F1164" s="275"/>
      <c r="G1164" s="56"/>
      <c r="H1164" s="56"/>
      <c r="I1164" s="51">
        <v>0</v>
      </c>
      <c r="J1164" s="51">
        <v>0</v>
      </c>
      <c r="K1164" s="51">
        <v>0</v>
      </c>
      <c r="L1164" s="51">
        <v>0</v>
      </c>
      <c r="M1164" s="51">
        <v>0</v>
      </c>
      <c r="N1164" s="51">
        <v>0</v>
      </c>
      <c r="O1164" s="51">
        <v>0</v>
      </c>
      <c r="P1164" s="51">
        <v>0</v>
      </c>
      <c r="Q1164" s="51">
        <v>0</v>
      </c>
      <c r="R1164" s="51">
        <v>0</v>
      </c>
      <c r="S1164" s="51">
        <v>0</v>
      </c>
      <c r="T1164" s="51">
        <v>0</v>
      </c>
      <c r="U1164" s="51">
        <v>0</v>
      </c>
      <c r="V1164" s="51">
        <v>0</v>
      </c>
      <c r="W1164" s="51">
        <v>0</v>
      </c>
      <c r="X1164" s="51">
        <v>0</v>
      </c>
      <c r="Y1164" s="51">
        <v>0</v>
      </c>
      <c r="Z1164" s="51">
        <v>0</v>
      </c>
      <c r="AA1164" s="51">
        <v>0</v>
      </c>
      <c r="AB1164" s="51">
        <v>0</v>
      </c>
      <c r="AC1164" s="51">
        <v>0</v>
      </c>
      <c r="AD1164" s="51">
        <v>0</v>
      </c>
      <c r="AE1164" s="276"/>
      <c r="AF1164" s="34"/>
      <c r="AG1164" s="34"/>
      <c r="AH1164" s="34"/>
    </row>
    <row r="1165" spans="1:34" ht="11.25" hidden="1" outlineLevel="3" x14ac:dyDescent="0.2">
      <c r="A1165" s="34"/>
      <c r="B1165" s="34"/>
      <c r="C1165" s="48">
        <v>0</v>
      </c>
      <c r="D1165" s="49">
        <v>0</v>
      </c>
      <c r="E1165" s="56"/>
      <c r="F1165" s="275"/>
      <c r="G1165" s="56"/>
      <c r="H1165" s="56"/>
      <c r="I1165" s="51">
        <v>0</v>
      </c>
      <c r="J1165" s="51">
        <v>0</v>
      </c>
      <c r="K1165" s="51">
        <v>0</v>
      </c>
      <c r="L1165" s="51">
        <v>0</v>
      </c>
      <c r="M1165" s="51">
        <v>0</v>
      </c>
      <c r="N1165" s="51">
        <v>0</v>
      </c>
      <c r="O1165" s="51">
        <v>0</v>
      </c>
      <c r="P1165" s="51">
        <v>0</v>
      </c>
      <c r="Q1165" s="51">
        <v>0</v>
      </c>
      <c r="R1165" s="51">
        <v>0</v>
      </c>
      <c r="S1165" s="51">
        <v>0</v>
      </c>
      <c r="T1165" s="51">
        <v>0</v>
      </c>
      <c r="U1165" s="51">
        <v>0</v>
      </c>
      <c r="V1165" s="51">
        <v>0</v>
      </c>
      <c r="W1165" s="51">
        <v>0</v>
      </c>
      <c r="X1165" s="51">
        <v>0</v>
      </c>
      <c r="Y1165" s="51">
        <v>0</v>
      </c>
      <c r="Z1165" s="51">
        <v>0</v>
      </c>
      <c r="AA1165" s="51">
        <v>0</v>
      </c>
      <c r="AB1165" s="51">
        <v>0</v>
      </c>
      <c r="AC1165" s="51">
        <v>0</v>
      </c>
      <c r="AD1165" s="51">
        <v>0</v>
      </c>
      <c r="AE1165" s="276"/>
      <c r="AF1165" s="34"/>
      <c r="AG1165" s="34"/>
      <c r="AH1165" s="34"/>
    </row>
    <row r="1166" spans="1:34" ht="11.25" hidden="1" outlineLevel="3" x14ac:dyDescent="0.2">
      <c r="A1166" s="34"/>
      <c r="B1166" s="34"/>
      <c r="C1166" s="48">
        <v>0</v>
      </c>
      <c r="D1166" s="49">
        <v>0</v>
      </c>
      <c r="E1166" s="56"/>
      <c r="F1166" s="275"/>
      <c r="G1166" s="56"/>
      <c r="H1166" s="56"/>
      <c r="I1166" s="51">
        <v>0</v>
      </c>
      <c r="J1166" s="51">
        <v>0</v>
      </c>
      <c r="K1166" s="51">
        <v>0</v>
      </c>
      <c r="L1166" s="51">
        <v>0</v>
      </c>
      <c r="M1166" s="51">
        <v>0</v>
      </c>
      <c r="N1166" s="51">
        <v>0</v>
      </c>
      <c r="O1166" s="51">
        <v>0</v>
      </c>
      <c r="P1166" s="51">
        <v>0</v>
      </c>
      <c r="Q1166" s="51">
        <v>0</v>
      </c>
      <c r="R1166" s="51">
        <v>0</v>
      </c>
      <c r="S1166" s="51">
        <v>0</v>
      </c>
      <c r="T1166" s="51">
        <v>0</v>
      </c>
      <c r="U1166" s="51">
        <v>0</v>
      </c>
      <c r="V1166" s="51">
        <v>0</v>
      </c>
      <c r="W1166" s="51">
        <v>0</v>
      </c>
      <c r="X1166" s="51">
        <v>0</v>
      </c>
      <c r="Y1166" s="51">
        <v>0</v>
      </c>
      <c r="Z1166" s="51">
        <v>0</v>
      </c>
      <c r="AA1166" s="51">
        <v>0</v>
      </c>
      <c r="AB1166" s="51">
        <v>0</v>
      </c>
      <c r="AC1166" s="51">
        <v>0</v>
      </c>
      <c r="AD1166" s="51">
        <v>0</v>
      </c>
      <c r="AE1166" s="276"/>
      <c r="AF1166" s="34"/>
      <c r="AG1166" s="34"/>
      <c r="AH1166" s="34"/>
    </row>
    <row r="1167" spans="1:34" ht="11.25" hidden="1" outlineLevel="3" x14ac:dyDescent="0.2">
      <c r="A1167" s="34"/>
      <c r="B1167" s="34"/>
      <c r="C1167" s="48">
        <v>0</v>
      </c>
      <c r="D1167" s="49">
        <v>0</v>
      </c>
      <c r="E1167" s="56"/>
      <c r="F1167" s="275"/>
      <c r="G1167" s="56"/>
      <c r="H1167" s="56"/>
      <c r="I1167" s="51">
        <v>0</v>
      </c>
      <c r="J1167" s="51">
        <v>0</v>
      </c>
      <c r="K1167" s="51">
        <v>0</v>
      </c>
      <c r="L1167" s="51">
        <v>0</v>
      </c>
      <c r="M1167" s="51">
        <v>0</v>
      </c>
      <c r="N1167" s="51">
        <v>0</v>
      </c>
      <c r="O1167" s="51">
        <v>0</v>
      </c>
      <c r="P1167" s="51">
        <v>0</v>
      </c>
      <c r="Q1167" s="51">
        <v>0</v>
      </c>
      <c r="R1167" s="51">
        <v>0</v>
      </c>
      <c r="S1167" s="51">
        <v>0</v>
      </c>
      <c r="T1167" s="51">
        <v>0</v>
      </c>
      <c r="U1167" s="51">
        <v>0</v>
      </c>
      <c r="V1167" s="51">
        <v>0</v>
      </c>
      <c r="W1167" s="51">
        <v>0</v>
      </c>
      <c r="X1167" s="51">
        <v>0</v>
      </c>
      <c r="Y1167" s="51">
        <v>0</v>
      </c>
      <c r="Z1167" s="51">
        <v>0</v>
      </c>
      <c r="AA1167" s="51">
        <v>0</v>
      </c>
      <c r="AB1167" s="51">
        <v>0</v>
      </c>
      <c r="AC1167" s="51">
        <v>0</v>
      </c>
      <c r="AD1167" s="51">
        <v>0</v>
      </c>
      <c r="AE1167" s="276"/>
      <c r="AF1167" s="34"/>
      <c r="AG1167" s="34"/>
      <c r="AH1167" s="34"/>
    </row>
    <row r="1168" spans="1:34" ht="11.25" outlineLevel="2" collapsed="1" x14ac:dyDescent="0.2">
      <c r="A1168" s="34"/>
      <c r="B1168" s="34"/>
      <c r="C1168" s="48">
        <v>0</v>
      </c>
      <c r="D1168" s="49">
        <v>0</v>
      </c>
      <c r="E1168" s="56"/>
      <c r="F1168" s="275"/>
      <c r="G1168" s="56"/>
      <c r="H1168" s="56"/>
      <c r="I1168" s="51">
        <v>0</v>
      </c>
      <c r="J1168" s="51">
        <v>0</v>
      </c>
      <c r="K1168" s="51">
        <v>0</v>
      </c>
      <c r="L1168" s="51">
        <v>0</v>
      </c>
      <c r="M1168" s="51">
        <v>0</v>
      </c>
      <c r="N1168" s="51">
        <v>0</v>
      </c>
      <c r="O1168" s="51">
        <v>0</v>
      </c>
      <c r="P1168" s="51">
        <v>0</v>
      </c>
      <c r="Q1168" s="51">
        <v>0</v>
      </c>
      <c r="R1168" s="51">
        <v>0</v>
      </c>
      <c r="S1168" s="51">
        <v>0</v>
      </c>
      <c r="T1168" s="51">
        <v>0</v>
      </c>
      <c r="U1168" s="51">
        <v>0</v>
      </c>
      <c r="V1168" s="51">
        <v>0</v>
      </c>
      <c r="W1168" s="51">
        <v>0</v>
      </c>
      <c r="X1168" s="51">
        <v>0</v>
      </c>
      <c r="Y1168" s="51">
        <v>0</v>
      </c>
      <c r="Z1168" s="51">
        <v>0</v>
      </c>
      <c r="AA1168" s="51">
        <v>0</v>
      </c>
      <c r="AB1168" s="51">
        <v>0</v>
      </c>
      <c r="AC1168" s="51">
        <v>0</v>
      </c>
      <c r="AD1168" s="51">
        <v>0</v>
      </c>
      <c r="AE1168" s="276"/>
      <c r="AF1168" s="34"/>
      <c r="AG1168" s="34"/>
      <c r="AH1168" s="34"/>
    </row>
    <row r="1169" spans="1:34" ht="11.25" outlineLevel="2" x14ac:dyDescent="0.2">
      <c r="A1169" s="34"/>
      <c r="B1169" s="34"/>
      <c r="C1169" s="48">
        <v>0</v>
      </c>
      <c r="D1169" s="49">
        <v>0</v>
      </c>
      <c r="E1169" s="56"/>
      <c r="F1169" s="275"/>
      <c r="G1169" s="56"/>
      <c r="H1169" s="56"/>
      <c r="I1169" s="51">
        <v>0</v>
      </c>
      <c r="J1169" s="51">
        <v>0</v>
      </c>
      <c r="K1169" s="51">
        <v>0</v>
      </c>
      <c r="L1169" s="51">
        <v>0</v>
      </c>
      <c r="M1169" s="51">
        <v>0</v>
      </c>
      <c r="N1169" s="51">
        <v>0</v>
      </c>
      <c r="O1169" s="51">
        <v>0</v>
      </c>
      <c r="P1169" s="51">
        <v>0</v>
      </c>
      <c r="Q1169" s="51">
        <v>0</v>
      </c>
      <c r="R1169" s="51">
        <v>0</v>
      </c>
      <c r="S1169" s="51">
        <v>0</v>
      </c>
      <c r="T1169" s="51">
        <v>0</v>
      </c>
      <c r="U1169" s="51">
        <v>0</v>
      </c>
      <c r="V1169" s="51">
        <v>0</v>
      </c>
      <c r="W1169" s="51">
        <v>0</v>
      </c>
      <c r="X1169" s="51">
        <v>0</v>
      </c>
      <c r="Y1169" s="51">
        <v>0</v>
      </c>
      <c r="Z1169" s="51">
        <v>0</v>
      </c>
      <c r="AA1169" s="51">
        <v>0</v>
      </c>
      <c r="AB1169" s="51">
        <v>0</v>
      </c>
      <c r="AC1169" s="51">
        <v>0</v>
      </c>
      <c r="AD1169" s="51">
        <v>0</v>
      </c>
      <c r="AE1169" s="276"/>
      <c r="AF1169" s="34"/>
      <c r="AG1169" s="34"/>
      <c r="AH1169" s="34"/>
    </row>
    <row r="1170" spans="1:34" ht="11.25" outlineLevel="2" x14ac:dyDescent="0.2">
      <c r="A1170" s="34"/>
      <c r="B1170" s="34"/>
      <c r="C1170" s="48">
        <v>0</v>
      </c>
      <c r="D1170" s="49">
        <v>0</v>
      </c>
      <c r="E1170" s="56"/>
      <c r="F1170" s="275"/>
      <c r="G1170" s="56"/>
      <c r="H1170" s="56"/>
      <c r="I1170" s="51">
        <v>0</v>
      </c>
      <c r="J1170" s="51">
        <v>0</v>
      </c>
      <c r="K1170" s="51">
        <v>0</v>
      </c>
      <c r="L1170" s="51">
        <v>0</v>
      </c>
      <c r="M1170" s="51">
        <v>0</v>
      </c>
      <c r="N1170" s="51">
        <v>0</v>
      </c>
      <c r="O1170" s="51">
        <v>0</v>
      </c>
      <c r="P1170" s="51">
        <v>0</v>
      </c>
      <c r="Q1170" s="51">
        <v>0</v>
      </c>
      <c r="R1170" s="51">
        <v>0</v>
      </c>
      <c r="S1170" s="51">
        <v>0</v>
      </c>
      <c r="T1170" s="51">
        <v>0</v>
      </c>
      <c r="U1170" s="51">
        <v>0</v>
      </c>
      <c r="V1170" s="51">
        <v>0</v>
      </c>
      <c r="W1170" s="51">
        <v>0</v>
      </c>
      <c r="X1170" s="51">
        <v>0</v>
      </c>
      <c r="Y1170" s="51">
        <v>0</v>
      </c>
      <c r="Z1170" s="51">
        <v>0</v>
      </c>
      <c r="AA1170" s="51">
        <v>0</v>
      </c>
      <c r="AB1170" s="51">
        <v>0</v>
      </c>
      <c r="AC1170" s="51">
        <v>0</v>
      </c>
      <c r="AD1170" s="51">
        <v>0</v>
      </c>
      <c r="AE1170" s="276"/>
      <c r="AF1170" s="34"/>
      <c r="AG1170" s="34"/>
      <c r="AH1170" s="34"/>
    </row>
    <row r="1171" spans="1:34" ht="11.25" outlineLevel="2" x14ac:dyDescent="0.2">
      <c r="A1171" s="34"/>
      <c r="B1171" s="34"/>
      <c r="C1171" s="279"/>
      <c r="D1171" s="217"/>
      <c r="E1171" s="56"/>
      <c r="F1171" s="62"/>
      <c r="G1171" s="56"/>
      <c r="H1171" s="56"/>
      <c r="I1171" s="277"/>
      <c r="J1171" s="277"/>
      <c r="K1171" s="276"/>
      <c r="L1171" s="276"/>
      <c r="M1171" s="276"/>
      <c r="N1171" s="278"/>
      <c r="O1171" s="278"/>
      <c r="P1171" s="278"/>
      <c r="Q1171" s="278"/>
      <c r="R1171" s="278"/>
      <c r="S1171" s="276"/>
      <c r="T1171" s="276"/>
      <c r="U1171" s="276"/>
      <c r="V1171" s="276"/>
      <c r="W1171" s="276"/>
      <c r="X1171" s="276"/>
      <c r="Y1171" s="276"/>
      <c r="Z1171" s="276"/>
      <c r="AA1171" s="276"/>
      <c r="AB1171" s="276"/>
      <c r="AC1171" s="276"/>
      <c r="AD1171" s="276"/>
      <c r="AE1171" s="276"/>
      <c r="AF1171" s="34"/>
      <c r="AG1171" s="34"/>
      <c r="AH1171" s="34"/>
    </row>
    <row r="1172" spans="1:34" ht="11.25" outlineLevel="1" x14ac:dyDescent="0.2">
      <c r="A1172" s="34"/>
      <c r="B1172" s="34"/>
      <c r="C1172" s="221"/>
      <c r="D1172" s="217"/>
      <c r="E1172" s="56"/>
      <c r="F1172" s="62"/>
      <c r="G1172" s="56"/>
      <c r="H1172" s="56"/>
      <c r="I1172" s="277"/>
      <c r="J1172" s="277"/>
      <c r="K1172" s="276"/>
      <c r="L1172" s="276"/>
      <c r="M1172" s="276"/>
      <c r="N1172" s="278"/>
      <c r="O1172" s="278"/>
      <c r="P1172" s="278"/>
      <c r="Q1172" s="278"/>
      <c r="R1172" s="278"/>
      <c r="S1172" s="276"/>
      <c r="T1172" s="276"/>
      <c r="U1172" s="276"/>
      <c r="V1172" s="276"/>
      <c r="W1172" s="276"/>
      <c r="X1172" s="276"/>
      <c r="Y1172" s="276"/>
      <c r="Z1172" s="276"/>
      <c r="AA1172" s="276"/>
      <c r="AB1172" s="276"/>
      <c r="AC1172" s="276"/>
      <c r="AD1172" s="276"/>
      <c r="AE1172" s="276"/>
      <c r="AF1172" s="34"/>
      <c r="AG1172" s="34"/>
      <c r="AH1172" s="34"/>
    </row>
    <row r="1173" spans="1:34" ht="11.25" x14ac:dyDescent="0.2">
      <c r="A1173" s="34"/>
      <c r="B1173" s="34"/>
      <c r="C1173" s="45"/>
      <c r="D1173" s="35"/>
      <c r="E1173" s="35"/>
      <c r="F1173" s="45"/>
      <c r="G1173" s="37"/>
      <c r="H1173" s="37"/>
      <c r="I1173" s="37"/>
      <c r="J1173" s="35"/>
      <c r="K1173" s="35"/>
      <c r="L1173" s="35"/>
      <c r="M1173" s="35"/>
      <c r="N1173" s="64"/>
      <c r="O1173" s="64"/>
      <c r="P1173" s="64"/>
      <c r="Q1173" s="64"/>
      <c r="R1173" s="64"/>
      <c r="S1173" s="34"/>
      <c r="T1173" s="34"/>
      <c r="U1173" s="34"/>
      <c r="V1173" s="34"/>
      <c r="W1173" s="34"/>
      <c r="X1173" s="34"/>
      <c r="Y1173" s="34"/>
      <c r="Z1173" s="34"/>
      <c r="AA1173" s="34"/>
      <c r="AB1173" s="34"/>
      <c r="AC1173" s="34"/>
      <c r="AD1173" s="34"/>
      <c r="AE1173" s="34"/>
      <c r="AF1173" s="34"/>
      <c r="AG1173" s="34"/>
      <c r="AH1173" s="34"/>
    </row>
    <row r="1174" spans="1:34" ht="12.75" x14ac:dyDescent="0.2">
      <c r="A1174" s="26"/>
      <c r="B1174" s="27" t="s">
        <v>148</v>
      </c>
      <c r="C1174" s="26"/>
      <c r="D1174" s="43" t="s">
        <v>106</v>
      </c>
      <c r="E1174" s="43"/>
      <c r="F1174" s="280"/>
      <c r="G1174" s="29" t="s">
        <v>143</v>
      </c>
      <c r="H1174" s="29"/>
      <c r="I1174" s="44" t="s">
        <v>166</v>
      </c>
      <c r="J1174" s="44" t="s">
        <v>130</v>
      </c>
      <c r="K1174" s="44" t="s">
        <v>135</v>
      </c>
      <c r="L1174" s="44" t="s">
        <v>137</v>
      </c>
      <c r="M1174" s="44" t="s">
        <v>167</v>
      </c>
      <c r="N1174" s="44" t="s">
        <v>168</v>
      </c>
      <c r="O1174" s="44" t="s">
        <v>169</v>
      </c>
      <c r="P1174" s="44" t="s">
        <v>170</v>
      </c>
      <c r="Q1174" s="44" t="s">
        <v>171</v>
      </c>
      <c r="R1174" s="44" t="s">
        <v>131</v>
      </c>
      <c r="S1174" s="44" t="s">
        <v>172</v>
      </c>
      <c r="T1174" s="44" t="s">
        <v>173</v>
      </c>
      <c r="U1174" s="44">
        <v>0</v>
      </c>
      <c r="V1174" s="44">
        <v>0</v>
      </c>
      <c r="W1174" s="44">
        <v>0</v>
      </c>
      <c r="X1174" s="44">
        <v>0</v>
      </c>
      <c r="Y1174" s="44">
        <v>0</v>
      </c>
      <c r="Z1174" s="44">
        <v>0</v>
      </c>
      <c r="AA1174" s="44">
        <v>0</v>
      </c>
      <c r="AB1174" s="44">
        <v>0</v>
      </c>
      <c r="AC1174" s="54">
        <v>0</v>
      </c>
      <c r="AD1174" s="54">
        <v>0</v>
      </c>
      <c r="AE1174" s="54"/>
      <c r="AF1174" s="33"/>
      <c r="AG1174" s="33"/>
      <c r="AH1174" s="33"/>
    </row>
    <row r="1175" spans="1:34" ht="11.25" outlineLevel="1" x14ac:dyDescent="0.2">
      <c r="A1175" s="34"/>
      <c r="B1175" s="34"/>
      <c r="C1175" s="45"/>
      <c r="D1175" s="35"/>
      <c r="E1175" s="35"/>
      <c r="F1175" s="45"/>
      <c r="G1175" s="37" t="s">
        <v>144</v>
      </c>
      <c r="H1175" s="37"/>
      <c r="I1175" s="46" t="s">
        <v>174</v>
      </c>
      <c r="J1175" s="46" t="s">
        <v>175</v>
      </c>
      <c r="K1175" s="46" t="s">
        <v>175</v>
      </c>
      <c r="L1175" s="46" t="s">
        <v>175</v>
      </c>
      <c r="M1175" s="46" t="s">
        <v>176</v>
      </c>
      <c r="N1175" s="46" t="s">
        <v>176</v>
      </c>
      <c r="O1175" s="46" t="s">
        <v>177</v>
      </c>
      <c r="P1175" s="46" t="s">
        <v>177</v>
      </c>
      <c r="Q1175" s="46" t="s">
        <v>175</v>
      </c>
      <c r="R1175" s="46" t="s">
        <v>175</v>
      </c>
      <c r="S1175" s="46" t="s">
        <v>175</v>
      </c>
      <c r="T1175" s="46" t="s">
        <v>178</v>
      </c>
      <c r="U1175" s="46">
        <v>0</v>
      </c>
      <c r="V1175" s="46">
        <v>0</v>
      </c>
      <c r="W1175" s="46">
        <v>0</v>
      </c>
      <c r="X1175" s="46">
        <v>0</v>
      </c>
      <c r="Y1175" s="46">
        <v>0</v>
      </c>
      <c r="Z1175" s="46">
        <v>0</v>
      </c>
      <c r="AA1175" s="46">
        <v>0</v>
      </c>
      <c r="AB1175" s="46">
        <v>0</v>
      </c>
      <c r="AC1175" s="34">
        <v>0</v>
      </c>
      <c r="AD1175" s="34">
        <v>0</v>
      </c>
      <c r="AE1175" s="34"/>
      <c r="AF1175" s="34"/>
      <c r="AG1175" s="34"/>
      <c r="AH1175" s="34"/>
    </row>
    <row r="1176" spans="1:34" ht="11.25" outlineLevel="1" x14ac:dyDescent="0.2">
      <c r="A1176" s="34"/>
      <c r="B1176" s="34"/>
      <c r="C1176" s="47" t="s">
        <v>128</v>
      </c>
      <c r="D1176" s="209"/>
      <c r="E1176" s="35"/>
      <c r="F1176" s="47"/>
      <c r="G1176" s="37"/>
      <c r="H1176" s="37"/>
      <c r="I1176" s="37"/>
      <c r="J1176" s="37"/>
      <c r="K1176" s="37"/>
      <c r="L1176" s="37"/>
      <c r="M1176" s="37"/>
      <c r="N1176" s="37"/>
      <c r="O1176" s="37"/>
      <c r="P1176" s="37"/>
      <c r="Q1176" s="37"/>
      <c r="R1176" s="37"/>
      <c r="S1176" s="37"/>
      <c r="T1176" s="37"/>
      <c r="U1176" s="37"/>
      <c r="V1176" s="37"/>
      <c r="W1176" s="37"/>
      <c r="X1176" s="37"/>
      <c r="Y1176" s="37"/>
      <c r="Z1176" s="37"/>
      <c r="AA1176" s="37"/>
      <c r="AB1176" s="37"/>
      <c r="AC1176" s="34"/>
      <c r="AD1176" s="34"/>
      <c r="AE1176" s="34"/>
      <c r="AF1176" s="34"/>
      <c r="AG1176" s="34"/>
      <c r="AH1176" s="34"/>
    </row>
    <row r="1177" spans="1:34" ht="11.25" outlineLevel="2" x14ac:dyDescent="0.2">
      <c r="A1177" s="34"/>
      <c r="B1177" s="251"/>
      <c r="C1177" s="48" t="s">
        <v>51</v>
      </c>
      <c r="D1177" s="49" t="s">
        <v>229</v>
      </c>
      <c r="E1177" s="35"/>
      <c r="F1177" s="275"/>
      <c r="G1177" s="51">
        <v>62.4</v>
      </c>
      <c r="H1177" s="37"/>
      <c r="I1177" s="51">
        <v>24.66</v>
      </c>
      <c r="J1177" s="51">
        <v>6.1</v>
      </c>
      <c r="K1177" s="51">
        <v>0</v>
      </c>
      <c r="L1177" s="51">
        <v>0</v>
      </c>
      <c r="M1177" s="51">
        <v>0</v>
      </c>
      <c r="N1177" s="51">
        <v>0</v>
      </c>
      <c r="O1177" s="51">
        <v>0</v>
      </c>
      <c r="P1177" s="51">
        <v>0</v>
      </c>
      <c r="Q1177" s="51">
        <v>0</v>
      </c>
      <c r="R1177" s="51">
        <v>0</v>
      </c>
      <c r="S1177" s="51">
        <v>0</v>
      </c>
      <c r="T1177" s="51">
        <v>0</v>
      </c>
      <c r="U1177" s="51">
        <v>0</v>
      </c>
      <c r="V1177" s="51">
        <v>0</v>
      </c>
      <c r="W1177" s="51">
        <v>0</v>
      </c>
      <c r="X1177" s="51">
        <v>0</v>
      </c>
      <c r="Y1177" s="51">
        <v>0</v>
      </c>
      <c r="Z1177" s="51">
        <v>0</v>
      </c>
      <c r="AA1177" s="51">
        <v>0</v>
      </c>
      <c r="AB1177" s="51">
        <v>0</v>
      </c>
      <c r="AC1177" s="51">
        <v>0</v>
      </c>
      <c r="AD1177" s="51">
        <v>0</v>
      </c>
      <c r="AE1177" s="276"/>
      <c r="AF1177" s="34"/>
      <c r="AG1177" s="34"/>
      <c r="AH1177" s="34"/>
    </row>
    <row r="1178" spans="1:34" s="57" customFormat="1" ht="11.25" outlineLevel="2" x14ac:dyDescent="0.2">
      <c r="A1178" s="52"/>
      <c r="B1178" s="258"/>
      <c r="C1178" s="48" t="s">
        <v>52</v>
      </c>
      <c r="D1178" s="49" t="s">
        <v>230</v>
      </c>
      <c r="E1178" s="56"/>
      <c r="F1178" s="275"/>
      <c r="G1178" s="51">
        <v>62.4</v>
      </c>
      <c r="H1178" s="56"/>
      <c r="I1178" s="51">
        <v>24.66</v>
      </c>
      <c r="J1178" s="51">
        <v>0</v>
      </c>
      <c r="K1178" s="51">
        <v>12.22</v>
      </c>
      <c r="L1178" s="51">
        <v>3.05</v>
      </c>
      <c r="M1178" s="51">
        <v>0</v>
      </c>
      <c r="N1178" s="51">
        <v>0</v>
      </c>
      <c r="O1178" s="51">
        <v>0</v>
      </c>
      <c r="P1178" s="51">
        <v>0</v>
      </c>
      <c r="Q1178" s="51">
        <v>0</v>
      </c>
      <c r="R1178" s="51">
        <v>0</v>
      </c>
      <c r="S1178" s="51">
        <v>0</v>
      </c>
      <c r="T1178" s="51">
        <v>0</v>
      </c>
      <c r="U1178" s="51">
        <v>0</v>
      </c>
      <c r="V1178" s="51">
        <v>0</v>
      </c>
      <c r="W1178" s="51">
        <v>0</v>
      </c>
      <c r="X1178" s="51">
        <v>0</v>
      </c>
      <c r="Y1178" s="51">
        <v>0</v>
      </c>
      <c r="Z1178" s="51">
        <v>0</v>
      </c>
      <c r="AA1178" s="51">
        <v>0</v>
      </c>
      <c r="AB1178" s="51">
        <v>0</v>
      </c>
      <c r="AC1178" s="51">
        <v>0</v>
      </c>
      <c r="AD1178" s="51">
        <v>0</v>
      </c>
      <c r="AE1178" s="276"/>
      <c r="AF1178" s="52"/>
      <c r="AG1178" s="52"/>
      <c r="AH1178" s="52"/>
    </row>
    <row r="1179" spans="1:34" ht="11.25" outlineLevel="2" x14ac:dyDescent="0.2">
      <c r="A1179" s="34"/>
      <c r="B1179" s="251"/>
      <c r="C1179" s="48" t="s">
        <v>189</v>
      </c>
      <c r="D1179" s="49" t="s">
        <v>229</v>
      </c>
      <c r="E1179" s="56"/>
      <c r="F1179" s="275"/>
      <c r="G1179" s="51">
        <v>62.4</v>
      </c>
      <c r="H1179" s="56"/>
      <c r="I1179" s="51">
        <v>24.66</v>
      </c>
      <c r="J1179" s="51">
        <v>3.43</v>
      </c>
      <c r="K1179" s="51">
        <v>0</v>
      </c>
      <c r="L1179" s="51">
        <v>0</v>
      </c>
      <c r="M1179" s="51">
        <v>8.5399999999999991</v>
      </c>
      <c r="N1179" s="51">
        <v>2.9200000000000004</v>
      </c>
      <c r="O1179" s="51">
        <v>0</v>
      </c>
      <c r="P1179" s="51">
        <v>0</v>
      </c>
      <c r="Q1179" s="51">
        <v>0</v>
      </c>
      <c r="R1179" s="51">
        <v>0</v>
      </c>
      <c r="S1179" s="51">
        <v>0</v>
      </c>
      <c r="T1179" s="51">
        <v>0</v>
      </c>
      <c r="U1179" s="51">
        <v>0</v>
      </c>
      <c r="V1179" s="51">
        <v>0</v>
      </c>
      <c r="W1179" s="51">
        <v>0</v>
      </c>
      <c r="X1179" s="51">
        <v>0</v>
      </c>
      <c r="Y1179" s="51">
        <v>0</v>
      </c>
      <c r="Z1179" s="51">
        <v>0</v>
      </c>
      <c r="AA1179" s="51">
        <v>0</v>
      </c>
      <c r="AB1179" s="51">
        <v>0</v>
      </c>
      <c r="AC1179" s="51">
        <v>0</v>
      </c>
      <c r="AD1179" s="51">
        <v>0</v>
      </c>
      <c r="AE1179" s="276"/>
      <c r="AF1179" s="34"/>
      <c r="AG1179" s="34"/>
      <c r="AH1179" s="34"/>
    </row>
    <row r="1180" spans="1:34" ht="11.25" outlineLevel="2" x14ac:dyDescent="0.2">
      <c r="A1180" s="34"/>
      <c r="B1180" s="251"/>
      <c r="C1180" s="48">
        <v>0</v>
      </c>
      <c r="D1180" s="49">
        <v>0</v>
      </c>
      <c r="E1180" s="56"/>
      <c r="F1180" s="275"/>
      <c r="G1180" s="51">
        <v>0</v>
      </c>
      <c r="H1180" s="56"/>
      <c r="I1180" s="51">
        <v>0</v>
      </c>
      <c r="J1180" s="51">
        <v>0</v>
      </c>
      <c r="K1180" s="51">
        <v>0</v>
      </c>
      <c r="L1180" s="51">
        <v>0</v>
      </c>
      <c r="M1180" s="51">
        <v>0</v>
      </c>
      <c r="N1180" s="51">
        <v>0</v>
      </c>
      <c r="O1180" s="51">
        <v>0</v>
      </c>
      <c r="P1180" s="51">
        <v>0</v>
      </c>
      <c r="Q1180" s="51">
        <v>0</v>
      </c>
      <c r="R1180" s="51">
        <v>0</v>
      </c>
      <c r="S1180" s="51">
        <v>0</v>
      </c>
      <c r="T1180" s="51">
        <v>0</v>
      </c>
      <c r="U1180" s="51">
        <v>0</v>
      </c>
      <c r="V1180" s="51">
        <v>0</v>
      </c>
      <c r="W1180" s="51">
        <v>0</v>
      </c>
      <c r="X1180" s="51">
        <v>0</v>
      </c>
      <c r="Y1180" s="51">
        <v>0</v>
      </c>
      <c r="Z1180" s="51">
        <v>0</v>
      </c>
      <c r="AA1180" s="51">
        <v>0</v>
      </c>
      <c r="AB1180" s="51">
        <v>0</v>
      </c>
      <c r="AC1180" s="51">
        <v>0</v>
      </c>
      <c r="AD1180" s="51">
        <v>0</v>
      </c>
      <c r="AE1180" s="276"/>
      <c r="AF1180" s="34"/>
      <c r="AG1180" s="34"/>
      <c r="AH1180" s="34"/>
    </row>
    <row r="1181" spans="1:34" ht="11.25" outlineLevel="2" x14ac:dyDescent="0.2">
      <c r="A1181" s="34"/>
      <c r="B1181" s="251"/>
      <c r="C1181" s="48">
        <v>0</v>
      </c>
      <c r="D1181" s="49">
        <v>0</v>
      </c>
      <c r="E1181" s="56"/>
      <c r="F1181" s="275"/>
      <c r="G1181" s="51">
        <v>0</v>
      </c>
      <c r="H1181" s="56"/>
      <c r="I1181" s="51">
        <v>0</v>
      </c>
      <c r="J1181" s="51">
        <v>0</v>
      </c>
      <c r="K1181" s="51">
        <v>0</v>
      </c>
      <c r="L1181" s="51">
        <v>0</v>
      </c>
      <c r="M1181" s="51">
        <v>0</v>
      </c>
      <c r="N1181" s="51">
        <v>0</v>
      </c>
      <c r="O1181" s="51">
        <v>0</v>
      </c>
      <c r="P1181" s="51">
        <v>0</v>
      </c>
      <c r="Q1181" s="51">
        <v>0</v>
      </c>
      <c r="R1181" s="51">
        <v>0</v>
      </c>
      <c r="S1181" s="51">
        <v>0</v>
      </c>
      <c r="T1181" s="51">
        <v>0</v>
      </c>
      <c r="U1181" s="51">
        <v>0</v>
      </c>
      <c r="V1181" s="51">
        <v>0</v>
      </c>
      <c r="W1181" s="51">
        <v>0</v>
      </c>
      <c r="X1181" s="51">
        <v>0</v>
      </c>
      <c r="Y1181" s="51">
        <v>0</v>
      </c>
      <c r="Z1181" s="51">
        <v>0</v>
      </c>
      <c r="AA1181" s="51">
        <v>0</v>
      </c>
      <c r="AB1181" s="51">
        <v>0</v>
      </c>
      <c r="AC1181" s="51">
        <v>0</v>
      </c>
      <c r="AD1181" s="51">
        <v>0</v>
      </c>
      <c r="AE1181" s="276"/>
      <c r="AF1181" s="34"/>
      <c r="AG1181" s="34"/>
      <c r="AH1181" s="34"/>
    </row>
    <row r="1182" spans="1:34" ht="11.25" outlineLevel="2" x14ac:dyDescent="0.2">
      <c r="A1182" s="34"/>
      <c r="B1182" s="251"/>
      <c r="C1182" s="48">
        <v>0</v>
      </c>
      <c r="D1182" s="49">
        <v>0</v>
      </c>
      <c r="E1182" s="56"/>
      <c r="F1182" s="275"/>
      <c r="G1182" s="51">
        <v>0</v>
      </c>
      <c r="H1182" s="56"/>
      <c r="I1182" s="51">
        <v>0</v>
      </c>
      <c r="J1182" s="51">
        <v>0</v>
      </c>
      <c r="K1182" s="51">
        <v>0</v>
      </c>
      <c r="L1182" s="51">
        <v>0</v>
      </c>
      <c r="M1182" s="51">
        <v>0</v>
      </c>
      <c r="N1182" s="51">
        <v>0</v>
      </c>
      <c r="O1182" s="51">
        <v>0</v>
      </c>
      <c r="P1182" s="51">
        <v>0</v>
      </c>
      <c r="Q1182" s="51">
        <v>0</v>
      </c>
      <c r="R1182" s="51">
        <v>0</v>
      </c>
      <c r="S1182" s="51">
        <v>0</v>
      </c>
      <c r="T1182" s="51">
        <v>0</v>
      </c>
      <c r="U1182" s="51">
        <v>0</v>
      </c>
      <c r="V1182" s="51">
        <v>0</v>
      </c>
      <c r="W1182" s="51">
        <v>0</v>
      </c>
      <c r="X1182" s="51">
        <v>0</v>
      </c>
      <c r="Y1182" s="51">
        <v>0</v>
      </c>
      <c r="Z1182" s="51">
        <v>0</v>
      </c>
      <c r="AA1182" s="51">
        <v>0</v>
      </c>
      <c r="AB1182" s="51">
        <v>0</v>
      </c>
      <c r="AC1182" s="51">
        <v>0</v>
      </c>
      <c r="AD1182" s="51">
        <v>0</v>
      </c>
      <c r="AE1182" s="276"/>
      <c r="AF1182" s="34"/>
      <c r="AG1182" s="34"/>
      <c r="AH1182" s="34"/>
    </row>
    <row r="1183" spans="1:34" ht="11.25" outlineLevel="2" x14ac:dyDescent="0.2">
      <c r="A1183" s="34"/>
      <c r="B1183" s="251"/>
      <c r="C1183" s="48">
        <v>0</v>
      </c>
      <c r="D1183" s="49">
        <v>0</v>
      </c>
      <c r="E1183" s="56"/>
      <c r="F1183" s="275"/>
      <c r="G1183" s="51">
        <v>0</v>
      </c>
      <c r="H1183" s="56"/>
      <c r="I1183" s="51">
        <v>0</v>
      </c>
      <c r="J1183" s="51">
        <v>0</v>
      </c>
      <c r="K1183" s="51">
        <v>0</v>
      </c>
      <c r="L1183" s="51">
        <v>0</v>
      </c>
      <c r="M1183" s="51">
        <v>0</v>
      </c>
      <c r="N1183" s="51">
        <v>0</v>
      </c>
      <c r="O1183" s="51">
        <v>0</v>
      </c>
      <c r="P1183" s="51">
        <v>0</v>
      </c>
      <c r="Q1183" s="51">
        <v>0</v>
      </c>
      <c r="R1183" s="51">
        <v>0</v>
      </c>
      <c r="S1183" s="51">
        <v>0</v>
      </c>
      <c r="T1183" s="51">
        <v>0</v>
      </c>
      <c r="U1183" s="51">
        <v>0</v>
      </c>
      <c r="V1183" s="51">
        <v>0</v>
      </c>
      <c r="W1183" s="51">
        <v>0</v>
      </c>
      <c r="X1183" s="51">
        <v>0</v>
      </c>
      <c r="Y1183" s="51">
        <v>0</v>
      </c>
      <c r="Z1183" s="51">
        <v>0</v>
      </c>
      <c r="AA1183" s="51">
        <v>0</v>
      </c>
      <c r="AB1183" s="51">
        <v>0</v>
      </c>
      <c r="AC1183" s="51">
        <v>0</v>
      </c>
      <c r="AD1183" s="51">
        <v>0</v>
      </c>
      <c r="AE1183" s="276"/>
      <c r="AF1183" s="34"/>
      <c r="AG1183" s="34"/>
      <c r="AH1183" s="34"/>
    </row>
    <row r="1184" spans="1:34" ht="11.25" outlineLevel="2" x14ac:dyDescent="0.2">
      <c r="A1184" s="34"/>
      <c r="B1184" s="251"/>
      <c r="C1184" s="48">
        <v>0</v>
      </c>
      <c r="D1184" s="49">
        <v>0</v>
      </c>
      <c r="E1184" s="56"/>
      <c r="F1184" s="275"/>
      <c r="G1184" s="51">
        <v>0</v>
      </c>
      <c r="H1184" s="56"/>
      <c r="I1184" s="51">
        <v>0</v>
      </c>
      <c r="J1184" s="51">
        <v>0</v>
      </c>
      <c r="K1184" s="51">
        <v>0</v>
      </c>
      <c r="L1184" s="51">
        <v>0</v>
      </c>
      <c r="M1184" s="51">
        <v>0</v>
      </c>
      <c r="N1184" s="51">
        <v>0</v>
      </c>
      <c r="O1184" s="51">
        <v>0</v>
      </c>
      <c r="P1184" s="51">
        <v>0</v>
      </c>
      <c r="Q1184" s="51">
        <v>0</v>
      </c>
      <c r="R1184" s="51">
        <v>0</v>
      </c>
      <c r="S1184" s="51">
        <v>0</v>
      </c>
      <c r="T1184" s="51">
        <v>0</v>
      </c>
      <c r="U1184" s="51">
        <v>0</v>
      </c>
      <c r="V1184" s="51">
        <v>0</v>
      </c>
      <c r="W1184" s="51">
        <v>0</v>
      </c>
      <c r="X1184" s="51">
        <v>0</v>
      </c>
      <c r="Y1184" s="51">
        <v>0</v>
      </c>
      <c r="Z1184" s="51">
        <v>0</v>
      </c>
      <c r="AA1184" s="51">
        <v>0</v>
      </c>
      <c r="AB1184" s="51">
        <v>0</v>
      </c>
      <c r="AC1184" s="51">
        <v>0</v>
      </c>
      <c r="AD1184" s="51">
        <v>0</v>
      </c>
      <c r="AE1184" s="276"/>
      <c r="AF1184" s="34"/>
      <c r="AG1184" s="34"/>
      <c r="AH1184" s="34"/>
    </row>
    <row r="1185" spans="1:34" ht="11.25" outlineLevel="2" x14ac:dyDescent="0.2">
      <c r="A1185" s="34"/>
      <c r="B1185" s="258"/>
      <c r="C1185" s="48">
        <v>0</v>
      </c>
      <c r="D1185" s="49">
        <v>0</v>
      </c>
      <c r="E1185" s="56"/>
      <c r="F1185" s="275"/>
      <c r="G1185" s="51">
        <v>0</v>
      </c>
      <c r="H1185" s="56"/>
      <c r="I1185" s="51">
        <v>0</v>
      </c>
      <c r="J1185" s="51">
        <v>0</v>
      </c>
      <c r="K1185" s="51">
        <v>0</v>
      </c>
      <c r="L1185" s="51">
        <v>0</v>
      </c>
      <c r="M1185" s="51">
        <v>0</v>
      </c>
      <c r="N1185" s="51">
        <v>0</v>
      </c>
      <c r="O1185" s="51">
        <v>0</v>
      </c>
      <c r="P1185" s="51">
        <v>0</v>
      </c>
      <c r="Q1185" s="51">
        <v>0</v>
      </c>
      <c r="R1185" s="51">
        <v>0</v>
      </c>
      <c r="S1185" s="51">
        <v>0</v>
      </c>
      <c r="T1185" s="51">
        <v>0</v>
      </c>
      <c r="U1185" s="51">
        <v>0</v>
      </c>
      <c r="V1185" s="51">
        <v>0</v>
      </c>
      <c r="W1185" s="51">
        <v>0</v>
      </c>
      <c r="X1185" s="51">
        <v>0</v>
      </c>
      <c r="Y1185" s="51">
        <v>0</v>
      </c>
      <c r="Z1185" s="51">
        <v>0</v>
      </c>
      <c r="AA1185" s="51">
        <v>0</v>
      </c>
      <c r="AB1185" s="51">
        <v>0</v>
      </c>
      <c r="AC1185" s="51">
        <v>0</v>
      </c>
      <c r="AD1185" s="51">
        <v>0</v>
      </c>
      <c r="AE1185" s="276"/>
      <c r="AF1185" s="34"/>
      <c r="AG1185" s="34"/>
      <c r="AH1185" s="34"/>
    </row>
    <row r="1186" spans="1:34" ht="11.25" outlineLevel="2" x14ac:dyDescent="0.2">
      <c r="A1186" s="34"/>
      <c r="B1186" s="251"/>
      <c r="C1186" s="48">
        <v>0</v>
      </c>
      <c r="D1186" s="49">
        <v>0</v>
      </c>
      <c r="E1186" s="56"/>
      <c r="F1186" s="275"/>
      <c r="G1186" s="51">
        <v>0</v>
      </c>
      <c r="H1186" s="56"/>
      <c r="I1186" s="51">
        <v>0</v>
      </c>
      <c r="J1186" s="51">
        <v>0</v>
      </c>
      <c r="K1186" s="51">
        <v>0</v>
      </c>
      <c r="L1186" s="51">
        <v>0</v>
      </c>
      <c r="M1186" s="51">
        <v>0</v>
      </c>
      <c r="N1186" s="51">
        <v>0</v>
      </c>
      <c r="O1186" s="51">
        <v>0</v>
      </c>
      <c r="P1186" s="51">
        <v>0</v>
      </c>
      <c r="Q1186" s="51">
        <v>0</v>
      </c>
      <c r="R1186" s="51">
        <v>0</v>
      </c>
      <c r="S1186" s="51">
        <v>0</v>
      </c>
      <c r="T1186" s="51">
        <v>0</v>
      </c>
      <c r="U1186" s="51">
        <v>0</v>
      </c>
      <c r="V1186" s="51">
        <v>0</v>
      </c>
      <c r="W1186" s="51">
        <v>0</v>
      </c>
      <c r="X1186" s="51">
        <v>0</v>
      </c>
      <c r="Y1186" s="51">
        <v>0</v>
      </c>
      <c r="Z1186" s="51">
        <v>0</v>
      </c>
      <c r="AA1186" s="51">
        <v>0</v>
      </c>
      <c r="AB1186" s="51">
        <v>0</v>
      </c>
      <c r="AC1186" s="51">
        <v>0</v>
      </c>
      <c r="AD1186" s="51">
        <v>0</v>
      </c>
      <c r="AE1186" s="276"/>
      <c r="AF1186" s="34"/>
      <c r="AG1186" s="34"/>
      <c r="AH1186" s="34"/>
    </row>
    <row r="1187" spans="1:34" ht="11.25" outlineLevel="2" x14ac:dyDescent="0.2">
      <c r="A1187" s="34"/>
      <c r="B1187" s="251"/>
      <c r="C1187" s="48">
        <v>0</v>
      </c>
      <c r="D1187" s="49">
        <v>0</v>
      </c>
      <c r="E1187" s="56"/>
      <c r="F1187" s="275"/>
      <c r="G1187" s="51">
        <v>0</v>
      </c>
      <c r="H1187" s="56"/>
      <c r="I1187" s="51">
        <v>0</v>
      </c>
      <c r="J1187" s="51">
        <v>0</v>
      </c>
      <c r="K1187" s="51">
        <v>0</v>
      </c>
      <c r="L1187" s="51">
        <v>0</v>
      </c>
      <c r="M1187" s="51">
        <v>0</v>
      </c>
      <c r="N1187" s="51">
        <v>0</v>
      </c>
      <c r="O1187" s="51">
        <v>0</v>
      </c>
      <c r="P1187" s="51">
        <v>0</v>
      </c>
      <c r="Q1187" s="51">
        <v>0</v>
      </c>
      <c r="R1187" s="51">
        <v>0</v>
      </c>
      <c r="S1187" s="51">
        <v>0</v>
      </c>
      <c r="T1187" s="51">
        <v>0</v>
      </c>
      <c r="U1187" s="51">
        <v>0</v>
      </c>
      <c r="V1187" s="51">
        <v>0</v>
      </c>
      <c r="W1187" s="51">
        <v>0</v>
      </c>
      <c r="X1187" s="51">
        <v>0</v>
      </c>
      <c r="Y1187" s="51">
        <v>0</v>
      </c>
      <c r="Z1187" s="51">
        <v>0</v>
      </c>
      <c r="AA1187" s="51">
        <v>0</v>
      </c>
      <c r="AB1187" s="51">
        <v>0</v>
      </c>
      <c r="AC1187" s="51">
        <v>0</v>
      </c>
      <c r="AD1187" s="51">
        <v>0</v>
      </c>
      <c r="AE1187" s="276"/>
      <c r="AF1187" s="34"/>
      <c r="AG1187" s="34"/>
      <c r="AH1187" s="34"/>
    </row>
    <row r="1188" spans="1:34" ht="11.25" outlineLevel="2" x14ac:dyDescent="0.2">
      <c r="A1188" s="34"/>
      <c r="B1188" s="251"/>
      <c r="C1188" s="48">
        <v>0</v>
      </c>
      <c r="D1188" s="49">
        <v>0</v>
      </c>
      <c r="E1188" s="56"/>
      <c r="F1188" s="275"/>
      <c r="G1188" s="51">
        <v>0</v>
      </c>
      <c r="H1188" s="56"/>
      <c r="I1188" s="51">
        <v>0</v>
      </c>
      <c r="J1188" s="51">
        <v>0</v>
      </c>
      <c r="K1188" s="51">
        <v>0</v>
      </c>
      <c r="L1188" s="51">
        <v>0</v>
      </c>
      <c r="M1188" s="51">
        <v>0</v>
      </c>
      <c r="N1188" s="51">
        <v>0</v>
      </c>
      <c r="O1188" s="51">
        <v>0</v>
      </c>
      <c r="P1188" s="51">
        <v>0</v>
      </c>
      <c r="Q1188" s="51">
        <v>0</v>
      </c>
      <c r="R1188" s="51">
        <v>0</v>
      </c>
      <c r="S1188" s="51">
        <v>0</v>
      </c>
      <c r="T1188" s="51">
        <v>0</v>
      </c>
      <c r="U1188" s="51">
        <v>0</v>
      </c>
      <c r="V1188" s="51">
        <v>0</v>
      </c>
      <c r="W1188" s="51">
        <v>0</v>
      </c>
      <c r="X1188" s="51">
        <v>0</v>
      </c>
      <c r="Y1188" s="51">
        <v>0</v>
      </c>
      <c r="Z1188" s="51">
        <v>0</v>
      </c>
      <c r="AA1188" s="51">
        <v>0</v>
      </c>
      <c r="AB1188" s="51">
        <v>0</v>
      </c>
      <c r="AC1188" s="51">
        <v>0</v>
      </c>
      <c r="AD1188" s="51">
        <v>0</v>
      </c>
      <c r="AE1188" s="276"/>
      <c r="AF1188" s="34"/>
      <c r="AG1188" s="34"/>
      <c r="AH1188" s="34"/>
    </row>
    <row r="1189" spans="1:34" ht="11.25" hidden="1" outlineLevel="3" x14ac:dyDescent="0.2">
      <c r="A1189" s="34"/>
      <c r="B1189" s="251"/>
      <c r="C1189" s="48">
        <v>0</v>
      </c>
      <c r="D1189" s="49">
        <v>0</v>
      </c>
      <c r="E1189" s="56"/>
      <c r="F1189" s="275"/>
      <c r="G1189" s="51">
        <v>0</v>
      </c>
      <c r="H1189" s="56"/>
      <c r="I1189" s="51">
        <v>0</v>
      </c>
      <c r="J1189" s="51">
        <v>0</v>
      </c>
      <c r="K1189" s="51">
        <v>0</v>
      </c>
      <c r="L1189" s="51">
        <v>0</v>
      </c>
      <c r="M1189" s="51">
        <v>0</v>
      </c>
      <c r="N1189" s="51">
        <v>0</v>
      </c>
      <c r="O1189" s="51">
        <v>0</v>
      </c>
      <c r="P1189" s="51">
        <v>0</v>
      </c>
      <c r="Q1189" s="51">
        <v>0</v>
      </c>
      <c r="R1189" s="51">
        <v>0</v>
      </c>
      <c r="S1189" s="51">
        <v>0</v>
      </c>
      <c r="T1189" s="51">
        <v>0</v>
      </c>
      <c r="U1189" s="51">
        <v>0</v>
      </c>
      <c r="V1189" s="51">
        <v>0</v>
      </c>
      <c r="W1189" s="51">
        <v>0</v>
      </c>
      <c r="X1189" s="51">
        <v>0</v>
      </c>
      <c r="Y1189" s="51">
        <v>0</v>
      </c>
      <c r="Z1189" s="51">
        <v>0</v>
      </c>
      <c r="AA1189" s="51">
        <v>0</v>
      </c>
      <c r="AB1189" s="51">
        <v>0</v>
      </c>
      <c r="AC1189" s="51">
        <v>0</v>
      </c>
      <c r="AD1189" s="51">
        <v>0</v>
      </c>
      <c r="AE1189" s="276"/>
      <c r="AF1189" s="34"/>
      <c r="AG1189" s="34"/>
      <c r="AH1189" s="34"/>
    </row>
    <row r="1190" spans="1:34" ht="11.25" hidden="1" outlineLevel="3" x14ac:dyDescent="0.2">
      <c r="A1190" s="34"/>
      <c r="B1190" s="251"/>
      <c r="C1190" s="48">
        <v>0</v>
      </c>
      <c r="D1190" s="49">
        <v>0</v>
      </c>
      <c r="E1190" s="56"/>
      <c r="F1190" s="275"/>
      <c r="G1190" s="51">
        <v>0</v>
      </c>
      <c r="H1190" s="56"/>
      <c r="I1190" s="51">
        <v>0</v>
      </c>
      <c r="J1190" s="51">
        <v>0</v>
      </c>
      <c r="K1190" s="51">
        <v>0</v>
      </c>
      <c r="L1190" s="51">
        <v>0</v>
      </c>
      <c r="M1190" s="51">
        <v>0</v>
      </c>
      <c r="N1190" s="51">
        <v>0</v>
      </c>
      <c r="O1190" s="51">
        <v>0</v>
      </c>
      <c r="P1190" s="51">
        <v>0</v>
      </c>
      <c r="Q1190" s="51">
        <v>0</v>
      </c>
      <c r="R1190" s="51">
        <v>0</v>
      </c>
      <c r="S1190" s="51">
        <v>0</v>
      </c>
      <c r="T1190" s="51">
        <v>0</v>
      </c>
      <c r="U1190" s="51">
        <v>0</v>
      </c>
      <c r="V1190" s="51">
        <v>0</v>
      </c>
      <c r="W1190" s="51">
        <v>0</v>
      </c>
      <c r="X1190" s="51">
        <v>0</v>
      </c>
      <c r="Y1190" s="51">
        <v>0</v>
      </c>
      <c r="Z1190" s="51">
        <v>0</v>
      </c>
      <c r="AA1190" s="51">
        <v>0</v>
      </c>
      <c r="AB1190" s="51">
        <v>0</v>
      </c>
      <c r="AC1190" s="51">
        <v>0</v>
      </c>
      <c r="AD1190" s="51">
        <v>0</v>
      </c>
      <c r="AE1190" s="276"/>
      <c r="AF1190" s="34"/>
      <c r="AG1190" s="34"/>
      <c r="AH1190" s="34"/>
    </row>
    <row r="1191" spans="1:34" ht="11.25" hidden="1" outlineLevel="3" x14ac:dyDescent="0.2">
      <c r="A1191" s="34"/>
      <c r="B1191" s="251"/>
      <c r="C1191" s="48">
        <v>0</v>
      </c>
      <c r="D1191" s="49">
        <v>0</v>
      </c>
      <c r="E1191" s="56"/>
      <c r="F1191" s="275"/>
      <c r="G1191" s="51">
        <v>0</v>
      </c>
      <c r="H1191" s="56"/>
      <c r="I1191" s="51">
        <v>0</v>
      </c>
      <c r="J1191" s="51">
        <v>0</v>
      </c>
      <c r="K1191" s="51">
        <v>0</v>
      </c>
      <c r="L1191" s="51">
        <v>0</v>
      </c>
      <c r="M1191" s="51">
        <v>0</v>
      </c>
      <c r="N1191" s="51">
        <v>0</v>
      </c>
      <c r="O1191" s="51">
        <v>0</v>
      </c>
      <c r="P1191" s="51">
        <v>0</v>
      </c>
      <c r="Q1191" s="51">
        <v>0</v>
      </c>
      <c r="R1191" s="51">
        <v>0</v>
      </c>
      <c r="S1191" s="51">
        <v>0</v>
      </c>
      <c r="T1191" s="51">
        <v>0</v>
      </c>
      <c r="U1191" s="51">
        <v>0</v>
      </c>
      <c r="V1191" s="51">
        <v>0</v>
      </c>
      <c r="W1191" s="51">
        <v>0</v>
      </c>
      <c r="X1191" s="51">
        <v>0</v>
      </c>
      <c r="Y1191" s="51">
        <v>0</v>
      </c>
      <c r="Z1191" s="51">
        <v>0</v>
      </c>
      <c r="AA1191" s="51">
        <v>0</v>
      </c>
      <c r="AB1191" s="51">
        <v>0</v>
      </c>
      <c r="AC1191" s="51">
        <v>0</v>
      </c>
      <c r="AD1191" s="51">
        <v>0</v>
      </c>
      <c r="AE1191" s="276"/>
      <c r="AF1191" s="34"/>
      <c r="AG1191" s="34"/>
      <c r="AH1191" s="34"/>
    </row>
    <row r="1192" spans="1:34" ht="11.25" hidden="1" outlineLevel="3" x14ac:dyDescent="0.2">
      <c r="A1192" s="34"/>
      <c r="B1192" s="258"/>
      <c r="C1192" s="48">
        <v>0</v>
      </c>
      <c r="D1192" s="49">
        <v>0</v>
      </c>
      <c r="E1192" s="56"/>
      <c r="F1192" s="275"/>
      <c r="G1192" s="51">
        <v>0</v>
      </c>
      <c r="H1192" s="56"/>
      <c r="I1192" s="51">
        <v>0</v>
      </c>
      <c r="J1192" s="51">
        <v>0</v>
      </c>
      <c r="K1192" s="51">
        <v>0</v>
      </c>
      <c r="L1192" s="51">
        <v>0</v>
      </c>
      <c r="M1192" s="51">
        <v>0</v>
      </c>
      <c r="N1192" s="51">
        <v>0</v>
      </c>
      <c r="O1192" s="51">
        <v>0</v>
      </c>
      <c r="P1192" s="51">
        <v>0</v>
      </c>
      <c r="Q1192" s="51">
        <v>0</v>
      </c>
      <c r="R1192" s="51">
        <v>0</v>
      </c>
      <c r="S1192" s="51">
        <v>0</v>
      </c>
      <c r="T1192" s="51">
        <v>0</v>
      </c>
      <c r="U1192" s="51">
        <v>0</v>
      </c>
      <c r="V1192" s="51">
        <v>0</v>
      </c>
      <c r="W1192" s="51">
        <v>0</v>
      </c>
      <c r="X1192" s="51">
        <v>0</v>
      </c>
      <c r="Y1192" s="51">
        <v>0</v>
      </c>
      <c r="Z1192" s="51">
        <v>0</v>
      </c>
      <c r="AA1192" s="51">
        <v>0</v>
      </c>
      <c r="AB1192" s="51">
        <v>0</v>
      </c>
      <c r="AC1192" s="51">
        <v>0</v>
      </c>
      <c r="AD1192" s="51">
        <v>0</v>
      </c>
      <c r="AE1192" s="276"/>
      <c r="AF1192" s="34"/>
      <c r="AG1192" s="34"/>
      <c r="AH1192" s="34"/>
    </row>
    <row r="1193" spans="1:34" ht="11.25" hidden="1" outlineLevel="3" x14ac:dyDescent="0.2">
      <c r="A1193" s="34"/>
      <c r="B1193" s="251"/>
      <c r="C1193" s="48">
        <v>0</v>
      </c>
      <c r="D1193" s="49">
        <v>0</v>
      </c>
      <c r="E1193" s="56"/>
      <c r="F1193" s="275"/>
      <c r="G1193" s="51">
        <v>0</v>
      </c>
      <c r="H1193" s="56"/>
      <c r="I1193" s="51">
        <v>0</v>
      </c>
      <c r="J1193" s="51">
        <v>0</v>
      </c>
      <c r="K1193" s="51">
        <v>0</v>
      </c>
      <c r="L1193" s="51">
        <v>0</v>
      </c>
      <c r="M1193" s="51">
        <v>0</v>
      </c>
      <c r="N1193" s="51">
        <v>0</v>
      </c>
      <c r="O1193" s="51">
        <v>0</v>
      </c>
      <c r="P1193" s="51">
        <v>0</v>
      </c>
      <c r="Q1193" s="51">
        <v>0</v>
      </c>
      <c r="R1193" s="51">
        <v>0</v>
      </c>
      <c r="S1193" s="51">
        <v>0</v>
      </c>
      <c r="T1193" s="51">
        <v>0</v>
      </c>
      <c r="U1193" s="51">
        <v>0</v>
      </c>
      <c r="V1193" s="51">
        <v>0</v>
      </c>
      <c r="W1193" s="51">
        <v>0</v>
      </c>
      <c r="X1193" s="51">
        <v>0</v>
      </c>
      <c r="Y1193" s="51">
        <v>0</v>
      </c>
      <c r="Z1193" s="51">
        <v>0</v>
      </c>
      <c r="AA1193" s="51">
        <v>0</v>
      </c>
      <c r="AB1193" s="51">
        <v>0</v>
      </c>
      <c r="AC1193" s="51">
        <v>0</v>
      </c>
      <c r="AD1193" s="51">
        <v>0</v>
      </c>
      <c r="AE1193" s="276"/>
      <c r="AF1193" s="34"/>
      <c r="AG1193" s="34"/>
      <c r="AH1193" s="34"/>
    </row>
    <row r="1194" spans="1:34" ht="11.25" hidden="1" outlineLevel="3" x14ac:dyDescent="0.2">
      <c r="A1194" s="34"/>
      <c r="B1194" s="251"/>
      <c r="C1194" s="48">
        <v>0</v>
      </c>
      <c r="D1194" s="49">
        <v>0</v>
      </c>
      <c r="E1194" s="56"/>
      <c r="F1194" s="275"/>
      <c r="G1194" s="51">
        <v>0</v>
      </c>
      <c r="H1194" s="56"/>
      <c r="I1194" s="51">
        <v>0</v>
      </c>
      <c r="J1194" s="51">
        <v>0</v>
      </c>
      <c r="K1194" s="51">
        <v>0</v>
      </c>
      <c r="L1194" s="51">
        <v>0</v>
      </c>
      <c r="M1194" s="51">
        <v>0</v>
      </c>
      <c r="N1194" s="51">
        <v>0</v>
      </c>
      <c r="O1194" s="51">
        <v>0</v>
      </c>
      <c r="P1194" s="51">
        <v>0</v>
      </c>
      <c r="Q1194" s="51">
        <v>0</v>
      </c>
      <c r="R1194" s="51">
        <v>0</v>
      </c>
      <c r="S1194" s="51">
        <v>0</v>
      </c>
      <c r="T1194" s="51">
        <v>0</v>
      </c>
      <c r="U1194" s="51">
        <v>0</v>
      </c>
      <c r="V1194" s="51">
        <v>0</v>
      </c>
      <c r="W1194" s="51">
        <v>0</v>
      </c>
      <c r="X1194" s="51">
        <v>0</v>
      </c>
      <c r="Y1194" s="51">
        <v>0</v>
      </c>
      <c r="Z1194" s="51">
        <v>0</v>
      </c>
      <c r="AA1194" s="51">
        <v>0</v>
      </c>
      <c r="AB1194" s="51">
        <v>0</v>
      </c>
      <c r="AC1194" s="51">
        <v>0</v>
      </c>
      <c r="AD1194" s="51">
        <v>0</v>
      </c>
      <c r="AE1194" s="276"/>
      <c r="AF1194" s="34"/>
      <c r="AG1194" s="34"/>
      <c r="AH1194" s="34"/>
    </row>
    <row r="1195" spans="1:34" ht="11.25" hidden="1" outlineLevel="3" x14ac:dyDescent="0.2">
      <c r="A1195" s="34"/>
      <c r="B1195" s="251"/>
      <c r="C1195" s="48">
        <v>0</v>
      </c>
      <c r="D1195" s="49">
        <v>0</v>
      </c>
      <c r="E1195" s="56"/>
      <c r="F1195" s="275"/>
      <c r="G1195" s="51">
        <v>0</v>
      </c>
      <c r="H1195" s="56"/>
      <c r="I1195" s="51">
        <v>0</v>
      </c>
      <c r="J1195" s="51">
        <v>0</v>
      </c>
      <c r="K1195" s="51">
        <v>0</v>
      </c>
      <c r="L1195" s="51">
        <v>0</v>
      </c>
      <c r="M1195" s="51">
        <v>0</v>
      </c>
      <c r="N1195" s="51">
        <v>0</v>
      </c>
      <c r="O1195" s="51">
        <v>0</v>
      </c>
      <c r="P1195" s="51">
        <v>0</v>
      </c>
      <c r="Q1195" s="51">
        <v>0</v>
      </c>
      <c r="R1195" s="51">
        <v>0</v>
      </c>
      <c r="S1195" s="51">
        <v>0</v>
      </c>
      <c r="T1195" s="51">
        <v>0</v>
      </c>
      <c r="U1195" s="51">
        <v>0</v>
      </c>
      <c r="V1195" s="51">
        <v>0</v>
      </c>
      <c r="W1195" s="51">
        <v>0</v>
      </c>
      <c r="X1195" s="51">
        <v>0</v>
      </c>
      <c r="Y1195" s="51">
        <v>0</v>
      </c>
      <c r="Z1195" s="51">
        <v>0</v>
      </c>
      <c r="AA1195" s="51">
        <v>0</v>
      </c>
      <c r="AB1195" s="51">
        <v>0</v>
      </c>
      <c r="AC1195" s="51">
        <v>0</v>
      </c>
      <c r="AD1195" s="51">
        <v>0</v>
      </c>
      <c r="AE1195" s="276"/>
      <c r="AF1195" s="34"/>
      <c r="AG1195" s="34"/>
      <c r="AH1195" s="34"/>
    </row>
    <row r="1196" spans="1:34" ht="11.25" hidden="1" outlineLevel="3" x14ac:dyDescent="0.2">
      <c r="A1196" s="34"/>
      <c r="B1196" s="251"/>
      <c r="C1196" s="48">
        <v>0</v>
      </c>
      <c r="D1196" s="49">
        <v>0</v>
      </c>
      <c r="E1196" s="56"/>
      <c r="F1196" s="275"/>
      <c r="G1196" s="51">
        <v>0</v>
      </c>
      <c r="H1196" s="56"/>
      <c r="I1196" s="51">
        <v>0</v>
      </c>
      <c r="J1196" s="51">
        <v>0</v>
      </c>
      <c r="K1196" s="51">
        <v>0</v>
      </c>
      <c r="L1196" s="51">
        <v>0</v>
      </c>
      <c r="M1196" s="51">
        <v>0</v>
      </c>
      <c r="N1196" s="51">
        <v>0</v>
      </c>
      <c r="O1196" s="51">
        <v>0</v>
      </c>
      <c r="P1196" s="51">
        <v>0</v>
      </c>
      <c r="Q1196" s="51">
        <v>0</v>
      </c>
      <c r="R1196" s="51">
        <v>0</v>
      </c>
      <c r="S1196" s="51">
        <v>0</v>
      </c>
      <c r="T1196" s="51">
        <v>0</v>
      </c>
      <c r="U1196" s="51">
        <v>0</v>
      </c>
      <c r="V1196" s="51">
        <v>0</v>
      </c>
      <c r="W1196" s="51">
        <v>0</v>
      </c>
      <c r="X1196" s="51">
        <v>0</v>
      </c>
      <c r="Y1196" s="51">
        <v>0</v>
      </c>
      <c r="Z1196" s="51">
        <v>0</v>
      </c>
      <c r="AA1196" s="51">
        <v>0</v>
      </c>
      <c r="AB1196" s="51">
        <v>0</v>
      </c>
      <c r="AC1196" s="51">
        <v>0</v>
      </c>
      <c r="AD1196" s="51">
        <v>0</v>
      </c>
      <c r="AE1196" s="276"/>
      <c r="AF1196" s="34"/>
      <c r="AG1196" s="34"/>
      <c r="AH1196" s="34"/>
    </row>
    <row r="1197" spans="1:34" ht="11.25" hidden="1" outlineLevel="3" x14ac:dyDescent="0.2">
      <c r="A1197" s="34"/>
      <c r="B1197" s="251"/>
      <c r="C1197" s="48">
        <v>0</v>
      </c>
      <c r="D1197" s="49">
        <v>0</v>
      </c>
      <c r="E1197" s="56"/>
      <c r="F1197" s="275"/>
      <c r="G1197" s="51">
        <v>0</v>
      </c>
      <c r="H1197" s="56"/>
      <c r="I1197" s="51">
        <v>0</v>
      </c>
      <c r="J1197" s="51">
        <v>0</v>
      </c>
      <c r="K1197" s="51">
        <v>0</v>
      </c>
      <c r="L1197" s="51">
        <v>0</v>
      </c>
      <c r="M1197" s="51">
        <v>0</v>
      </c>
      <c r="N1197" s="51">
        <v>0</v>
      </c>
      <c r="O1197" s="51">
        <v>0</v>
      </c>
      <c r="P1197" s="51">
        <v>0</v>
      </c>
      <c r="Q1197" s="51">
        <v>0</v>
      </c>
      <c r="R1197" s="51">
        <v>0</v>
      </c>
      <c r="S1197" s="51">
        <v>0</v>
      </c>
      <c r="T1197" s="51">
        <v>0</v>
      </c>
      <c r="U1197" s="51">
        <v>0</v>
      </c>
      <c r="V1197" s="51">
        <v>0</v>
      </c>
      <c r="W1197" s="51">
        <v>0</v>
      </c>
      <c r="X1197" s="51">
        <v>0</v>
      </c>
      <c r="Y1197" s="51">
        <v>0</v>
      </c>
      <c r="Z1197" s="51">
        <v>0</v>
      </c>
      <c r="AA1197" s="51">
        <v>0</v>
      </c>
      <c r="AB1197" s="51">
        <v>0</v>
      </c>
      <c r="AC1197" s="51">
        <v>0</v>
      </c>
      <c r="AD1197" s="51">
        <v>0</v>
      </c>
      <c r="AE1197" s="276"/>
      <c r="AF1197" s="34"/>
      <c r="AG1197" s="34"/>
      <c r="AH1197" s="34"/>
    </row>
    <row r="1198" spans="1:34" ht="11.25" hidden="1" outlineLevel="3" x14ac:dyDescent="0.2">
      <c r="A1198" s="34"/>
      <c r="B1198" s="251"/>
      <c r="C1198" s="48">
        <v>0</v>
      </c>
      <c r="D1198" s="49">
        <v>0</v>
      </c>
      <c r="E1198" s="56"/>
      <c r="F1198" s="275"/>
      <c r="G1198" s="51">
        <v>0</v>
      </c>
      <c r="H1198" s="56"/>
      <c r="I1198" s="51">
        <v>0</v>
      </c>
      <c r="J1198" s="51">
        <v>0</v>
      </c>
      <c r="K1198" s="51">
        <v>0</v>
      </c>
      <c r="L1198" s="51">
        <v>0</v>
      </c>
      <c r="M1198" s="51">
        <v>0</v>
      </c>
      <c r="N1198" s="51">
        <v>0</v>
      </c>
      <c r="O1198" s="51">
        <v>0</v>
      </c>
      <c r="P1198" s="51">
        <v>0</v>
      </c>
      <c r="Q1198" s="51">
        <v>0</v>
      </c>
      <c r="R1198" s="51">
        <v>0</v>
      </c>
      <c r="S1198" s="51">
        <v>0</v>
      </c>
      <c r="T1198" s="51">
        <v>0</v>
      </c>
      <c r="U1198" s="51">
        <v>0</v>
      </c>
      <c r="V1198" s="51">
        <v>0</v>
      </c>
      <c r="W1198" s="51">
        <v>0</v>
      </c>
      <c r="X1198" s="51">
        <v>0</v>
      </c>
      <c r="Y1198" s="51">
        <v>0</v>
      </c>
      <c r="Z1198" s="51">
        <v>0</v>
      </c>
      <c r="AA1198" s="51">
        <v>0</v>
      </c>
      <c r="AB1198" s="51">
        <v>0</v>
      </c>
      <c r="AC1198" s="51">
        <v>0</v>
      </c>
      <c r="AD1198" s="51">
        <v>0</v>
      </c>
      <c r="AE1198" s="276"/>
      <c r="AF1198" s="34"/>
      <c r="AG1198" s="34"/>
      <c r="AH1198" s="34"/>
    </row>
    <row r="1199" spans="1:34" ht="11.25" hidden="1" outlineLevel="3" x14ac:dyDescent="0.2">
      <c r="A1199" s="34"/>
      <c r="B1199" s="258"/>
      <c r="C1199" s="48">
        <v>0</v>
      </c>
      <c r="D1199" s="49">
        <v>0</v>
      </c>
      <c r="E1199" s="56"/>
      <c r="F1199" s="275"/>
      <c r="G1199" s="51">
        <v>0</v>
      </c>
      <c r="H1199" s="56"/>
      <c r="I1199" s="51">
        <v>0</v>
      </c>
      <c r="J1199" s="51">
        <v>0</v>
      </c>
      <c r="K1199" s="51">
        <v>0</v>
      </c>
      <c r="L1199" s="51">
        <v>0</v>
      </c>
      <c r="M1199" s="51">
        <v>0</v>
      </c>
      <c r="N1199" s="51">
        <v>0</v>
      </c>
      <c r="O1199" s="51">
        <v>0</v>
      </c>
      <c r="P1199" s="51">
        <v>0</v>
      </c>
      <c r="Q1199" s="51">
        <v>0</v>
      </c>
      <c r="R1199" s="51">
        <v>0</v>
      </c>
      <c r="S1199" s="51">
        <v>0</v>
      </c>
      <c r="T1199" s="51">
        <v>0</v>
      </c>
      <c r="U1199" s="51">
        <v>0</v>
      </c>
      <c r="V1199" s="51">
        <v>0</v>
      </c>
      <c r="W1199" s="51">
        <v>0</v>
      </c>
      <c r="X1199" s="51">
        <v>0</v>
      </c>
      <c r="Y1199" s="51">
        <v>0</v>
      </c>
      <c r="Z1199" s="51">
        <v>0</v>
      </c>
      <c r="AA1199" s="51">
        <v>0</v>
      </c>
      <c r="AB1199" s="51">
        <v>0</v>
      </c>
      <c r="AC1199" s="51">
        <v>0</v>
      </c>
      <c r="AD1199" s="51">
        <v>0</v>
      </c>
      <c r="AE1199" s="276"/>
      <c r="AF1199" s="34"/>
      <c r="AG1199" s="34"/>
      <c r="AH1199" s="34"/>
    </row>
    <row r="1200" spans="1:34" ht="11.25" hidden="1" outlineLevel="3" x14ac:dyDescent="0.2">
      <c r="A1200" s="34"/>
      <c r="B1200" s="251"/>
      <c r="C1200" s="48">
        <v>0</v>
      </c>
      <c r="D1200" s="49">
        <v>0</v>
      </c>
      <c r="E1200" s="56"/>
      <c r="F1200" s="275"/>
      <c r="G1200" s="51">
        <v>0</v>
      </c>
      <c r="H1200" s="56"/>
      <c r="I1200" s="51">
        <v>0</v>
      </c>
      <c r="J1200" s="51">
        <v>0</v>
      </c>
      <c r="K1200" s="51">
        <v>0</v>
      </c>
      <c r="L1200" s="51">
        <v>0</v>
      </c>
      <c r="M1200" s="51">
        <v>0</v>
      </c>
      <c r="N1200" s="51">
        <v>0</v>
      </c>
      <c r="O1200" s="51">
        <v>0</v>
      </c>
      <c r="P1200" s="51">
        <v>0</v>
      </c>
      <c r="Q1200" s="51">
        <v>0</v>
      </c>
      <c r="R1200" s="51">
        <v>0</v>
      </c>
      <c r="S1200" s="51">
        <v>0</v>
      </c>
      <c r="T1200" s="51">
        <v>0</v>
      </c>
      <c r="U1200" s="51">
        <v>0</v>
      </c>
      <c r="V1200" s="51">
        <v>0</v>
      </c>
      <c r="W1200" s="51">
        <v>0</v>
      </c>
      <c r="X1200" s="51">
        <v>0</v>
      </c>
      <c r="Y1200" s="51">
        <v>0</v>
      </c>
      <c r="Z1200" s="51">
        <v>0</v>
      </c>
      <c r="AA1200" s="51">
        <v>0</v>
      </c>
      <c r="AB1200" s="51">
        <v>0</v>
      </c>
      <c r="AC1200" s="51">
        <v>0</v>
      </c>
      <c r="AD1200" s="51">
        <v>0</v>
      </c>
      <c r="AE1200" s="276"/>
      <c r="AF1200" s="34"/>
      <c r="AG1200" s="34"/>
      <c r="AH1200" s="34"/>
    </row>
    <row r="1201" spans="1:34" ht="11.25" hidden="1" outlineLevel="3" x14ac:dyDescent="0.2">
      <c r="A1201" s="34"/>
      <c r="B1201" s="251"/>
      <c r="C1201" s="48">
        <v>0</v>
      </c>
      <c r="D1201" s="49">
        <v>0</v>
      </c>
      <c r="E1201" s="56"/>
      <c r="F1201" s="275"/>
      <c r="G1201" s="51">
        <v>0</v>
      </c>
      <c r="H1201" s="56"/>
      <c r="I1201" s="51">
        <v>0</v>
      </c>
      <c r="J1201" s="51">
        <v>0</v>
      </c>
      <c r="K1201" s="51">
        <v>0</v>
      </c>
      <c r="L1201" s="51">
        <v>0</v>
      </c>
      <c r="M1201" s="51">
        <v>0</v>
      </c>
      <c r="N1201" s="51">
        <v>0</v>
      </c>
      <c r="O1201" s="51">
        <v>0</v>
      </c>
      <c r="P1201" s="51">
        <v>0</v>
      </c>
      <c r="Q1201" s="51">
        <v>0</v>
      </c>
      <c r="R1201" s="51">
        <v>0</v>
      </c>
      <c r="S1201" s="51">
        <v>0</v>
      </c>
      <c r="T1201" s="51">
        <v>0</v>
      </c>
      <c r="U1201" s="51">
        <v>0</v>
      </c>
      <c r="V1201" s="51">
        <v>0</v>
      </c>
      <c r="W1201" s="51">
        <v>0</v>
      </c>
      <c r="X1201" s="51">
        <v>0</v>
      </c>
      <c r="Y1201" s="51">
        <v>0</v>
      </c>
      <c r="Z1201" s="51">
        <v>0</v>
      </c>
      <c r="AA1201" s="51">
        <v>0</v>
      </c>
      <c r="AB1201" s="51">
        <v>0</v>
      </c>
      <c r="AC1201" s="51">
        <v>0</v>
      </c>
      <c r="AD1201" s="51">
        <v>0</v>
      </c>
      <c r="AE1201" s="276"/>
      <c r="AF1201" s="34"/>
      <c r="AG1201" s="34"/>
      <c r="AH1201" s="34"/>
    </row>
    <row r="1202" spans="1:34" ht="11.25" hidden="1" outlineLevel="3" x14ac:dyDescent="0.2">
      <c r="A1202" s="34"/>
      <c r="B1202" s="251"/>
      <c r="C1202" s="48">
        <v>0</v>
      </c>
      <c r="D1202" s="49">
        <v>0</v>
      </c>
      <c r="E1202" s="56"/>
      <c r="F1202" s="275"/>
      <c r="G1202" s="51">
        <v>0</v>
      </c>
      <c r="H1202" s="56"/>
      <c r="I1202" s="51">
        <v>0</v>
      </c>
      <c r="J1202" s="51">
        <v>0</v>
      </c>
      <c r="K1202" s="51">
        <v>0</v>
      </c>
      <c r="L1202" s="51">
        <v>0</v>
      </c>
      <c r="M1202" s="51">
        <v>0</v>
      </c>
      <c r="N1202" s="51">
        <v>0</v>
      </c>
      <c r="O1202" s="51">
        <v>0</v>
      </c>
      <c r="P1202" s="51">
        <v>0</v>
      </c>
      <c r="Q1202" s="51">
        <v>0</v>
      </c>
      <c r="R1202" s="51">
        <v>0</v>
      </c>
      <c r="S1202" s="51">
        <v>0</v>
      </c>
      <c r="T1202" s="51">
        <v>0</v>
      </c>
      <c r="U1202" s="51">
        <v>0</v>
      </c>
      <c r="V1202" s="51">
        <v>0</v>
      </c>
      <c r="W1202" s="51">
        <v>0</v>
      </c>
      <c r="X1202" s="51">
        <v>0</v>
      </c>
      <c r="Y1202" s="51">
        <v>0</v>
      </c>
      <c r="Z1202" s="51">
        <v>0</v>
      </c>
      <c r="AA1202" s="51">
        <v>0</v>
      </c>
      <c r="AB1202" s="51">
        <v>0</v>
      </c>
      <c r="AC1202" s="51">
        <v>0</v>
      </c>
      <c r="AD1202" s="51">
        <v>0</v>
      </c>
      <c r="AE1202" s="276"/>
      <c r="AF1202" s="34"/>
      <c r="AG1202" s="34"/>
      <c r="AH1202" s="34"/>
    </row>
    <row r="1203" spans="1:34" ht="11.25" hidden="1" outlineLevel="3" x14ac:dyDescent="0.2">
      <c r="A1203" s="34"/>
      <c r="B1203" s="251"/>
      <c r="C1203" s="48">
        <v>0</v>
      </c>
      <c r="D1203" s="49">
        <v>0</v>
      </c>
      <c r="E1203" s="56"/>
      <c r="F1203" s="275"/>
      <c r="G1203" s="51">
        <v>0</v>
      </c>
      <c r="H1203" s="56"/>
      <c r="I1203" s="51">
        <v>0</v>
      </c>
      <c r="J1203" s="51">
        <v>0</v>
      </c>
      <c r="K1203" s="51">
        <v>0</v>
      </c>
      <c r="L1203" s="51">
        <v>0</v>
      </c>
      <c r="M1203" s="51">
        <v>0</v>
      </c>
      <c r="N1203" s="51">
        <v>0</v>
      </c>
      <c r="O1203" s="51">
        <v>0</v>
      </c>
      <c r="P1203" s="51">
        <v>0</v>
      </c>
      <c r="Q1203" s="51">
        <v>0</v>
      </c>
      <c r="R1203" s="51">
        <v>0</v>
      </c>
      <c r="S1203" s="51">
        <v>0</v>
      </c>
      <c r="T1203" s="51">
        <v>0</v>
      </c>
      <c r="U1203" s="51">
        <v>0</v>
      </c>
      <c r="V1203" s="51">
        <v>0</v>
      </c>
      <c r="W1203" s="51">
        <v>0</v>
      </c>
      <c r="X1203" s="51">
        <v>0</v>
      </c>
      <c r="Y1203" s="51">
        <v>0</v>
      </c>
      <c r="Z1203" s="51">
        <v>0</v>
      </c>
      <c r="AA1203" s="51">
        <v>0</v>
      </c>
      <c r="AB1203" s="51">
        <v>0</v>
      </c>
      <c r="AC1203" s="51">
        <v>0</v>
      </c>
      <c r="AD1203" s="51">
        <v>0</v>
      </c>
      <c r="AE1203" s="276"/>
      <c r="AF1203" s="34"/>
      <c r="AG1203" s="34"/>
      <c r="AH1203" s="34"/>
    </row>
    <row r="1204" spans="1:34" ht="11.25" hidden="1" outlineLevel="3" x14ac:dyDescent="0.2">
      <c r="A1204" s="34"/>
      <c r="B1204" s="251"/>
      <c r="C1204" s="48">
        <v>0</v>
      </c>
      <c r="D1204" s="49">
        <v>0</v>
      </c>
      <c r="E1204" s="56"/>
      <c r="F1204" s="275"/>
      <c r="G1204" s="51">
        <v>0</v>
      </c>
      <c r="H1204" s="56"/>
      <c r="I1204" s="51">
        <v>0</v>
      </c>
      <c r="J1204" s="51">
        <v>0</v>
      </c>
      <c r="K1204" s="51">
        <v>0</v>
      </c>
      <c r="L1204" s="51">
        <v>0</v>
      </c>
      <c r="M1204" s="51">
        <v>0</v>
      </c>
      <c r="N1204" s="51">
        <v>0</v>
      </c>
      <c r="O1204" s="51">
        <v>0</v>
      </c>
      <c r="P1204" s="51">
        <v>0</v>
      </c>
      <c r="Q1204" s="51">
        <v>0</v>
      </c>
      <c r="R1204" s="51">
        <v>0</v>
      </c>
      <c r="S1204" s="51">
        <v>0</v>
      </c>
      <c r="T1204" s="51">
        <v>0</v>
      </c>
      <c r="U1204" s="51">
        <v>0</v>
      </c>
      <c r="V1204" s="51">
        <v>0</v>
      </c>
      <c r="W1204" s="51">
        <v>0</v>
      </c>
      <c r="X1204" s="51">
        <v>0</v>
      </c>
      <c r="Y1204" s="51">
        <v>0</v>
      </c>
      <c r="Z1204" s="51">
        <v>0</v>
      </c>
      <c r="AA1204" s="51">
        <v>0</v>
      </c>
      <c r="AB1204" s="51">
        <v>0</v>
      </c>
      <c r="AC1204" s="51">
        <v>0</v>
      </c>
      <c r="AD1204" s="51">
        <v>0</v>
      </c>
      <c r="AE1204" s="276"/>
      <c r="AF1204" s="34"/>
      <c r="AG1204" s="34"/>
      <c r="AH1204" s="34"/>
    </row>
    <row r="1205" spans="1:34" ht="11.25" hidden="1" outlineLevel="3" x14ac:dyDescent="0.2">
      <c r="A1205" s="34"/>
      <c r="B1205" s="251"/>
      <c r="C1205" s="48">
        <v>0</v>
      </c>
      <c r="D1205" s="49">
        <v>0</v>
      </c>
      <c r="E1205" s="56"/>
      <c r="F1205" s="275"/>
      <c r="G1205" s="51">
        <v>0</v>
      </c>
      <c r="H1205" s="56"/>
      <c r="I1205" s="51">
        <v>0</v>
      </c>
      <c r="J1205" s="51">
        <v>0</v>
      </c>
      <c r="K1205" s="51">
        <v>0</v>
      </c>
      <c r="L1205" s="51">
        <v>0</v>
      </c>
      <c r="M1205" s="51">
        <v>0</v>
      </c>
      <c r="N1205" s="51">
        <v>0</v>
      </c>
      <c r="O1205" s="51">
        <v>0</v>
      </c>
      <c r="P1205" s="51">
        <v>0</v>
      </c>
      <c r="Q1205" s="51">
        <v>0</v>
      </c>
      <c r="R1205" s="51">
        <v>0</v>
      </c>
      <c r="S1205" s="51">
        <v>0</v>
      </c>
      <c r="T1205" s="51">
        <v>0</v>
      </c>
      <c r="U1205" s="51">
        <v>0</v>
      </c>
      <c r="V1205" s="51">
        <v>0</v>
      </c>
      <c r="W1205" s="51">
        <v>0</v>
      </c>
      <c r="X1205" s="51">
        <v>0</v>
      </c>
      <c r="Y1205" s="51">
        <v>0</v>
      </c>
      <c r="Z1205" s="51">
        <v>0</v>
      </c>
      <c r="AA1205" s="51">
        <v>0</v>
      </c>
      <c r="AB1205" s="51">
        <v>0</v>
      </c>
      <c r="AC1205" s="51">
        <v>0</v>
      </c>
      <c r="AD1205" s="51">
        <v>0</v>
      </c>
      <c r="AE1205" s="276"/>
      <c r="AF1205" s="34"/>
      <c r="AG1205" s="34"/>
      <c r="AH1205" s="34"/>
    </row>
    <row r="1206" spans="1:34" ht="11.25" hidden="1" outlineLevel="3" x14ac:dyDescent="0.2">
      <c r="A1206" s="34"/>
      <c r="B1206" s="258"/>
      <c r="C1206" s="48">
        <v>0</v>
      </c>
      <c r="D1206" s="49">
        <v>0</v>
      </c>
      <c r="E1206" s="56"/>
      <c r="F1206" s="275"/>
      <c r="G1206" s="51">
        <v>0</v>
      </c>
      <c r="H1206" s="56"/>
      <c r="I1206" s="51">
        <v>0</v>
      </c>
      <c r="J1206" s="51">
        <v>0</v>
      </c>
      <c r="K1206" s="51">
        <v>0</v>
      </c>
      <c r="L1206" s="51">
        <v>0</v>
      </c>
      <c r="M1206" s="51">
        <v>0</v>
      </c>
      <c r="N1206" s="51">
        <v>0</v>
      </c>
      <c r="O1206" s="51">
        <v>0</v>
      </c>
      <c r="P1206" s="51">
        <v>0</v>
      </c>
      <c r="Q1206" s="51">
        <v>0</v>
      </c>
      <c r="R1206" s="51">
        <v>0</v>
      </c>
      <c r="S1206" s="51">
        <v>0</v>
      </c>
      <c r="T1206" s="51">
        <v>0</v>
      </c>
      <c r="U1206" s="51">
        <v>0</v>
      </c>
      <c r="V1206" s="51">
        <v>0</v>
      </c>
      <c r="W1206" s="51">
        <v>0</v>
      </c>
      <c r="X1206" s="51">
        <v>0</v>
      </c>
      <c r="Y1206" s="51">
        <v>0</v>
      </c>
      <c r="Z1206" s="51">
        <v>0</v>
      </c>
      <c r="AA1206" s="51">
        <v>0</v>
      </c>
      <c r="AB1206" s="51">
        <v>0</v>
      </c>
      <c r="AC1206" s="51">
        <v>0</v>
      </c>
      <c r="AD1206" s="51">
        <v>0</v>
      </c>
      <c r="AE1206" s="276"/>
      <c r="AF1206" s="34"/>
      <c r="AG1206" s="34"/>
      <c r="AH1206" s="34"/>
    </row>
    <row r="1207" spans="1:34" ht="11.25" outlineLevel="2" collapsed="1" x14ac:dyDescent="0.2">
      <c r="A1207" s="34"/>
      <c r="B1207" s="258"/>
      <c r="C1207" s="48" t="s">
        <v>183</v>
      </c>
      <c r="D1207" s="49" t="s">
        <v>230</v>
      </c>
      <c r="E1207" s="56"/>
      <c r="F1207" s="275"/>
      <c r="G1207" s="51">
        <v>62.4</v>
      </c>
      <c r="H1207" s="56"/>
      <c r="I1207" s="51">
        <v>0</v>
      </c>
      <c r="J1207" s="51">
        <v>0</v>
      </c>
      <c r="K1207" s="51">
        <v>0</v>
      </c>
      <c r="L1207" s="51">
        <v>1.79</v>
      </c>
      <c r="M1207" s="51">
        <v>0</v>
      </c>
      <c r="N1207" s="51">
        <v>0</v>
      </c>
      <c r="O1207" s="51">
        <v>0</v>
      </c>
      <c r="P1207" s="51">
        <v>0</v>
      </c>
      <c r="Q1207" s="51">
        <v>0</v>
      </c>
      <c r="R1207" s="51">
        <v>0</v>
      </c>
      <c r="S1207" s="51">
        <v>0</v>
      </c>
      <c r="T1207" s="51">
        <v>0</v>
      </c>
      <c r="U1207" s="51">
        <v>0</v>
      </c>
      <c r="V1207" s="51">
        <v>0</v>
      </c>
      <c r="W1207" s="51">
        <v>0</v>
      </c>
      <c r="X1207" s="51">
        <v>0</v>
      </c>
      <c r="Y1207" s="51">
        <v>0</v>
      </c>
      <c r="Z1207" s="51">
        <v>0</v>
      </c>
      <c r="AA1207" s="51">
        <v>0</v>
      </c>
      <c r="AB1207" s="51">
        <v>0</v>
      </c>
      <c r="AC1207" s="51">
        <v>0</v>
      </c>
      <c r="AD1207" s="51">
        <v>0</v>
      </c>
      <c r="AE1207" s="276"/>
      <c r="AF1207" s="34"/>
      <c r="AG1207" s="34"/>
      <c r="AH1207" s="34"/>
    </row>
    <row r="1208" spans="1:34" ht="11.25" outlineLevel="2" x14ac:dyDescent="0.2">
      <c r="A1208" s="34"/>
      <c r="B1208" s="258"/>
      <c r="C1208" s="48">
        <v>0</v>
      </c>
      <c r="D1208" s="49">
        <v>0</v>
      </c>
      <c r="E1208" s="56"/>
      <c r="F1208" s="275"/>
      <c r="G1208" s="51">
        <v>0</v>
      </c>
      <c r="H1208" s="56"/>
      <c r="I1208" s="51">
        <v>0</v>
      </c>
      <c r="J1208" s="51">
        <v>0</v>
      </c>
      <c r="K1208" s="51">
        <v>0</v>
      </c>
      <c r="L1208" s="51">
        <v>0</v>
      </c>
      <c r="M1208" s="51">
        <v>0</v>
      </c>
      <c r="N1208" s="51">
        <v>0</v>
      </c>
      <c r="O1208" s="51">
        <v>0</v>
      </c>
      <c r="P1208" s="51">
        <v>0</v>
      </c>
      <c r="Q1208" s="51">
        <v>0</v>
      </c>
      <c r="R1208" s="51">
        <v>0</v>
      </c>
      <c r="S1208" s="51">
        <v>0</v>
      </c>
      <c r="T1208" s="51">
        <v>0</v>
      </c>
      <c r="U1208" s="51">
        <v>0</v>
      </c>
      <c r="V1208" s="51">
        <v>0</v>
      </c>
      <c r="W1208" s="51">
        <v>0</v>
      </c>
      <c r="X1208" s="51">
        <v>0</v>
      </c>
      <c r="Y1208" s="51">
        <v>0</v>
      </c>
      <c r="Z1208" s="51">
        <v>0</v>
      </c>
      <c r="AA1208" s="51">
        <v>0</v>
      </c>
      <c r="AB1208" s="51">
        <v>0</v>
      </c>
      <c r="AC1208" s="51">
        <v>0</v>
      </c>
      <c r="AD1208" s="51">
        <v>0</v>
      </c>
      <c r="AE1208" s="276"/>
      <c r="AF1208" s="34"/>
      <c r="AG1208" s="34"/>
      <c r="AH1208" s="34"/>
    </row>
    <row r="1209" spans="1:34" ht="11.25" outlineLevel="2" x14ac:dyDescent="0.2">
      <c r="A1209" s="34"/>
      <c r="B1209" s="258"/>
      <c r="C1209" s="48">
        <v>0</v>
      </c>
      <c r="D1209" s="49">
        <v>0</v>
      </c>
      <c r="E1209" s="56"/>
      <c r="F1209" s="275"/>
      <c r="G1209" s="51">
        <v>0</v>
      </c>
      <c r="H1209" s="56"/>
      <c r="I1209" s="51">
        <v>0</v>
      </c>
      <c r="J1209" s="51">
        <v>0</v>
      </c>
      <c r="K1209" s="51">
        <v>0</v>
      </c>
      <c r="L1209" s="51">
        <v>0</v>
      </c>
      <c r="M1209" s="51">
        <v>0</v>
      </c>
      <c r="N1209" s="51">
        <v>0</v>
      </c>
      <c r="O1209" s="51">
        <v>0</v>
      </c>
      <c r="P1209" s="51">
        <v>0</v>
      </c>
      <c r="Q1209" s="51">
        <v>0</v>
      </c>
      <c r="R1209" s="51">
        <v>0</v>
      </c>
      <c r="S1209" s="51">
        <v>0</v>
      </c>
      <c r="T1209" s="51">
        <v>0</v>
      </c>
      <c r="U1209" s="51">
        <v>0</v>
      </c>
      <c r="V1209" s="51">
        <v>0</v>
      </c>
      <c r="W1209" s="51">
        <v>0</v>
      </c>
      <c r="X1209" s="51">
        <v>0</v>
      </c>
      <c r="Y1209" s="51">
        <v>0</v>
      </c>
      <c r="Z1209" s="51">
        <v>0</v>
      </c>
      <c r="AA1209" s="51">
        <v>0</v>
      </c>
      <c r="AB1209" s="51">
        <v>0</v>
      </c>
      <c r="AC1209" s="51">
        <v>0</v>
      </c>
      <c r="AD1209" s="51">
        <v>0</v>
      </c>
      <c r="AE1209" s="276"/>
      <c r="AF1209" s="34"/>
      <c r="AG1209" s="34"/>
      <c r="AH1209" s="34"/>
    </row>
    <row r="1210" spans="1:34" ht="11.25" outlineLevel="2" x14ac:dyDescent="0.2">
      <c r="A1210" s="34"/>
      <c r="B1210" s="34"/>
      <c r="C1210" s="218"/>
      <c r="D1210" s="220"/>
      <c r="E1210" s="56"/>
      <c r="F1210" s="62"/>
      <c r="G1210" s="56"/>
      <c r="H1210" s="56"/>
      <c r="I1210" s="277"/>
      <c r="J1210" s="277"/>
      <c r="K1210" s="276"/>
      <c r="L1210" s="276"/>
      <c r="M1210" s="276"/>
      <c r="N1210" s="278"/>
      <c r="O1210" s="278"/>
      <c r="P1210" s="278"/>
      <c r="Q1210" s="278"/>
      <c r="R1210" s="278"/>
      <c r="S1210" s="276"/>
      <c r="T1210" s="276"/>
      <c r="U1210" s="276"/>
      <c r="V1210" s="276"/>
      <c r="W1210" s="276"/>
      <c r="X1210" s="276"/>
      <c r="Y1210" s="276"/>
      <c r="Z1210" s="276"/>
      <c r="AA1210" s="276"/>
      <c r="AB1210" s="276"/>
      <c r="AC1210" s="276"/>
      <c r="AD1210" s="276"/>
      <c r="AE1210" s="276"/>
      <c r="AF1210" s="34"/>
      <c r="AG1210" s="34"/>
      <c r="AH1210" s="34"/>
    </row>
    <row r="1211" spans="1:34" ht="11.25" outlineLevel="1" x14ac:dyDescent="0.2">
      <c r="A1211" s="34"/>
      <c r="B1211" s="34"/>
      <c r="C1211" s="221"/>
      <c r="D1211" s="217"/>
      <c r="E1211" s="56"/>
      <c r="F1211" s="62"/>
      <c r="G1211" s="56"/>
      <c r="H1211" s="56"/>
      <c r="I1211" s="277"/>
      <c r="J1211" s="277"/>
      <c r="K1211" s="276"/>
      <c r="L1211" s="276"/>
      <c r="M1211" s="276"/>
      <c r="N1211" s="278"/>
      <c r="O1211" s="278"/>
      <c r="P1211" s="278"/>
      <c r="Q1211" s="278"/>
      <c r="R1211" s="278"/>
      <c r="S1211" s="276"/>
      <c r="T1211" s="276"/>
      <c r="U1211" s="276"/>
      <c r="V1211" s="276"/>
      <c r="W1211" s="276"/>
      <c r="X1211" s="276"/>
      <c r="Y1211" s="276"/>
      <c r="Z1211" s="276"/>
      <c r="AA1211" s="276"/>
      <c r="AB1211" s="276"/>
      <c r="AC1211" s="276"/>
      <c r="AD1211" s="276"/>
      <c r="AE1211" s="276"/>
      <c r="AF1211" s="34"/>
      <c r="AG1211" s="34"/>
      <c r="AH1211" s="34"/>
    </row>
    <row r="1212" spans="1:34" ht="11.25" outlineLevel="1" x14ac:dyDescent="0.2">
      <c r="A1212" s="34"/>
      <c r="B1212" s="34"/>
      <c r="C1212" s="47" t="s">
        <v>125</v>
      </c>
      <c r="D1212" s="209"/>
      <c r="E1212" s="35"/>
      <c r="F1212" s="47"/>
      <c r="G1212" s="37"/>
      <c r="H1212" s="37"/>
      <c r="I1212" s="276"/>
      <c r="J1212" s="276"/>
      <c r="K1212" s="276"/>
      <c r="L1212" s="276"/>
      <c r="M1212" s="276"/>
      <c r="N1212" s="276"/>
      <c r="O1212" s="276"/>
      <c r="P1212" s="276"/>
      <c r="Q1212" s="276"/>
      <c r="R1212" s="276"/>
      <c r="S1212" s="276"/>
      <c r="T1212" s="276"/>
      <c r="U1212" s="276"/>
      <c r="V1212" s="276"/>
      <c r="W1212" s="276"/>
      <c r="X1212" s="276"/>
      <c r="Y1212" s="276"/>
      <c r="Z1212" s="276"/>
      <c r="AA1212" s="276"/>
      <c r="AB1212" s="276"/>
      <c r="AC1212" s="276"/>
      <c r="AD1212" s="276"/>
      <c r="AE1212" s="276"/>
      <c r="AF1212" s="34"/>
      <c r="AG1212" s="34"/>
      <c r="AH1212" s="34"/>
    </row>
    <row r="1213" spans="1:34" ht="11.25" outlineLevel="2" x14ac:dyDescent="0.2">
      <c r="A1213" s="34"/>
      <c r="B1213" s="34"/>
      <c r="C1213" s="48" t="s">
        <v>51</v>
      </c>
      <c r="D1213" s="49" t="s">
        <v>229</v>
      </c>
      <c r="E1213" s="35"/>
      <c r="F1213" s="275"/>
      <c r="G1213" s="37"/>
      <c r="H1213" s="37"/>
      <c r="I1213" s="51">
        <v>0</v>
      </c>
      <c r="J1213" s="51">
        <v>1.3</v>
      </c>
      <c r="K1213" s="51">
        <v>0</v>
      </c>
      <c r="L1213" s="51">
        <v>0</v>
      </c>
      <c r="M1213" s="51">
        <v>0</v>
      </c>
      <c r="N1213" s="51">
        <v>0</v>
      </c>
      <c r="O1213" s="51">
        <v>0</v>
      </c>
      <c r="P1213" s="51">
        <v>0</v>
      </c>
      <c r="Q1213" s="51">
        <v>0</v>
      </c>
      <c r="R1213" s="51">
        <v>0</v>
      </c>
      <c r="S1213" s="51">
        <v>0</v>
      </c>
      <c r="T1213" s="51">
        <v>0</v>
      </c>
      <c r="U1213" s="51">
        <v>0</v>
      </c>
      <c r="V1213" s="51">
        <v>0</v>
      </c>
      <c r="W1213" s="51">
        <v>0</v>
      </c>
      <c r="X1213" s="51">
        <v>0</v>
      </c>
      <c r="Y1213" s="51">
        <v>0</v>
      </c>
      <c r="Z1213" s="51">
        <v>0</v>
      </c>
      <c r="AA1213" s="51">
        <v>0</v>
      </c>
      <c r="AB1213" s="51">
        <v>0</v>
      </c>
      <c r="AC1213" s="51">
        <v>0</v>
      </c>
      <c r="AD1213" s="51">
        <v>0</v>
      </c>
      <c r="AE1213" s="276"/>
      <c r="AF1213" s="34"/>
      <c r="AG1213" s="34"/>
      <c r="AH1213" s="34"/>
    </row>
    <row r="1214" spans="1:34" s="57" customFormat="1" ht="11.25" outlineLevel="2" x14ac:dyDescent="0.2">
      <c r="A1214" s="52"/>
      <c r="B1214" s="52"/>
      <c r="C1214" s="48" t="s">
        <v>52</v>
      </c>
      <c r="D1214" s="49" t="s">
        <v>230</v>
      </c>
      <c r="E1214" s="56"/>
      <c r="F1214" s="275"/>
      <c r="G1214" s="56"/>
      <c r="H1214" s="56"/>
      <c r="I1214" s="51">
        <v>0</v>
      </c>
      <c r="J1214" s="51">
        <v>0</v>
      </c>
      <c r="K1214" s="51">
        <v>2.48</v>
      </c>
      <c r="L1214" s="51">
        <v>0.62</v>
      </c>
      <c r="M1214" s="51">
        <v>0</v>
      </c>
      <c r="N1214" s="51">
        <v>0</v>
      </c>
      <c r="O1214" s="51">
        <v>0</v>
      </c>
      <c r="P1214" s="51">
        <v>0</v>
      </c>
      <c r="Q1214" s="51">
        <v>0</v>
      </c>
      <c r="R1214" s="51">
        <v>0</v>
      </c>
      <c r="S1214" s="51">
        <v>0</v>
      </c>
      <c r="T1214" s="51">
        <v>0</v>
      </c>
      <c r="U1214" s="51">
        <v>0</v>
      </c>
      <c r="V1214" s="51">
        <v>0</v>
      </c>
      <c r="W1214" s="51">
        <v>0</v>
      </c>
      <c r="X1214" s="51">
        <v>0</v>
      </c>
      <c r="Y1214" s="51">
        <v>0</v>
      </c>
      <c r="Z1214" s="51">
        <v>0</v>
      </c>
      <c r="AA1214" s="51">
        <v>0</v>
      </c>
      <c r="AB1214" s="51">
        <v>0</v>
      </c>
      <c r="AC1214" s="51">
        <v>0</v>
      </c>
      <c r="AD1214" s="51">
        <v>0</v>
      </c>
      <c r="AE1214" s="276"/>
      <c r="AF1214" s="52"/>
      <c r="AG1214" s="52"/>
      <c r="AH1214" s="52"/>
    </row>
    <row r="1215" spans="1:34" ht="11.25" outlineLevel="2" x14ac:dyDescent="0.2">
      <c r="A1215" s="34"/>
      <c r="B1215" s="34"/>
      <c r="C1215" s="48" t="s">
        <v>189</v>
      </c>
      <c r="D1215" s="49" t="s">
        <v>229</v>
      </c>
      <c r="E1215" s="56"/>
      <c r="F1215" s="275"/>
      <c r="G1215" s="56"/>
      <c r="H1215" s="56"/>
      <c r="I1215" s="51">
        <v>0</v>
      </c>
      <c r="J1215" s="51">
        <v>0.72</v>
      </c>
      <c r="K1215" s="51">
        <v>0</v>
      </c>
      <c r="L1215" s="51">
        <v>0</v>
      </c>
      <c r="M1215" s="51">
        <v>1.52</v>
      </c>
      <c r="N1215" s="51">
        <v>0.52</v>
      </c>
      <c r="O1215" s="51">
        <v>0</v>
      </c>
      <c r="P1215" s="51">
        <v>0</v>
      </c>
      <c r="Q1215" s="51">
        <v>0</v>
      </c>
      <c r="R1215" s="51">
        <v>0</v>
      </c>
      <c r="S1215" s="51">
        <v>0</v>
      </c>
      <c r="T1215" s="51">
        <v>0</v>
      </c>
      <c r="U1215" s="51">
        <v>0</v>
      </c>
      <c r="V1215" s="51">
        <v>0</v>
      </c>
      <c r="W1215" s="51">
        <v>0</v>
      </c>
      <c r="X1215" s="51">
        <v>0</v>
      </c>
      <c r="Y1215" s="51">
        <v>0</v>
      </c>
      <c r="Z1215" s="51">
        <v>0</v>
      </c>
      <c r="AA1215" s="51">
        <v>0</v>
      </c>
      <c r="AB1215" s="51">
        <v>0</v>
      </c>
      <c r="AC1215" s="51">
        <v>0</v>
      </c>
      <c r="AD1215" s="51">
        <v>0</v>
      </c>
      <c r="AE1215" s="276"/>
      <c r="AF1215" s="34"/>
      <c r="AG1215" s="34"/>
      <c r="AH1215" s="34"/>
    </row>
    <row r="1216" spans="1:34" ht="11.25" outlineLevel="2" x14ac:dyDescent="0.2">
      <c r="A1216" s="34"/>
      <c r="B1216" s="34"/>
      <c r="C1216" s="48">
        <v>0</v>
      </c>
      <c r="D1216" s="49">
        <v>0</v>
      </c>
      <c r="E1216" s="56"/>
      <c r="F1216" s="275"/>
      <c r="G1216" s="56"/>
      <c r="H1216" s="56"/>
      <c r="I1216" s="51">
        <v>0</v>
      </c>
      <c r="J1216" s="51">
        <v>0</v>
      </c>
      <c r="K1216" s="51">
        <v>0</v>
      </c>
      <c r="L1216" s="51">
        <v>0</v>
      </c>
      <c r="M1216" s="51">
        <v>0</v>
      </c>
      <c r="N1216" s="51">
        <v>0</v>
      </c>
      <c r="O1216" s="51">
        <v>0</v>
      </c>
      <c r="P1216" s="51">
        <v>0</v>
      </c>
      <c r="Q1216" s="51">
        <v>0</v>
      </c>
      <c r="R1216" s="51">
        <v>0</v>
      </c>
      <c r="S1216" s="51">
        <v>0</v>
      </c>
      <c r="T1216" s="51">
        <v>0</v>
      </c>
      <c r="U1216" s="51">
        <v>0</v>
      </c>
      <c r="V1216" s="51">
        <v>0</v>
      </c>
      <c r="W1216" s="51">
        <v>0</v>
      </c>
      <c r="X1216" s="51">
        <v>0</v>
      </c>
      <c r="Y1216" s="51">
        <v>0</v>
      </c>
      <c r="Z1216" s="51">
        <v>0</v>
      </c>
      <c r="AA1216" s="51">
        <v>0</v>
      </c>
      <c r="AB1216" s="51">
        <v>0</v>
      </c>
      <c r="AC1216" s="51">
        <v>0</v>
      </c>
      <c r="AD1216" s="51">
        <v>0</v>
      </c>
      <c r="AE1216" s="276"/>
      <c r="AF1216" s="34"/>
      <c r="AG1216" s="34"/>
      <c r="AH1216" s="34"/>
    </row>
    <row r="1217" spans="1:34" ht="11.25" outlineLevel="2" x14ac:dyDescent="0.2">
      <c r="A1217" s="34"/>
      <c r="B1217" s="34"/>
      <c r="C1217" s="48">
        <v>0</v>
      </c>
      <c r="D1217" s="49">
        <v>0</v>
      </c>
      <c r="E1217" s="56"/>
      <c r="F1217" s="275"/>
      <c r="G1217" s="56"/>
      <c r="H1217" s="56"/>
      <c r="I1217" s="51">
        <v>0</v>
      </c>
      <c r="J1217" s="51">
        <v>0</v>
      </c>
      <c r="K1217" s="51">
        <v>0</v>
      </c>
      <c r="L1217" s="51">
        <v>0</v>
      </c>
      <c r="M1217" s="51">
        <v>0</v>
      </c>
      <c r="N1217" s="51">
        <v>0</v>
      </c>
      <c r="O1217" s="51">
        <v>0</v>
      </c>
      <c r="P1217" s="51">
        <v>0</v>
      </c>
      <c r="Q1217" s="51">
        <v>0</v>
      </c>
      <c r="R1217" s="51">
        <v>0</v>
      </c>
      <c r="S1217" s="51">
        <v>0</v>
      </c>
      <c r="T1217" s="51">
        <v>0</v>
      </c>
      <c r="U1217" s="51">
        <v>0</v>
      </c>
      <c r="V1217" s="51">
        <v>0</v>
      </c>
      <c r="W1217" s="51">
        <v>0</v>
      </c>
      <c r="X1217" s="51">
        <v>0</v>
      </c>
      <c r="Y1217" s="51">
        <v>0</v>
      </c>
      <c r="Z1217" s="51">
        <v>0</v>
      </c>
      <c r="AA1217" s="51">
        <v>0</v>
      </c>
      <c r="AB1217" s="51">
        <v>0</v>
      </c>
      <c r="AC1217" s="51">
        <v>0</v>
      </c>
      <c r="AD1217" s="51">
        <v>0</v>
      </c>
      <c r="AE1217" s="276"/>
      <c r="AF1217" s="34"/>
      <c r="AG1217" s="34"/>
      <c r="AH1217" s="34"/>
    </row>
    <row r="1218" spans="1:34" ht="11.25" outlineLevel="2" x14ac:dyDescent="0.2">
      <c r="A1218" s="34"/>
      <c r="B1218" s="34"/>
      <c r="C1218" s="48">
        <v>0</v>
      </c>
      <c r="D1218" s="49">
        <v>0</v>
      </c>
      <c r="E1218" s="56"/>
      <c r="F1218" s="275"/>
      <c r="G1218" s="56"/>
      <c r="H1218" s="56"/>
      <c r="I1218" s="51">
        <v>0</v>
      </c>
      <c r="J1218" s="51">
        <v>0</v>
      </c>
      <c r="K1218" s="51">
        <v>0</v>
      </c>
      <c r="L1218" s="51">
        <v>0</v>
      </c>
      <c r="M1218" s="51">
        <v>0</v>
      </c>
      <c r="N1218" s="51">
        <v>0</v>
      </c>
      <c r="O1218" s="51">
        <v>0</v>
      </c>
      <c r="P1218" s="51">
        <v>0</v>
      </c>
      <c r="Q1218" s="51">
        <v>0</v>
      </c>
      <c r="R1218" s="51">
        <v>0</v>
      </c>
      <c r="S1218" s="51">
        <v>0</v>
      </c>
      <c r="T1218" s="51">
        <v>0</v>
      </c>
      <c r="U1218" s="51">
        <v>0</v>
      </c>
      <c r="V1218" s="51">
        <v>0</v>
      </c>
      <c r="W1218" s="51">
        <v>0</v>
      </c>
      <c r="X1218" s="51">
        <v>0</v>
      </c>
      <c r="Y1218" s="51">
        <v>0</v>
      </c>
      <c r="Z1218" s="51">
        <v>0</v>
      </c>
      <c r="AA1218" s="51">
        <v>0</v>
      </c>
      <c r="AB1218" s="51">
        <v>0</v>
      </c>
      <c r="AC1218" s="51">
        <v>0</v>
      </c>
      <c r="AD1218" s="51">
        <v>0</v>
      </c>
      <c r="AE1218" s="276"/>
      <c r="AF1218" s="34"/>
      <c r="AG1218" s="34"/>
      <c r="AH1218" s="34"/>
    </row>
    <row r="1219" spans="1:34" ht="11.25" outlineLevel="2" x14ac:dyDescent="0.2">
      <c r="A1219" s="34"/>
      <c r="B1219" s="34"/>
      <c r="C1219" s="48">
        <v>0</v>
      </c>
      <c r="D1219" s="49">
        <v>0</v>
      </c>
      <c r="E1219" s="56"/>
      <c r="F1219" s="275"/>
      <c r="G1219" s="56"/>
      <c r="H1219" s="56"/>
      <c r="I1219" s="51">
        <v>0</v>
      </c>
      <c r="J1219" s="51">
        <v>0</v>
      </c>
      <c r="K1219" s="51">
        <v>0</v>
      </c>
      <c r="L1219" s="51">
        <v>0</v>
      </c>
      <c r="M1219" s="51">
        <v>0</v>
      </c>
      <c r="N1219" s="51">
        <v>0</v>
      </c>
      <c r="O1219" s="51">
        <v>0</v>
      </c>
      <c r="P1219" s="51">
        <v>0</v>
      </c>
      <c r="Q1219" s="51">
        <v>0</v>
      </c>
      <c r="R1219" s="51">
        <v>0</v>
      </c>
      <c r="S1219" s="51">
        <v>0</v>
      </c>
      <c r="T1219" s="51">
        <v>0</v>
      </c>
      <c r="U1219" s="51">
        <v>0</v>
      </c>
      <c r="V1219" s="51">
        <v>0</v>
      </c>
      <c r="W1219" s="51">
        <v>0</v>
      </c>
      <c r="X1219" s="51">
        <v>0</v>
      </c>
      <c r="Y1219" s="51">
        <v>0</v>
      </c>
      <c r="Z1219" s="51">
        <v>0</v>
      </c>
      <c r="AA1219" s="51">
        <v>0</v>
      </c>
      <c r="AB1219" s="51">
        <v>0</v>
      </c>
      <c r="AC1219" s="51">
        <v>0</v>
      </c>
      <c r="AD1219" s="51">
        <v>0</v>
      </c>
      <c r="AE1219" s="276"/>
      <c r="AF1219" s="34"/>
      <c r="AG1219" s="34"/>
      <c r="AH1219" s="34"/>
    </row>
    <row r="1220" spans="1:34" ht="11.25" outlineLevel="2" x14ac:dyDescent="0.2">
      <c r="A1220" s="34"/>
      <c r="B1220" s="34"/>
      <c r="C1220" s="48">
        <v>0</v>
      </c>
      <c r="D1220" s="49">
        <v>0</v>
      </c>
      <c r="E1220" s="56"/>
      <c r="F1220" s="275"/>
      <c r="G1220" s="56"/>
      <c r="H1220" s="56"/>
      <c r="I1220" s="51">
        <v>0</v>
      </c>
      <c r="J1220" s="51">
        <v>0</v>
      </c>
      <c r="K1220" s="51">
        <v>0</v>
      </c>
      <c r="L1220" s="51">
        <v>0</v>
      </c>
      <c r="M1220" s="51">
        <v>0</v>
      </c>
      <c r="N1220" s="51">
        <v>0</v>
      </c>
      <c r="O1220" s="51">
        <v>0</v>
      </c>
      <c r="P1220" s="51">
        <v>0</v>
      </c>
      <c r="Q1220" s="51">
        <v>0</v>
      </c>
      <c r="R1220" s="51">
        <v>0</v>
      </c>
      <c r="S1220" s="51">
        <v>0</v>
      </c>
      <c r="T1220" s="51">
        <v>0</v>
      </c>
      <c r="U1220" s="51">
        <v>0</v>
      </c>
      <c r="V1220" s="51">
        <v>0</v>
      </c>
      <c r="W1220" s="51">
        <v>0</v>
      </c>
      <c r="X1220" s="51">
        <v>0</v>
      </c>
      <c r="Y1220" s="51">
        <v>0</v>
      </c>
      <c r="Z1220" s="51">
        <v>0</v>
      </c>
      <c r="AA1220" s="51">
        <v>0</v>
      </c>
      <c r="AB1220" s="51">
        <v>0</v>
      </c>
      <c r="AC1220" s="51">
        <v>0</v>
      </c>
      <c r="AD1220" s="51">
        <v>0</v>
      </c>
      <c r="AE1220" s="276"/>
      <c r="AF1220" s="34"/>
      <c r="AG1220" s="34"/>
      <c r="AH1220" s="34"/>
    </row>
    <row r="1221" spans="1:34" ht="11.25" outlineLevel="2" x14ac:dyDescent="0.2">
      <c r="A1221" s="34"/>
      <c r="B1221" s="34"/>
      <c r="C1221" s="48">
        <v>0</v>
      </c>
      <c r="D1221" s="49">
        <v>0</v>
      </c>
      <c r="E1221" s="56"/>
      <c r="F1221" s="275"/>
      <c r="G1221" s="56"/>
      <c r="H1221" s="56"/>
      <c r="I1221" s="51">
        <v>0</v>
      </c>
      <c r="J1221" s="51">
        <v>0</v>
      </c>
      <c r="K1221" s="51">
        <v>0</v>
      </c>
      <c r="L1221" s="51">
        <v>0</v>
      </c>
      <c r="M1221" s="51">
        <v>0</v>
      </c>
      <c r="N1221" s="51">
        <v>0</v>
      </c>
      <c r="O1221" s="51">
        <v>0</v>
      </c>
      <c r="P1221" s="51">
        <v>0</v>
      </c>
      <c r="Q1221" s="51">
        <v>0</v>
      </c>
      <c r="R1221" s="51">
        <v>0</v>
      </c>
      <c r="S1221" s="51">
        <v>0</v>
      </c>
      <c r="T1221" s="51">
        <v>0</v>
      </c>
      <c r="U1221" s="51">
        <v>0</v>
      </c>
      <c r="V1221" s="51">
        <v>0</v>
      </c>
      <c r="W1221" s="51">
        <v>0</v>
      </c>
      <c r="X1221" s="51">
        <v>0</v>
      </c>
      <c r="Y1221" s="51">
        <v>0</v>
      </c>
      <c r="Z1221" s="51">
        <v>0</v>
      </c>
      <c r="AA1221" s="51">
        <v>0</v>
      </c>
      <c r="AB1221" s="51">
        <v>0</v>
      </c>
      <c r="AC1221" s="51">
        <v>0</v>
      </c>
      <c r="AD1221" s="51">
        <v>0</v>
      </c>
      <c r="AE1221" s="276"/>
      <c r="AF1221" s="34"/>
      <c r="AG1221" s="34"/>
      <c r="AH1221" s="34"/>
    </row>
    <row r="1222" spans="1:34" ht="11.25" outlineLevel="2" x14ac:dyDescent="0.2">
      <c r="A1222" s="34"/>
      <c r="B1222" s="34"/>
      <c r="C1222" s="48">
        <v>0</v>
      </c>
      <c r="D1222" s="49">
        <v>0</v>
      </c>
      <c r="E1222" s="56"/>
      <c r="F1222" s="275"/>
      <c r="G1222" s="56"/>
      <c r="H1222" s="56"/>
      <c r="I1222" s="51">
        <v>0</v>
      </c>
      <c r="J1222" s="51">
        <v>0</v>
      </c>
      <c r="K1222" s="51">
        <v>0</v>
      </c>
      <c r="L1222" s="51">
        <v>0</v>
      </c>
      <c r="M1222" s="51">
        <v>0</v>
      </c>
      <c r="N1222" s="51">
        <v>0</v>
      </c>
      <c r="O1222" s="51">
        <v>0</v>
      </c>
      <c r="P1222" s="51">
        <v>0</v>
      </c>
      <c r="Q1222" s="51">
        <v>0</v>
      </c>
      <c r="R1222" s="51">
        <v>0</v>
      </c>
      <c r="S1222" s="51">
        <v>0</v>
      </c>
      <c r="T1222" s="51">
        <v>0</v>
      </c>
      <c r="U1222" s="51">
        <v>0</v>
      </c>
      <c r="V1222" s="51">
        <v>0</v>
      </c>
      <c r="W1222" s="51">
        <v>0</v>
      </c>
      <c r="X1222" s="51">
        <v>0</v>
      </c>
      <c r="Y1222" s="51">
        <v>0</v>
      </c>
      <c r="Z1222" s="51">
        <v>0</v>
      </c>
      <c r="AA1222" s="51">
        <v>0</v>
      </c>
      <c r="AB1222" s="51">
        <v>0</v>
      </c>
      <c r="AC1222" s="51">
        <v>0</v>
      </c>
      <c r="AD1222" s="51">
        <v>0</v>
      </c>
      <c r="AE1222" s="276"/>
      <c r="AF1222" s="34"/>
      <c r="AG1222" s="34"/>
      <c r="AH1222" s="34"/>
    </row>
    <row r="1223" spans="1:34" ht="11.25" outlineLevel="2" x14ac:dyDescent="0.2">
      <c r="A1223" s="34"/>
      <c r="B1223" s="34"/>
      <c r="C1223" s="48">
        <v>0</v>
      </c>
      <c r="D1223" s="49">
        <v>0</v>
      </c>
      <c r="E1223" s="56"/>
      <c r="F1223" s="275"/>
      <c r="G1223" s="56"/>
      <c r="H1223" s="56"/>
      <c r="I1223" s="51">
        <v>0</v>
      </c>
      <c r="J1223" s="51">
        <v>0</v>
      </c>
      <c r="K1223" s="51">
        <v>0</v>
      </c>
      <c r="L1223" s="51">
        <v>0</v>
      </c>
      <c r="M1223" s="51">
        <v>0</v>
      </c>
      <c r="N1223" s="51">
        <v>0</v>
      </c>
      <c r="O1223" s="51">
        <v>0</v>
      </c>
      <c r="P1223" s="51">
        <v>0</v>
      </c>
      <c r="Q1223" s="51">
        <v>0</v>
      </c>
      <c r="R1223" s="51">
        <v>0</v>
      </c>
      <c r="S1223" s="51">
        <v>0</v>
      </c>
      <c r="T1223" s="51">
        <v>0</v>
      </c>
      <c r="U1223" s="51">
        <v>0</v>
      </c>
      <c r="V1223" s="51">
        <v>0</v>
      </c>
      <c r="W1223" s="51">
        <v>0</v>
      </c>
      <c r="X1223" s="51">
        <v>0</v>
      </c>
      <c r="Y1223" s="51">
        <v>0</v>
      </c>
      <c r="Z1223" s="51">
        <v>0</v>
      </c>
      <c r="AA1223" s="51">
        <v>0</v>
      </c>
      <c r="AB1223" s="51">
        <v>0</v>
      </c>
      <c r="AC1223" s="51">
        <v>0</v>
      </c>
      <c r="AD1223" s="51">
        <v>0</v>
      </c>
      <c r="AE1223" s="276"/>
      <c r="AF1223" s="34"/>
      <c r="AG1223" s="34"/>
      <c r="AH1223" s="34"/>
    </row>
    <row r="1224" spans="1:34" ht="11.25" outlineLevel="2" x14ac:dyDescent="0.2">
      <c r="A1224" s="34"/>
      <c r="B1224" s="34"/>
      <c r="C1224" s="48">
        <v>0</v>
      </c>
      <c r="D1224" s="49">
        <v>0</v>
      </c>
      <c r="E1224" s="56"/>
      <c r="F1224" s="275"/>
      <c r="G1224" s="56"/>
      <c r="H1224" s="56"/>
      <c r="I1224" s="51">
        <v>0</v>
      </c>
      <c r="J1224" s="51">
        <v>0</v>
      </c>
      <c r="K1224" s="51">
        <v>0</v>
      </c>
      <c r="L1224" s="51">
        <v>0</v>
      </c>
      <c r="M1224" s="51">
        <v>0</v>
      </c>
      <c r="N1224" s="51">
        <v>0</v>
      </c>
      <c r="O1224" s="51">
        <v>0</v>
      </c>
      <c r="P1224" s="51">
        <v>0</v>
      </c>
      <c r="Q1224" s="51">
        <v>0</v>
      </c>
      <c r="R1224" s="51">
        <v>0</v>
      </c>
      <c r="S1224" s="51">
        <v>0</v>
      </c>
      <c r="T1224" s="51">
        <v>0</v>
      </c>
      <c r="U1224" s="51">
        <v>0</v>
      </c>
      <c r="V1224" s="51">
        <v>0</v>
      </c>
      <c r="W1224" s="51">
        <v>0</v>
      </c>
      <c r="X1224" s="51">
        <v>0</v>
      </c>
      <c r="Y1224" s="51">
        <v>0</v>
      </c>
      <c r="Z1224" s="51">
        <v>0</v>
      </c>
      <c r="AA1224" s="51">
        <v>0</v>
      </c>
      <c r="AB1224" s="51">
        <v>0</v>
      </c>
      <c r="AC1224" s="51">
        <v>0</v>
      </c>
      <c r="AD1224" s="51">
        <v>0</v>
      </c>
      <c r="AE1224" s="276"/>
      <c r="AF1224" s="34"/>
      <c r="AG1224" s="34"/>
      <c r="AH1224" s="34"/>
    </row>
    <row r="1225" spans="1:34" ht="11.25" hidden="1" outlineLevel="3" x14ac:dyDescent="0.2">
      <c r="A1225" s="34"/>
      <c r="B1225" s="34"/>
      <c r="C1225" s="48">
        <v>0</v>
      </c>
      <c r="D1225" s="49">
        <v>0</v>
      </c>
      <c r="E1225" s="56"/>
      <c r="F1225" s="275"/>
      <c r="G1225" s="56"/>
      <c r="H1225" s="56"/>
      <c r="I1225" s="51">
        <v>0</v>
      </c>
      <c r="J1225" s="51">
        <v>0</v>
      </c>
      <c r="K1225" s="51">
        <v>0</v>
      </c>
      <c r="L1225" s="51">
        <v>0</v>
      </c>
      <c r="M1225" s="51">
        <v>0</v>
      </c>
      <c r="N1225" s="51">
        <v>0</v>
      </c>
      <c r="O1225" s="51">
        <v>0</v>
      </c>
      <c r="P1225" s="51">
        <v>0</v>
      </c>
      <c r="Q1225" s="51">
        <v>0</v>
      </c>
      <c r="R1225" s="51">
        <v>0</v>
      </c>
      <c r="S1225" s="51">
        <v>0</v>
      </c>
      <c r="T1225" s="51">
        <v>0</v>
      </c>
      <c r="U1225" s="51">
        <v>0</v>
      </c>
      <c r="V1225" s="51">
        <v>0</v>
      </c>
      <c r="W1225" s="51">
        <v>0</v>
      </c>
      <c r="X1225" s="51">
        <v>0</v>
      </c>
      <c r="Y1225" s="51">
        <v>0</v>
      </c>
      <c r="Z1225" s="51">
        <v>0</v>
      </c>
      <c r="AA1225" s="51">
        <v>0</v>
      </c>
      <c r="AB1225" s="51">
        <v>0</v>
      </c>
      <c r="AC1225" s="51">
        <v>0</v>
      </c>
      <c r="AD1225" s="51">
        <v>0</v>
      </c>
      <c r="AE1225" s="276"/>
      <c r="AF1225" s="34"/>
      <c r="AG1225" s="34"/>
      <c r="AH1225" s="34"/>
    </row>
    <row r="1226" spans="1:34" ht="11.25" hidden="1" outlineLevel="3" x14ac:dyDescent="0.2">
      <c r="A1226" s="34"/>
      <c r="B1226" s="34"/>
      <c r="C1226" s="48">
        <v>0</v>
      </c>
      <c r="D1226" s="49">
        <v>0</v>
      </c>
      <c r="E1226" s="56"/>
      <c r="F1226" s="275"/>
      <c r="G1226" s="56"/>
      <c r="H1226" s="56"/>
      <c r="I1226" s="51">
        <v>0</v>
      </c>
      <c r="J1226" s="51">
        <v>0</v>
      </c>
      <c r="K1226" s="51">
        <v>0</v>
      </c>
      <c r="L1226" s="51">
        <v>0</v>
      </c>
      <c r="M1226" s="51">
        <v>0</v>
      </c>
      <c r="N1226" s="51">
        <v>0</v>
      </c>
      <c r="O1226" s="51">
        <v>0</v>
      </c>
      <c r="P1226" s="51">
        <v>0</v>
      </c>
      <c r="Q1226" s="51">
        <v>0</v>
      </c>
      <c r="R1226" s="51">
        <v>0</v>
      </c>
      <c r="S1226" s="51">
        <v>0</v>
      </c>
      <c r="T1226" s="51">
        <v>0</v>
      </c>
      <c r="U1226" s="51">
        <v>0</v>
      </c>
      <c r="V1226" s="51">
        <v>0</v>
      </c>
      <c r="W1226" s="51">
        <v>0</v>
      </c>
      <c r="X1226" s="51">
        <v>0</v>
      </c>
      <c r="Y1226" s="51">
        <v>0</v>
      </c>
      <c r="Z1226" s="51">
        <v>0</v>
      </c>
      <c r="AA1226" s="51">
        <v>0</v>
      </c>
      <c r="AB1226" s="51">
        <v>0</v>
      </c>
      <c r="AC1226" s="51">
        <v>0</v>
      </c>
      <c r="AD1226" s="51">
        <v>0</v>
      </c>
      <c r="AE1226" s="276"/>
      <c r="AF1226" s="34"/>
      <c r="AG1226" s="34"/>
      <c r="AH1226" s="34"/>
    </row>
    <row r="1227" spans="1:34" ht="11.25" hidden="1" outlineLevel="3" x14ac:dyDescent="0.2">
      <c r="A1227" s="34"/>
      <c r="B1227" s="34"/>
      <c r="C1227" s="48">
        <v>0</v>
      </c>
      <c r="D1227" s="49">
        <v>0</v>
      </c>
      <c r="E1227" s="56"/>
      <c r="F1227" s="275"/>
      <c r="G1227" s="56"/>
      <c r="H1227" s="56"/>
      <c r="I1227" s="51">
        <v>0</v>
      </c>
      <c r="J1227" s="51">
        <v>0</v>
      </c>
      <c r="K1227" s="51">
        <v>0</v>
      </c>
      <c r="L1227" s="51">
        <v>0</v>
      </c>
      <c r="M1227" s="51">
        <v>0</v>
      </c>
      <c r="N1227" s="51">
        <v>0</v>
      </c>
      <c r="O1227" s="51">
        <v>0</v>
      </c>
      <c r="P1227" s="51">
        <v>0</v>
      </c>
      <c r="Q1227" s="51">
        <v>0</v>
      </c>
      <c r="R1227" s="51">
        <v>0</v>
      </c>
      <c r="S1227" s="51">
        <v>0</v>
      </c>
      <c r="T1227" s="51">
        <v>0</v>
      </c>
      <c r="U1227" s="51">
        <v>0</v>
      </c>
      <c r="V1227" s="51">
        <v>0</v>
      </c>
      <c r="W1227" s="51">
        <v>0</v>
      </c>
      <c r="X1227" s="51">
        <v>0</v>
      </c>
      <c r="Y1227" s="51">
        <v>0</v>
      </c>
      <c r="Z1227" s="51">
        <v>0</v>
      </c>
      <c r="AA1227" s="51">
        <v>0</v>
      </c>
      <c r="AB1227" s="51">
        <v>0</v>
      </c>
      <c r="AC1227" s="51">
        <v>0</v>
      </c>
      <c r="AD1227" s="51">
        <v>0</v>
      </c>
      <c r="AE1227" s="276"/>
      <c r="AF1227" s="34"/>
      <c r="AG1227" s="34"/>
      <c r="AH1227" s="34"/>
    </row>
    <row r="1228" spans="1:34" ht="11.25" hidden="1" outlineLevel="3" x14ac:dyDescent="0.2">
      <c r="A1228" s="34"/>
      <c r="B1228" s="34"/>
      <c r="C1228" s="48">
        <v>0</v>
      </c>
      <c r="D1228" s="49">
        <v>0</v>
      </c>
      <c r="E1228" s="56"/>
      <c r="F1228" s="275"/>
      <c r="G1228" s="56"/>
      <c r="H1228" s="56"/>
      <c r="I1228" s="51">
        <v>0</v>
      </c>
      <c r="J1228" s="51">
        <v>0</v>
      </c>
      <c r="K1228" s="51">
        <v>0</v>
      </c>
      <c r="L1228" s="51">
        <v>0</v>
      </c>
      <c r="M1228" s="51">
        <v>0</v>
      </c>
      <c r="N1228" s="51">
        <v>0</v>
      </c>
      <c r="O1228" s="51">
        <v>0</v>
      </c>
      <c r="P1228" s="51">
        <v>0</v>
      </c>
      <c r="Q1228" s="51">
        <v>0</v>
      </c>
      <c r="R1228" s="51">
        <v>0</v>
      </c>
      <c r="S1228" s="51">
        <v>0</v>
      </c>
      <c r="T1228" s="51">
        <v>0</v>
      </c>
      <c r="U1228" s="51">
        <v>0</v>
      </c>
      <c r="V1228" s="51">
        <v>0</v>
      </c>
      <c r="W1228" s="51">
        <v>0</v>
      </c>
      <c r="X1228" s="51">
        <v>0</v>
      </c>
      <c r="Y1228" s="51">
        <v>0</v>
      </c>
      <c r="Z1228" s="51">
        <v>0</v>
      </c>
      <c r="AA1228" s="51">
        <v>0</v>
      </c>
      <c r="AB1228" s="51">
        <v>0</v>
      </c>
      <c r="AC1228" s="51">
        <v>0</v>
      </c>
      <c r="AD1228" s="51">
        <v>0</v>
      </c>
      <c r="AE1228" s="276"/>
      <c r="AF1228" s="34"/>
      <c r="AG1228" s="34"/>
      <c r="AH1228" s="34"/>
    </row>
    <row r="1229" spans="1:34" ht="11.25" hidden="1" outlineLevel="3" x14ac:dyDescent="0.2">
      <c r="A1229" s="34"/>
      <c r="B1229" s="34"/>
      <c r="C1229" s="48">
        <v>0</v>
      </c>
      <c r="D1229" s="49">
        <v>0</v>
      </c>
      <c r="E1229" s="56"/>
      <c r="F1229" s="275"/>
      <c r="G1229" s="56"/>
      <c r="H1229" s="56"/>
      <c r="I1229" s="51">
        <v>0</v>
      </c>
      <c r="J1229" s="51">
        <v>0</v>
      </c>
      <c r="K1229" s="51">
        <v>0</v>
      </c>
      <c r="L1229" s="51">
        <v>0</v>
      </c>
      <c r="M1229" s="51">
        <v>0</v>
      </c>
      <c r="N1229" s="51">
        <v>0</v>
      </c>
      <c r="O1229" s="51">
        <v>0</v>
      </c>
      <c r="P1229" s="51">
        <v>0</v>
      </c>
      <c r="Q1229" s="51">
        <v>0</v>
      </c>
      <c r="R1229" s="51">
        <v>0</v>
      </c>
      <c r="S1229" s="51">
        <v>0</v>
      </c>
      <c r="T1229" s="51">
        <v>0</v>
      </c>
      <c r="U1229" s="51">
        <v>0</v>
      </c>
      <c r="V1229" s="51">
        <v>0</v>
      </c>
      <c r="W1229" s="51">
        <v>0</v>
      </c>
      <c r="X1229" s="51">
        <v>0</v>
      </c>
      <c r="Y1229" s="51">
        <v>0</v>
      </c>
      <c r="Z1229" s="51">
        <v>0</v>
      </c>
      <c r="AA1229" s="51">
        <v>0</v>
      </c>
      <c r="AB1229" s="51">
        <v>0</v>
      </c>
      <c r="AC1229" s="51">
        <v>0</v>
      </c>
      <c r="AD1229" s="51">
        <v>0</v>
      </c>
      <c r="AE1229" s="276"/>
      <c r="AF1229" s="34"/>
      <c r="AG1229" s="34"/>
      <c r="AH1229" s="34"/>
    </row>
    <row r="1230" spans="1:34" ht="11.25" hidden="1" outlineLevel="3" x14ac:dyDescent="0.2">
      <c r="A1230" s="34"/>
      <c r="B1230" s="34"/>
      <c r="C1230" s="48">
        <v>0</v>
      </c>
      <c r="D1230" s="49">
        <v>0</v>
      </c>
      <c r="E1230" s="56"/>
      <c r="F1230" s="275"/>
      <c r="G1230" s="56"/>
      <c r="H1230" s="56"/>
      <c r="I1230" s="51">
        <v>0</v>
      </c>
      <c r="J1230" s="51">
        <v>0</v>
      </c>
      <c r="K1230" s="51">
        <v>0</v>
      </c>
      <c r="L1230" s="51">
        <v>0</v>
      </c>
      <c r="M1230" s="51">
        <v>0</v>
      </c>
      <c r="N1230" s="51">
        <v>0</v>
      </c>
      <c r="O1230" s="51">
        <v>0</v>
      </c>
      <c r="P1230" s="51">
        <v>0</v>
      </c>
      <c r="Q1230" s="51">
        <v>0</v>
      </c>
      <c r="R1230" s="51">
        <v>0</v>
      </c>
      <c r="S1230" s="51">
        <v>0</v>
      </c>
      <c r="T1230" s="51">
        <v>0</v>
      </c>
      <c r="U1230" s="51">
        <v>0</v>
      </c>
      <c r="V1230" s="51">
        <v>0</v>
      </c>
      <c r="W1230" s="51">
        <v>0</v>
      </c>
      <c r="X1230" s="51">
        <v>0</v>
      </c>
      <c r="Y1230" s="51">
        <v>0</v>
      </c>
      <c r="Z1230" s="51">
        <v>0</v>
      </c>
      <c r="AA1230" s="51">
        <v>0</v>
      </c>
      <c r="AB1230" s="51">
        <v>0</v>
      </c>
      <c r="AC1230" s="51">
        <v>0</v>
      </c>
      <c r="AD1230" s="51">
        <v>0</v>
      </c>
      <c r="AE1230" s="276"/>
      <c r="AF1230" s="34"/>
      <c r="AG1230" s="34"/>
      <c r="AH1230" s="34"/>
    </row>
    <row r="1231" spans="1:34" ht="11.25" hidden="1" outlineLevel="3" x14ac:dyDescent="0.2">
      <c r="A1231" s="34"/>
      <c r="B1231" s="34"/>
      <c r="C1231" s="48">
        <v>0</v>
      </c>
      <c r="D1231" s="49">
        <v>0</v>
      </c>
      <c r="E1231" s="56"/>
      <c r="F1231" s="275"/>
      <c r="G1231" s="56"/>
      <c r="H1231" s="56"/>
      <c r="I1231" s="51">
        <v>0</v>
      </c>
      <c r="J1231" s="51">
        <v>0</v>
      </c>
      <c r="K1231" s="51">
        <v>0</v>
      </c>
      <c r="L1231" s="51">
        <v>0</v>
      </c>
      <c r="M1231" s="51">
        <v>0</v>
      </c>
      <c r="N1231" s="51">
        <v>0</v>
      </c>
      <c r="O1231" s="51">
        <v>0</v>
      </c>
      <c r="P1231" s="51">
        <v>0</v>
      </c>
      <c r="Q1231" s="51">
        <v>0</v>
      </c>
      <c r="R1231" s="51">
        <v>0</v>
      </c>
      <c r="S1231" s="51">
        <v>0</v>
      </c>
      <c r="T1231" s="51">
        <v>0</v>
      </c>
      <c r="U1231" s="51">
        <v>0</v>
      </c>
      <c r="V1231" s="51">
        <v>0</v>
      </c>
      <c r="W1231" s="51">
        <v>0</v>
      </c>
      <c r="X1231" s="51">
        <v>0</v>
      </c>
      <c r="Y1231" s="51">
        <v>0</v>
      </c>
      <c r="Z1231" s="51">
        <v>0</v>
      </c>
      <c r="AA1231" s="51">
        <v>0</v>
      </c>
      <c r="AB1231" s="51">
        <v>0</v>
      </c>
      <c r="AC1231" s="51">
        <v>0</v>
      </c>
      <c r="AD1231" s="51">
        <v>0</v>
      </c>
      <c r="AE1231" s="276"/>
      <c r="AF1231" s="34"/>
      <c r="AG1231" s="34"/>
      <c r="AH1231" s="34"/>
    </row>
    <row r="1232" spans="1:34" ht="11.25" hidden="1" outlineLevel="3" x14ac:dyDescent="0.2">
      <c r="A1232" s="34"/>
      <c r="B1232" s="34"/>
      <c r="C1232" s="48">
        <v>0</v>
      </c>
      <c r="D1232" s="49">
        <v>0</v>
      </c>
      <c r="E1232" s="56"/>
      <c r="F1232" s="275"/>
      <c r="G1232" s="56"/>
      <c r="H1232" s="56"/>
      <c r="I1232" s="51">
        <v>0</v>
      </c>
      <c r="J1232" s="51">
        <v>0</v>
      </c>
      <c r="K1232" s="51">
        <v>0</v>
      </c>
      <c r="L1232" s="51">
        <v>0</v>
      </c>
      <c r="M1232" s="51">
        <v>0</v>
      </c>
      <c r="N1232" s="51">
        <v>0</v>
      </c>
      <c r="O1232" s="51">
        <v>0</v>
      </c>
      <c r="P1232" s="51">
        <v>0</v>
      </c>
      <c r="Q1232" s="51">
        <v>0</v>
      </c>
      <c r="R1232" s="51">
        <v>0</v>
      </c>
      <c r="S1232" s="51">
        <v>0</v>
      </c>
      <c r="T1232" s="51">
        <v>0</v>
      </c>
      <c r="U1232" s="51">
        <v>0</v>
      </c>
      <c r="V1232" s="51">
        <v>0</v>
      </c>
      <c r="W1232" s="51">
        <v>0</v>
      </c>
      <c r="X1232" s="51">
        <v>0</v>
      </c>
      <c r="Y1232" s="51">
        <v>0</v>
      </c>
      <c r="Z1232" s="51">
        <v>0</v>
      </c>
      <c r="AA1232" s="51">
        <v>0</v>
      </c>
      <c r="AB1232" s="51">
        <v>0</v>
      </c>
      <c r="AC1232" s="51">
        <v>0</v>
      </c>
      <c r="AD1232" s="51">
        <v>0</v>
      </c>
      <c r="AE1232" s="276"/>
      <c r="AF1232" s="34"/>
      <c r="AG1232" s="34"/>
      <c r="AH1232" s="34"/>
    </row>
    <row r="1233" spans="1:34" ht="11.25" hidden="1" outlineLevel="3" x14ac:dyDescent="0.2">
      <c r="A1233" s="34"/>
      <c r="B1233" s="34"/>
      <c r="C1233" s="48">
        <v>0</v>
      </c>
      <c r="D1233" s="49">
        <v>0</v>
      </c>
      <c r="E1233" s="56"/>
      <c r="F1233" s="275"/>
      <c r="G1233" s="56"/>
      <c r="H1233" s="56"/>
      <c r="I1233" s="51">
        <v>0</v>
      </c>
      <c r="J1233" s="51">
        <v>0</v>
      </c>
      <c r="K1233" s="51">
        <v>0</v>
      </c>
      <c r="L1233" s="51">
        <v>0</v>
      </c>
      <c r="M1233" s="51">
        <v>0</v>
      </c>
      <c r="N1233" s="51">
        <v>0</v>
      </c>
      <c r="O1233" s="51">
        <v>0</v>
      </c>
      <c r="P1233" s="51">
        <v>0</v>
      </c>
      <c r="Q1233" s="51">
        <v>0</v>
      </c>
      <c r="R1233" s="51">
        <v>0</v>
      </c>
      <c r="S1233" s="51">
        <v>0</v>
      </c>
      <c r="T1233" s="51">
        <v>0</v>
      </c>
      <c r="U1233" s="51">
        <v>0</v>
      </c>
      <c r="V1233" s="51">
        <v>0</v>
      </c>
      <c r="W1233" s="51">
        <v>0</v>
      </c>
      <c r="X1233" s="51">
        <v>0</v>
      </c>
      <c r="Y1233" s="51">
        <v>0</v>
      </c>
      <c r="Z1233" s="51">
        <v>0</v>
      </c>
      <c r="AA1233" s="51">
        <v>0</v>
      </c>
      <c r="AB1233" s="51">
        <v>0</v>
      </c>
      <c r="AC1233" s="51">
        <v>0</v>
      </c>
      <c r="AD1233" s="51">
        <v>0</v>
      </c>
      <c r="AE1233" s="276"/>
      <c r="AF1233" s="34"/>
      <c r="AG1233" s="34"/>
      <c r="AH1233" s="34"/>
    </row>
    <row r="1234" spans="1:34" ht="11.25" hidden="1" outlineLevel="3" x14ac:dyDescent="0.2">
      <c r="A1234" s="34"/>
      <c r="B1234" s="34"/>
      <c r="C1234" s="48">
        <v>0</v>
      </c>
      <c r="D1234" s="49">
        <v>0</v>
      </c>
      <c r="E1234" s="56"/>
      <c r="F1234" s="275"/>
      <c r="G1234" s="56"/>
      <c r="H1234" s="56"/>
      <c r="I1234" s="51">
        <v>0</v>
      </c>
      <c r="J1234" s="51">
        <v>0</v>
      </c>
      <c r="K1234" s="51">
        <v>0</v>
      </c>
      <c r="L1234" s="51">
        <v>0</v>
      </c>
      <c r="M1234" s="51">
        <v>0</v>
      </c>
      <c r="N1234" s="51">
        <v>0</v>
      </c>
      <c r="O1234" s="51">
        <v>0</v>
      </c>
      <c r="P1234" s="51">
        <v>0</v>
      </c>
      <c r="Q1234" s="51">
        <v>0</v>
      </c>
      <c r="R1234" s="51">
        <v>0</v>
      </c>
      <c r="S1234" s="51">
        <v>0</v>
      </c>
      <c r="T1234" s="51">
        <v>0</v>
      </c>
      <c r="U1234" s="51">
        <v>0</v>
      </c>
      <c r="V1234" s="51">
        <v>0</v>
      </c>
      <c r="W1234" s="51">
        <v>0</v>
      </c>
      <c r="X1234" s="51">
        <v>0</v>
      </c>
      <c r="Y1234" s="51">
        <v>0</v>
      </c>
      <c r="Z1234" s="51">
        <v>0</v>
      </c>
      <c r="AA1234" s="51">
        <v>0</v>
      </c>
      <c r="AB1234" s="51">
        <v>0</v>
      </c>
      <c r="AC1234" s="51">
        <v>0</v>
      </c>
      <c r="AD1234" s="51">
        <v>0</v>
      </c>
      <c r="AE1234" s="276"/>
      <c r="AF1234" s="34"/>
      <c r="AG1234" s="34"/>
      <c r="AH1234" s="34"/>
    </row>
    <row r="1235" spans="1:34" ht="11.25" hidden="1" outlineLevel="3" x14ac:dyDescent="0.2">
      <c r="A1235" s="34"/>
      <c r="B1235" s="34"/>
      <c r="C1235" s="48">
        <v>0</v>
      </c>
      <c r="D1235" s="49">
        <v>0</v>
      </c>
      <c r="E1235" s="56"/>
      <c r="F1235" s="275"/>
      <c r="G1235" s="56"/>
      <c r="H1235" s="56"/>
      <c r="I1235" s="51">
        <v>0</v>
      </c>
      <c r="J1235" s="51">
        <v>0</v>
      </c>
      <c r="K1235" s="51">
        <v>0</v>
      </c>
      <c r="L1235" s="51">
        <v>0</v>
      </c>
      <c r="M1235" s="51">
        <v>0</v>
      </c>
      <c r="N1235" s="51">
        <v>0</v>
      </c>
      <c r="O1235" s="51">
        <v>0</v>
      </c>
      <c r="P1235" s="51">
        <v>0</v>
      </c>
      <c r="Q1235" s="51">
        <v>0</v>
      </c>
      <c r="R1235" s="51">
        <v>0</v>
      </c>
      <c r="S1235" s="51">
        <v>0</v>
      </c>
      <c r="T1235" s="51">
        <v>0</v>
      </c>
      <c r="U1235" s="51">
        <v>0</v>
      </c>
      <c r="V1235" s="51">
        <v>0</v>
      </c>
      <c r="W1235" s="51">
        <v>0</v>
      </c>
      <c r="X1235" s="51">
        <v>0</v>
      </c>
      <c r="Y1235" s="51">
        <v>0</v>
      </c>
      <c r="Z1235" s="51">
        <v>0</v>
      </c>
      <c r="AA1235" s="51">
        <v>0</v>
      </c>
      <c r="AB1235" s="51">
        <v>0</v>
      </c>
      <c r="AC1235" s="51">
        <v>0</v>
      </c>
      <c r="AD1235" s="51">
        <v>0</v>
      </c>
      <c r="AE1235" s="276"/>
      <c r="AF1235" s="34"/>
      <c r="AG1235" s="34"/>
      <c r="AH1235" s="34"/>
    </row>
    <row r="1236" spans="1:34" ht="11.25" hidden="1" outlineLevel="3" x14ac:dyDescent="0.2">
      <c r="A1236" s="34"/>
      <c r="B1236" s="34"/>
      <c r="C1236" s="48">
        <v>0</v>
      </c>
      <c r="D1236" s="49">
        <v>0</v>
      </c>
      <c r="E1236" s="56"/>
      <c r="F1236" s="275"/>
      <c r="G1236" s="56"/>
      <c r="H1236" s="56"/>
      <c r="I1236" s="51">
        <v>0</v>
      </c>
      <c r="J1236" s="51">
        <v>0</v>
      </c>
      <c r="K1236" s="51">
        <v>0</v>
      </c>
      <c r="L1236" s="51">
        <v>0</v>
      </c>
      <c r="M1236" s="51">
        <v>0</v>
      </c>
      <c r="N1236" s="51">
        <v>0</v>
      </c>
      <c r="O1236" s="51">
        <v>0</v>
      </c>
      <c r="P1236" s="51">
        <v>0</v>
      </c>
      <c r="Q1236" s="51">
        <v>0</v>
      </c>
      <c r="R1236" s="51">
        <v>0</v>
      </c>
      <c r="S1236" s="51">
        <v>0</v>
      </c>
      <c r="T1236" s="51">
        <v>0</v>
      </c>
      <c r="U1236" s="51">
        <v>0</v>
      </c>
      <c r="V1236" s="51">
        <v>0</v>
      </c>
      <c r="W1236" s="51">
        <v>0</v>
      </c>
      <c r="X1236" s="51">
        <v>0</v>
      </c>
      <c r="Y1236" s="51">
        <v>0</v>
      </c>
      <c r="Z1236" s="51">
        <v>0</v>
      </c>
      <c r="AA1236" s="51">
        <v>0</v>
      </c>
      <c r="AB1236" s="51">
        <v>0</v>
      </c>
      <c r="AC1236" s="51">
        <v>0</v>
      </c>
      <c r="AD1236" s="51">
        <v>0</v>
      </c>
      <c r="AE1236" s="276"/>
      <c r="AF1236" s="34"/>
      <c r="AG1236" s="34"/>
      <c r="AH1236" s="34"/>
    </row>
    <row r="1237" spans="1:34" ht="11.25" hidden="1" outlineLevel="3" x14ac:dyDescent="0.2">
      <c r="A1237" s="34"/>
      <c r="B1237" s="34"/>
      <c r="C1237" s="48">
        <v>0</v>
      </c>
      <c r="D1237" s="49">
        <v>0</v>
      </c>
      <c r="E1237" s="56"/>
      <c r="F1237" s="275"/>
      <c r="G1237" s="56"/>
      <c r="H1237" s="56"/>
      <c r="I1237" s="51">
        <v>0</v>
      </c>
      <c r="J1237" s="51">
        <v>0</v>
      </c>
      <c r="K1237" s="51">
        <v>0</v>
      </c>
      <c r="L1237" s="51">
        <v>0</v>
      </c>
      <c r="M1237" s="51">
        <v>0</v>
      </c>
      <c r="N1237" s="51">
        <v>0</v>
      </c>
      <c r="O1237" s="51">
        <v>0</v>
      </c>
      <c r="P1237" s="51">
        <v>0</v>
      </c>
      <c r="Q1237" s="51">
        <v>0</v>
      </c>
      <c r="R1237" s="51">
        <v>0</v>
      </c>
      <c r="S1237" s="51">
        <v>0</v>
      </c>
      <c r="T1237" s="51">
        <v>0</v>
      </c>
      <c r="U1237" s="51">
        <v>0</v>
      </c>
      <c r="V1237" s="51">
        <v>0</v>
      </c>
      <c r="W1237" s="51">
        <v>0</v>
      </c>
      <c r="X1237" s="51">
        <v>0</v>
      </c>
      <c r="Y1237" s="51">
        <v>0</v>
      </c>
      <c r="Z1237" s="51">
        <v>0</v>
      </c>
      <c r="AA1237" s="51">
        <v>0</v>
      </c>
      <c r="AB1237" s="51">
        <v>0</v>
      </c>
      <c r="AC1237" s="51">
        <v>0</v>
      </c>
      <c r="AD1237" s="51">
        <v>0</v>
      </c>
      <c r="AE1237" s="276"/>
      <c r="AF1237" s="34"/>
      <c r="AG1237" s="34"/>
      <c r="AH1237" s="34"/>
    </row>
    <row r="1238" spans="1:34" ht="11.25" hidden="1" outlineLevel="3" x14ac:dyDescent="0.2">
      <c r="A1238" s="34"/>
      <c r="B1238" s="34"/>
      <c r="C1238" s="48">
        <v>0</v>
      </c>
      <c r="D1238" s="49">
        <v>0</v>
      </c>
      <c r="E1238" s="56"/>
      <c r="F1238" s="275"/>
      <c r="G1238" s="56"/>
      <c r="H1238" s="56"/>
      <c r="I1238" s="51">
        <v>0</v>
      </c>
      <c r="J1238" s="51">
        <v>0</v>
      </c>
      <c r="K1238" s="51">
        <v>0</v>
      </c>
      <c r="L1238" s="51">
        <v>0</v>
      </c>
      <c r="M1238" s="51">
        <v>0</v>
      </c>
      <c r="N1238" s="51">
        <v>0</v>
      </c>
      <c r="O1238" s="51">
        <v>0</v>
      </c>
      <c r="P1238" s="51">
        <v>0</v>
      </c>
      <c r="Q1238" s="51">
        <v>0</v>
      </c>
      <c r="R1238" s="51">
        <v>0</v>
      </c>
      <c r="S1238" s="51">
        <v>0</v>
      </c>
      <c r="T1238" s="51">
        <v>0</v>
      </c>
      <c r="U1238" s="51">
        <v>0</v>
      </c>
      <c r="V1238" s="51">
        <v>0</v>
      </c>
      <c r="W1238" s="51">
        <v>0</v>
      </c>
      <c r="X1238" s="51">
        <v>0</v>
      </c>
      <c r="Y1238" s="51">
        <v>0</v>
      </c>
      <c r="Z1238" s="51">
        <v>0</v>
      </c>
      <c r="AA1238" s="51">
        <v>0</v>
      </c>
      <c r="AB1238" s="51">
        <v>0</v>
      </c>
      <c r="AC1238" s="51">
        <v>0</v>
      </c>
      <c r="AD1238" s="51">
        <v>0</v>
      </c>
      <c r="AE1238" s="276"/>
      <c r="AF1238" s="34"/>
      <c r="AG1238" s="34"/>
      <c r="AH1238" s="34"/>
    </row>
    <row r="1239" spans="1:34" ht="11.25" hidden="1" outlineLevel="3" x14ac:dyDescent="0.2">
      <c r="A1239" s="34"/>
      <c r="B1239" s="34"/>
      <c r="C1239" s="48">
        <v>0</v>
      </c>
      <c r="D1239" s="49">
        <v>0</v>
      </c>
      <c r="E1239" s="56"/>
      <c r="F1239" s="275"/>
      <c r="G1239" s="56"/>
      <c r="H1239" s="56"/>
      <c r="I1239" s="51">
        <v>0</v>
      </c>
      <c r="J1239" s="51">
        <v>0</v>
      </c>
      <c r="K1239" s="51">
        <v>0</v>
      </c>
      <c r="L1239" s="51">
        <v>0</v>
      </c>
      <c r="M1239" s="51">
        <v>0</v>
      </c>
      <c r="N1239" s="51">
        <v>0</v>
      </c>
      <c r="O1239" s="51">
        <v>0</v>
      </c>
      <c r="P1239" s="51">
        <v>0</v>
      </c>
      <c r="Q1239" s="51">
        <v>0</v>
      </c>
      <c r="R1239" s="51">
        <v>0</v>
      </c>
      <c r="S1239" s="51">
        <v>0</v>
      </c>
      <c r="T1239" s="51">
        <v>0</v>
      </c>
      <c r="U1239" s="51">
        <v>0</v>
      </c>
      <c r="V1239" s="51">
        <v>0</v>
      </c>
      <c r="W1239" s="51">
        <v>0</v>
      </c>
      <c r="X1239" s="51">
        <v>0</v>
      </c>
      <c r="Y1239" s="51">
        <v>0</v>
      </c>
      <c r="Z1239" s="51">
        <v>0</v>
      </c>
      <c r="AA1239" s="51">
        <v>0</v>
      </c>
      <c r="AB1239" s="51">
        <v>0</v>
      </c>
      <c r="AC1239" s="51">
        <v>0</v>
      </c>
      <c r="AD1239" s="51">
        <v>0</v>
      </c>
      <c r="AE1239" s="276"/>
      <c r="AF1239" s="34"/>
      <c r="AG1239" s="34"/>
      <c r="AH1239" s="34"/>
    </row>
    <row r="1240" spans="1:34" ht="11.25" hidden="1" outlineLevel="3" x14ac:dyDescent="0.2">
      <c r="A1240" s="34"/>
      <c r="B1240" s="34"/>
      <c r="C1240" s="48">
        <v>0</v>
      </c>
      <c r="D1240" s="49">
        <v>0</v>
      </c>
      <c r="E1240" s="56"/>
      <c r="F1240" s="275"/>
      <c r="G1240" s="56"/>
      <c r="H1240" s="56"/>
      <c r="I1240" s="51">
        <v>0</v>
      </c>
      <c r="J1240" s="51">
        <v>0</v>
      </c>
      <c r="K1240" s="51">
        <v>0</v>
      </c>
      <c r="L1240" s="51">
        <v>0</v>
      </c>
      <c r="M1240" s="51">
        <v>0</v>
      </c>
      <c r="N1240" s="51">
        <v>0</v>
      </c>
      <c r="O1240" s="51">
        <v>0</v>
      </c>
      <c r="P1240" s="51">
        <v>0</v>
      </c>
      <c r="Q1240" s="51">
        <v>0</v>
      </c>
      <c r="R1240" s="51">
        <v>0</v>
      </c>
      <c r="S1240" s="51">
        <v>0</v>
      </c>
      <c r="T1240" s="51">
        <v>0</v>
      </c>
      <c r="U1240" s="51">
        <v>0</v>
      </c>
      <c r="V1240" s="51">
        <v>0</v>
      </c>
      <c r="W1240" s="51">
        <v>0</v>
      </c>
      <c r="X1240" s="51">
        <v>0</v>
      </c>
      <c r="Y1240" s="51">
        <v>0</v>
      </c>
      <c r="Z1240" s="51">
        <v>0</v>
      </c>
      <c r="AA1240" s="51">
        <v>0</v>
      </c>
      <c r="AB1240" s="51">
        <v>0</v>
      </c>
      <c r="AC1240" s="51">
        <v>0</v>
      </c>
      <c r="AD1240" s="51">
        <v>0</v>
      </c>
      <c r="AE1240" s="276"/>
      <c r="AF1240" s="34"/>
      <c r="AG1240" s="34"/>
      <c r="AH1240" s="34"/>
    </row>
    <row r="1241" spans="1:34" ht="11.25" hidden="1" outlineLevel="3" x14ac:dyDescent="0.2">
      <c r="A1241" s="34"/>
      <c r="B1241" s="34"/>
      <c r="C1241" s="48">
        <v>0</v>
      </c>
      <c r="D1241" s="49">
        <v>0</v>
      </c>
      <c r="E1241" s="56"/>
      <c r="F1241" s="275"/>
      <c r="G1241" s="56"/>
      <c r="H1241" s="56"/>
      <c r="I1241" s="51">
        <v>0</v>
      </c>
      <c r="J1241" s="51">
        <v>0</v>
      </c>
      <c r="K1241" s="51">
        <v>0</v>
      </c>
      <c r="L1241" s="51">
        <v>0</v>
      </c>
      <c r="M1241" s="51">
        <v>0</v>
      </c>
      <c r="N1241" s="51">
        <v>0</v>
      </c>
      <c r="O1241" s="51">
        <v>0</v>
      </c>
      <c r="P1241" s="51">
        <v>0</v>
      </c>
      <c r="Q1241" s="51">
        <v>0</v>
      </c>
      <c r="R1241" s="51">
        <v>0</v>
      </c>
      <c r="S1241" s="51">
        <v>0</v>
      </c>
      <c r="T1241" s="51">
        <v>0</v>
      </c>
      <c r="U1241" s="51">
        <v>0</v>
      </c>
      <c r="V1241" s="51">
        <v>0</v>
      </c>
      <c r="W1241" s="51">
        <v>0</v>
      </c>
      <c r="X1241" s="51">
        <v>0</v>
      </c>
      <c r="Y1241" s="51">
        <v>0</v>
      </c>
      <c r="Z1241" s="51">
        <v>0</v>
      </c>
      <c r="AA1241" s="51">
        <v>0</v>
      </c>
      <c r="AB1241" s="51">
        <v>0</v>
      </c>
      <c r="AC1241" s="51">
        <v>0</v>
      </c>
      <c r="AD1241" s="51">
        <v>0</v>
      </c>
      <c r="AE1241" s="276"/>
      <c r="AF1241" s="34"/>
      <c r="AG1241" s="34"/>
      <c r="AH1241" s="34"/>
    </row>
    <row r="1242" spans="1:34" ht="11.25" hidden="1" outlineLevel="3" x14ac:dyDescent="0.2">
      <c r="A1242" s="34"/>
      <c r="B1242" s="34"/>
      <c r="C1242" s="48">
        <v>0</v>
      </c>
      <c r="D1242" s="49">
        <v>0</v>
      </c>
      <c r="E1242" s="56"/>
      <c r="F1242" s="275"/>
      <c r="G1242" s="56"/>
      <c r="H1242" s="56"/>
      <c r="I1242" s="51">
        <v>0</v>
      </c>
      <c r="J1242" s="51">
        <v>0</v>
      </c>
      <c r="K1242" s="51">
        <v>0</v>
      </c>
      <c r="L1242" s="51">
        <v>0</v>
      </c>
      <c r="M1242" s="51">
        <v>0</v>
      </c>
      <c r="N1242" s="51">
        <v>0</v>
      </c>
      <c r="O1242" s="51">
        <v>0</v>
      </c>
      <c r="P1242" s="51">
        <v>0</v>
      </c>
      <c r="Q1242" s="51">
        <v>0</v>
      </c>
      <c r="R1242" s="51">
        <v>0</v>
      </c>
      <c r="S1242" s="51">
        <v>0</v>
      </c>
      <c r="T1242" s="51">
        <v>0</v>
      </c>
      <c r="U1242" s="51">
        <v>0</v>
      </c>
      <c r="V1242" s="51">
        <v>0</v>
      </c>
      <c r="W1242" s="51">
        <v>0</v>
      </c>
      <c r="X1242" s="51">
        <v>0</v>
      </c>
      <c r="Y1242" s="51">
        <v>0</v>
      </c>
      <c r="Z1242" s="51">
        <v>0</v>
      </c>
      <c r="AA1242" s="51">
        <v>0</v>
      </c>
      <c r="AB1242" s="51">
        <v>0</v>
      </c>
      <c r="AC1242" s="51">
        <v>0</v>
      </c>
      <c r="AD1242" s="51">
        <v>0</v>
      </c>
      <c r="AE1242" s="276"/>
      <c r="AF1242" s="34"/>
      <c r="AG1242" s="34"/>
      <c r="AH1242" s="34"/>
    </row>
    <row r="1243" spans="1:34" ht="11.25" outlineLevel="2" collapsed="1" x14ac:dyDescent="0.2">
      <c r="A1243" s="34"/>
      <c r="B1243" s="34"/>
      <c r="C1243" s="48" t="s">
        <v>183</v>
      </c>
      <c r="D1243" s="49" t="s">
        <v>230</v>
      </c>
      <c r="E1243" s="56"/>
      <c r="F1243" s="275"/>
      <c r="G1243" s="56"/>
      <c r="H1243" s="56"/>
      <c r="I1243" s="51">
        <v>0</v>
      </c>
      <c r="J1243" s="51">
        <v>0</v>
      </c>
      <c r="K1243" s="51">
        <v>0</v>
      </c>
      <c r="L1243" s="51">
        <v>0</v>
      </c>
      <c r="M1243" s="51">
        <v>0</v>
      </c>
      <c r="N1243" s="51">
        <v>0</v>
      </c>
      <c r="O1243" s="51">
        <v>0</v>
      </c>
      <c r="P1243" s="51">
        <v>0</v>
      </c>
      <c r="Q1243" s="51">
        <v>0</v>
      </c>
      <c r="R1243" s="51">
        <v>0</v>
      </c>
      <c r="S1243" s="51">
        <v>0</v>
      </c>
      <c r="T1243" s="51">
        <v>0</v>
      </c>
      <c r="U1243" s="51">
        <v>0</v>
      </c>
      <c r="V1243" s="51">
        <v>0</v>
      </c>
      <c r="W1243" s="51">
        <v>0</v>
      </c>
      <c r="X1243" s="51">
        <v>0</v>
      </c>
      <c r="Y1243" s="51">
        <v>0</v>
      </c>
      <c r="Z1243" s="51">
        <v>0</v>
      </c>
      <c r="AA1243" s="51">
        <v>0</v>
      </c>
      <c r="AB1243" s="51">
        <v>0</v>
      </c>
      <c r="AC1243" s="51">
        <v>0</v>
      </c>
      <c r="AD1243" s="51">
        <v>0</v>
      </c>
      <c r="AE1243" s="276"/>
      <c r="AF1243" s="34"/>
      <c r="AG1243" s="34"/>
      <c r="AH1243" s="34"/>
    </row>
    <row r="1244" spans="1:34" ht="11.25" outlineLevel="2" x14ac:dyDescent="0.2">
      <c r="A1244" s="34"/>
      <c r="B1244" s="34"/>
      <c r="C1244" s="48">
        <v>0</v>
      </c>
      <c r="D1244" s="49">
        <v>0</v>
      </c>
      <c r="E1244" s="56"/>
      <c r="F1244" s="275"/>
      <c r="G1244" s="56"/>
      <c r="H1244" s="56"/>
      <c r="I1244" s="51">
        <v>0</v>
      </c>
      <c r="J1244" s="51">
        <v>0</v>
      </c>
      <c r="K1244" s="51">
        <v>0</v>
      </c>
      <c r="L1244" s="51">
        <v>0</v>
      </c>
      <c r="M1244" s="51">
        <v>0</v>
      </c>
      <c r="N1244" s="51">
        <v>0</v>
      </c>
      <c r="O1244" s="51">
        <v>0</v>
      </c>
      <c r="P1244" s="51">
        <v>0</v>
      </c>
      <c r="Q1244" s="51">
        <v>0</v>
      </c>
      <c r="R1244" s="51">
        <v>0</v>
      </c>
      <c r="S1244" s="51">
        <v>0</v>
      </c>
      <c r="T1244" s="51">
        <v>0</v>
      </c>
      <c r="U1244" s="51">
        <v>0</v>
      </c>
      <c r="V1244" s="51">
        <v>0</v>
      </c>
      <c r="W1244" s="51">
        <v>0</v>
      </c>
      <c r="X1244" s="51">
        <v>0</v>
      </c>
      <c r="Y1244" s="51">
        <v>0</v>
      </c>
      <c r="Z1244" s="51">
        <v>0</v>
      </c>
      <c r="AA1244" s="51">
        <v>0</v>
      </c>
      <c r="AB1244" s="51">
        <v>0</v>
      </c>
      <c r="AC1244" s="51">
        <v>0</v>
      </c>
      <c r="AD1244" s="51">
        <v>0</v>
      </c>
      <c r="AE1244" s="276"/>
      <c r="AF1244" s="34"/>
      <c r="AG1244" s="34"/>
      <c r="AH1244" s="34"/>
    </row>
    <row r="1245" spans="1:34" ht="11.25" outlineLevel="2" x14ac:dyDescent="0.2">
      <c r="A1245" s="34"/>
      <c r="B1245" s="34"/>
      <c r="C1245" s="48">
        <v>0</v>
      </c>
      <c r="D1245" s="49">
        <v>0</v>
      </c>
      <c r="E1245" s="56"/>
      <c r="F1245" s="275"/>
      <c r="G1245" s="56"/>
      <c r="H1245" s="56"/>
      <c r="I1245" s="51">
        <v>0</v>
      </c>
      <c r="J1245" s="51">
        <v>0</v>
      </c>
      <c r="K1245" s="51">
        <v>0</v>
      </c>
      <c r="L1245" s="51">
        <v>0</v>
      </c>
      <c r="M1245" s="51">
        <v>0</v>
      </c>
      <c r="N1245" s="51">
        <v>0</v>
      </c>
      <c r="O1245" s="51">
        <v>0</v>
      </c>
      <c r="P1245" s="51">
        <v>0</v>
      </c>
      <c r="Q1245" s="51">
        <v>0</v>
      </c>
      <c r="R1245" s="51">
        <v>0</v>
      </c>
      <c r="S1245" s="51">
        <v>0</v>
      </c>
      <c r="T1245" s="51">
        <v>0</v>
      </c>
      <c r="U1245" s="51">
        <v>0</v>
      </c>
      <c r="V1245" s="51">
        <v>0</v>
      </c>
      <c r="W1245" s="51">
        <v>0</v>
      </c>
      <c r="X1245" s="51">
        <v>0</v>
      </c>
      <c r="Y1245" s="51">
        <v>0</v>
      </c>
      <c r="Z1245" s="51">
        <v>0</v>
      </c>
      <c r="AA1245" s="51">
        <v>0</v>
      </c>
      <c r="AB1245" s="51">
        <v>0</v>
      </c>
      <c r="AC1245" s="51">
        <v>0</v>
      </c>
      <c r="AD1245" s="51">
        <v>0</v>
      </c>
      <c r="AE1245" s="276"/>
      <c r="AF1245" s="34"/>
      <c r="AG1245" s="34"/>
      <c r="AH1245" s="34"/>
    </row>
    <row r="1246" spans="1:34" ht="11.25" outlineLevel="2" x14ac:dyDescent="0.2">
      <c r="A1246" s="34"/>
      <c r="B1246" s="34"/>
      <c r="C1246" s="279"/>
      <c r="D1246" s="217"/>
      <c r="E1246" s="56"/>
      <c r="F1246" s="62"/>
      <c r="G1246" s="56"/>
      <c r="H1246" s="56"/>
      <c r="I1246" s="277"/>
      <c r="J1246" s="277"/>
      <c r="K1246" s="276"/>
      <c r="L1246" s="276"/>
      <c r="M1246" s="276"/>
      <c r="N1246" s="278"/>
      <c r="O1246" s="278"/>
      <c r="P1246" s="278"/>
      <c r="Q1246" s="278"/>
      <c r="R1246" s="278"/>
      <c r="S1246" s="276"/>
      <c r="T1246" s="276"/>
      <c r="U1246" s="276"/>
      <c r="V1246" s="276"/>
      <c r="W1246" s="276"/>
      <c r="X1246" s="276"/>
      <c r="Y1246" s="276"/>
      <c r="Z1246" s="276"/>
      <c r="AA1246" s="276"/>
      <c r="AB1246" s="276"/>
      <c r="AC1246" s="276"/>
      <c r="AD1246" s="276"/>
      <c r="AE1246" s="276"/>
      <c r="AF1246" s="34"/>
      <c r="AG1246" s="34"/>
      <c r="AH1246" s="34"/>
    </row>
    <row r="1247" spans="1:34" ht="11.25" outlineLevel="1" x14ac:dyDescent="0.2">
      <c r="A1247" s="34"/>
      <c r="B1247" s="34"/>
      <c r="C1247" s="221"/>
      <c r="D1247" s="217"/>
      <c r="E1247" s="56"/>
      <c r="F1247" s="62"/>
      <c r="G1247" s="56"/>
      <c r="H1247" s="56"/>
      <c r="I1247" s="277"/>
      <c r="J1247" s="277"/>
      <c r="K1247" s="276"/>
      <c r="L1247" s="276"/>
      <c r="M1247" s="276"/>
      <c r="N1247" s="278"/>
      <c r="O1247" s="278"/>
      <c r="P1247" s="278"/>
      <c r="Q1247" s="278"/>
      <c r="R1247" s="278"/>
      <c r="S1247" s="276"/>
      <c r="T1247" s="276"/>
      <c r="U1247" s="276"/>
      <c r="V1247" s="276"/>
      <c r="W1247" s="276"/>
      <c r="X1247" s="276"/>
      <c r="Y1247" s="276"/>
      <c r="Z1247" s="276"/>
      <c r="AA1247" s="276"/>
      <c r="AB1247" s="276"/>
      <c r="AC1247" s="276"/>
      <c r="AD1247" s="276"/>
      <c r="AE1247" s="276"/>
      <c r="AF1247" s="34"/>
      <c r="AG1247" s="34"/>
      <c r="AH1247" s="34"/>
    </row>
    <row r="1248" spans="1:34" ht="11.25" x14ac:dyDescent="0.2">
      <c r="A1248" s="34"/>
      <c r="B1248" s="34"/>
      <c r="C1248" s="45"/>
      <c r="D1248" s="35"/>
      <c r="E1248" s="35"/>
      <c r="F1248" s="45"/>
      <c r="G1248" s="37"/>
      <c r="H1248" s="37"/>
      <c r="I1248" s="37"/>
      <c r="J1248" s="35"/>
      <c r="K1248" s="35"/>
      <c r="L1248" s="35"/>
      <c r="M1248" s="35"/>
      <c r="N1248" s="64"/>
      <c r="O1248" s="64"/>
      <c r="P1248" s="64"/>
      <c r="Q1248" s="64"/>
      <c r="R1248" s="64"/>
      <c r="S1248" s="34"/>
      <c r="T1248" s="34"/>
      <c r="U1248" s="34"/>
      <c r="V1248" s="34"/>
      <c r="W1248" s="34"/>
      <c r="X1248" s="34"/>
      <c r="Y1248" s="34"/>
      <c r="Z1248" s="34"/>
      <c r="AA1248" s="34"/>
      <c r="AB1248" s="34"/>
      <c r="AC1248" s="34"/>
      <c r="AD1248" s="34"/>
      <c r="AE1248" s="34"/>
      <c r="AF1248" s="34"/>
      <c r="AG1248" s="34"/>
      <c r="AH1248" s="34"/>
    </row>
    <row r="1249" spans="1:34" ht="12.75" x14ac:dyDescent="0.2">
      <c r="A1249" s="26"/>
      <c r="B1249" s="27" t="s">
        <v>149</v>
      </c>
      <c r="C1249" s="26"/>
      <c r="D1249" s="43" t="s">
        <v>106</v>
      </c>
      <c r="E1249" s="43"/>
      <c r="F1249" s="26"/>
      <c r="G1249" s="29" t="s">
        <v>143</v>
      </c>
      <c r="H1249" s="29"/>
      <c r="I1249" s="44" t="s">
        <v>166</v>
      </c>
      <c r="J1249" s="44" t="s">
        <v>130</v>
      </c>
      <c r="K1249" s="44" t="s">
        <v>135</v>
      </c>
      <c r="L1249" s="44" t="s">
        <v>137</v>
      </c>
      <c r="M1249" s="44" t="s">
        <v>167</v>
      </c>
      <c r="N1249" s="44" t="s">
        <v>168</v>
      </c>
      <c r="O1249" s="44" t="s">
        <v>169</v>
      </c>
      <c r="P1249" s="44" t="s">
        <v>170</v>
      </c>
      <c r="Q1249" s="44" t="s">
        <v>171</v>
      </c>
      <c r="R1249" s="44" t="s">
        <v>131</v>
      </c>
      <c r="S1249" s="44" t="s">
        <v>172</v>
      </c>
      <c r="T1249" s="44" t="s">
        <v>173</v>
      </c>
      <c r="U1249" s="44">
        <v>0</v>
      </c>
      <c r="V1249" s="44">
        <v>0</v>
      </c>
      <c r="W1249" s="44">
        <v>0</v>
      </c>
      <c r="X1249" s="44">
        <v>0</v>
      </c>
      <c r="Y1249" s="44">
        <v>0</v>
      </c>
      <c r="Z1249" s="44">
        <v>0</v>
      </c>
      <c r="AA1249" s="44">
        <v>0</v>
      </c>
      <c r="AB1249" s="44">
        <v>0</v>
      </c>
      <c r="AC1249" s="54">
        <v>0</v>
      </c>
      <c r="AD1249" s="54">
        <v>0</v>
      </c>
      <c r="AE1249" s="54"/>
      <c r="AF1249" s="33"/>
      <c r="AG1249" s="33"/>
      <c r="AH1249" s="33"/>
    </row>
    <row r="1250" spans="1:34" ht="11.25" outlineLevel="1" x14ac:dyDescent="0.2">
      <c r="A1250" s="34"/>
      <c r="B1250" s="34"/>
      <c r="C1250" s="45"/>
      <c r="D1250" s="35"/>
      <c r="E1250" s="35"/>
      <c r="F1250" s="45"/>
      <c r="G1250" s="37" t="s">
        <v>144</v>
      </c>
      <c r="H1250" s="37"/>
      <c r="I1250" s="46" t="s">
        <v>174</v>
      </c>
      <c r="J1250" s="46" t="s">
        <v>175</v>
      </c>
      <c r="K1250" s="46" t="s">
        <v>175</v>
      </c>
      <c r="L1250" s="46" t="s">
        <v>175</v>
      </c>
      <c r="M1250" s="46" t="s">
        <v>176</v>
      </c>
      <c r="N1250" s="46" t="s">
        <v>176</v>
      </c>
      <c r="O1250" s="46" t="s">
        <v>177</v>
      </c>
      <c r="P1250" s="46" t="s">
        <v>177</v>
      </c>
      <c r="Q1250" s="46" t="s">
        <v>175</v>
      </c>
      <c r="R1250" s="46" t="s">
        <v>175</v>
      </c>
      <c r="S1250" s="46" t="s">
        <v>175</v>
      </c>
      <c r="T1250" s="46" t="s">
        <v>178</v>
      </c>
      <c r="U1250" s="46">
        <v>0</v>
      </c>
      <c r="V1250" s="46">
        <v>0</v>
      </c>
      <c r="W1250" s="46">
        <v>0</v>
      </c>
      <c r="X1250" s="46">
        <v>0</v>
      </c>
      <c r="Y1250" s="46">
        <v>0</v>
      </c>
      <c r="Z1250" s="46">
        <v>0</v>
      </c>
      <c r="AA1250" s="46">
        <v>0</v>
      </c>
      <c r="AB1250" s="46">
        <v>0</v>
      </c>
      <c r="AC1250" s="34">
        <v>0</v>
      </c>
      <c r="AD1250" s="34">
        <v>0</v>
      </c>
      <c r="AE1250" s="34"/>
      <c r="AF1250" s="34"/>
      <c r="AG1250" s="34"/>
      <c r="AH1250" s="34"/>
    </row>
    <row r="1251" spans="1:34" ht="11.25" outlineLevel="1" x14ac:dyDescent="0.2">
      <c r="A1251" s="34"/>
      <c r="B1251" s="34"/>
      <c r="C1251" s="47" t="s">
        <v>128</v>
      </c>
      <c r="D1251" s="209"/>
      <c r="E1251" s="35"/>
      <c r="F1251" s="47"/>
      <c r="G1251" s="37"/>
      <c r="H1251" s="37"/>
      <c r="I1251" s="37"/>
      <c r="J1251" s="37"/>
      <c r="K1251" s="37"/>
      <c r="L1251" s="37"/>
      <c r="M1251" s="37"/>
      <c r="N1251" s="37"/>
      <c r="O1251" s="37"/>
      <c r="P1251" s="37"/>
      <c r="Q1251" s="37"/>
      <c r="R1251" s="37"/>
      <c r="S1251" s="37"/>
      <c r="T1251" s="37"/>
      <c r="U1251" s="37"/>
      <c r="V1251" s="37"/>
      <c r="W1251" s="37"/>
      <c r="X1251" s="37"/>
      <c r="Y1251" s="37"/>
      <c r="Z1251" s="37"/>
      <c r="AA1251" s="37"/>
      <c r="AB1251" s="37"/>
      <c r="AC1251" s="34"/>
      <c r="AD1251" s="34"/>
      <c r="AE1251" s="34"/>
      <c r="AF1251" s="34"/>
      <c r="AG1251" s="34"/>
      <c r="AH1251" s="34"/>
    </row>
    <row r="1252" spans="1:34" ht="11.25" outlineLevel="2" x14ac:dyDescent="0.2">
      <c r="A1252" s="34"/>
      <c r="B1252" s="251"/>
      <c r="C1252" s="48" t="s">
        <v>53</v>
      </c>
      <c r="D1252" s="49" t="s">
        <v>229</v>
      </c>
      <c r="E1252" s="35"/>
      <c r="F1252" s="275"/>
      <c r="G1252" s="51">
        <v>77.400000000000006</v>
      </c>
      <c r="H1252" s="37"/>
      <c r="I1252" s="51">
        <v>43.84</v>
      </c>
      <c r="J1252" s="51">
        <v>5.98</v>
      </c>
      <c r="K1252" s="51">
        <v>0</v>
      </c>
      <c r="L1252" s="51">
        <v>0</v>
      </c>
      <c r="M1252" s="51">
        <v>0</v>
      </c>
      <c r="N1252" s="51">
        <v>0</v>
      </c>
      <c r="O1252" s="51">
        <v>0</v>
      </c>
      <c r="P1252" s="51">
        <v>0</v>
      </c>
      <c r="Q1252" s="51">
        <v>0</v>
      </c>
      <c r="R1252" s="51">
        <v>0</v>
      </c>
      <c r="S1252" s="51">
        <v>0</v>
      </c>
      <c r="T1252" s="51">
        <v>0</v>
      </c>
      <c r="U1252" s="51">
        <v>0</v>
      </c>
      <c r="V1252" s="51">
        <v>0</v>
      </c>
      <c r="W1252" s="51">
        <v>0</v>
      </c>
      <c r="X1252" s="51">
        <v>0</v>
      </c>
      <c r="Y1252" s="51">
        <v>0</v>
      </c>
      <c r="Z1252" s="51">
        <v>0</v>
      </c>
      <c r="AA1252" s="51">
        <v>0</v>
      </c>
      <c r="AB1252" s="51">
        <v>0</v>
      </c>
      <c r="AC1252" s="51">
        <v>0</v>
      </c>
      <c r="AD1252" s="51">
        <v>0</v>
      </c>
      <c r="AE1252" s="276"/>
      <c r="AF1252" s="34"/>
      <c r="AG1252" s="34"/>
      <c r="AH1252" s="34"/>
    </row>
    <row r="1253" spans="1:34" s="57" customFormat="1" ht="11.25" outlineLevel="2" x14ac:dyDescent="0.2">
      <c r="A1253" s="52"/>
      <c r="B1253" s="258"/>
      <c r="C1253" s="48" t="s">
        <v>54</v>
      </c>
      <c r="D1253" s="49" t="s">
        <v>230</v>
      </c>
      <c r="E1253" s="56"/>
      <c r="F1253" s="275"/>
      <c r="G1253" s="51">
        <v>77.400000000000006</v>
      </c>
      <c r="H1253" s="56"/>
      <c r="I1253" s="51">
        <v>43.84</v>
      </c>
      <c r="J1253" s="51">
        <v>0</v>
      </c>
      <c r="K1253" s="51">
        <v>9.99</v>
      </c>
      <c r="L1253" s="51">
        <v>2.2200000000000002</v>
      </c>
      <c r="M1253" s="51">
        <v>0</v>
      </c>
      <c r="N1253" s="51">
        <v>0</v>
      </c>
      <c r="O1253" s="51">
        <v>0</v>
      </c>
      <c r="P1253" s="51">
        <v>0</v>
      </c>
      <c r="Q1253" s="51">
        <v>0</v>
      </c>
      <c r="R1253" s="51">
        <v>0</v>
      </c>
      <c r="S1253" s="51">
        <v>0</v>
      </c>
      <c r="T1253" s="51">
        <v>0</v>
      </c>
      <c r="U1253" s="51">
        <v>0</v>
      </c>
      <c r="V1253" s="51">
        <v>0</v>
      </c>
      <c r="W1253" s="51">
        <v>0</v>
      </c>
      <c r="X1253" s="51">
        <v>0</v>
      </c>
      <c r="Y1253" s="51">
        <v>0</v>
      </c>
      <c r="Z1253" s="51">
        <v>0</v>
      </c>
      <c r="AA1253" s="51">
        <v>0</v>
      </c>
      <c r="AB1253" s="51">
        <v>0</v>
      </c>
      <c r="AC1253" s="51">
        <v>0</v>
      </c>
      <c r="AD1253" s="51">
        <v>0</v>
      </c>
      <c r="AE1253" s="276"/>
      <c r="AF1253" s="52"/>
      <c r="AG1253" s="52"/>
      <c r="AH1253" s="52"/>
    </row>
    <row r="1254" spans="1:34" ht="11.25" outlineLevel="2" x14ac:dyDescent="0.2">
      <c r="A1254" s="34"/>
      <c r="B1254" s="251"/>
      <c r="C1254" s="48" t="s">
        <v>191</v>
      </c>
      <c r="D1254" s="49" t="s">
        <v>229</v>
      </c>
      <c r="E1254" s="56"/>
      <c r="F1254" s="275"/>
      <c r="G1254" s="51">
        <v>77.400000000000006</v>
      </c>
      <c r="H1254" s="56"/>
      <c r="I1254" s="51">
        <v>43.84</v>
      </c>
      <c r="J1254" s="51">
        <v>3.29</v>
      </c>
      <c r="K1254" s="51">
        <v>0</v>
      </c>
      <c r="L1254" s="51">
        <v>0</v>
      </c>
      <c r="M1254" s="51">
        <v>11.88</v>
      </c>
      <c r="N1254" s="51">
        <v>4.0199999999999996</v>
      </c>
      <c r="O1254" s="51">
        <v>0</v>
      </c>
      <c r="P1254" s="51">
        <v>0</v>
      </c>
      <c r="Q1254" s="51">
        <v>0</v>
      </c>
      <c r="R1254" s="51">
        <v>0</v>
      </c>
      <c r="S1254" s="51">
        <v>0</v>
      </c>
      <c r="T1254" s="51">
        <v>0</v>
      </c>
      <c r="U1254" s="51">
        <v>0</v>
      </c>
      <c r="V1254" s="51">
        <v>0</v>
      </c>
      <c r="W1254" s="51">
        <v>0</v>
      </c>
      <c r="X1254" s="51">
        <v>0</v>
      </c>
      <c r="Y1254" s="51">
        <v>0</v>
      </c>
      <c r="Z1254" s="51">
        <v>0</v>
      </c>
      <c r="AA1254" s="51">
        <v>0</v>
      </c>
      <c r="AB1254" s="51">
        <v>0</v>
      </c>
      <c r="AC1254" s="51">
        <v>0</v>
      </c>
      <c r="AD1254" s="51">
        <v>0</v>
      </c>
      <c r="AE1254" s="276"/>
      <c r="AF1254" s="34"/>
      <c r="AG1254" s="34"/>
      <c r="AH1254" s="34"/>
    </row>
    <row r="1255" spans="1:34" ht="11.25" outlineLevel="2" x14ac:dyDescent="0.2">
      <c r="A1255" s="34"/>
      <c r="B1255" s="251"/>
      <c r="C1255" s="48" t="s">
        <v>193</v>
      </c>
      <c r="D1255" s="49" t="s">
        <v>229</v>
      </c>
      <c r="E1255" s="56"/>
      <c r="F1255" s="275"/>
      <c r="G1255" s="51">
        <v>77.400000000000006</v>
      </c>
      <c r="H1255" s="56"/>
      <c r="I1255" s="51">
        <v>328.8</v>
      </c>
      <c r="J1255" s="51">
        <v>3.32</v>
      </c>
      <c r="K1255" s="51">
        <v>0</v>
      </c>
      <c r="L1255" s="51">
        <v>0</v>
      </c>
      <c r="M1255" s="51">
        <v>13.18</v>
      </c>
      <c r="N1255" s="51">
        <v>4.13</v>
      </c>
      <c r="O1255" s="51">
        <v>0</v>
      </c>
      <c r="P1255" s="51">
        <v>0</v>
      </c>
      <c r="Q1255" s="51">
        <v>0</v>
      </c>
      <c r="R1255" s="51">
        <v>0</v>
      </c>
      <c r="S1255" s="51">
        <v>0</v>
      </c>
      <c r="T1255" s="51">
        <v>0</v>
      </c>
      <c r="U1255" s="51">
        <v>0</v>
      </c>
      <c r="V1255" s="51">
        <v>0</v>
      </c>
      <c r="W1255" s="51">
        <v>0</v>
      </c>
      <c r="X1255" s="51">
        <v>0</v>
      </c>
      <c r="Y1255" s="51">
        <v>0</v>
      </c>
      <c r="Z1255" s="51">
        <v>0</v>
      </c>
      <c r="AA1255" s="51">
        <v>0</v>
      </c>
      <c r="AB1255" s="51">
        <v>0</v>
      </c>
      <c r="AC1255" s="51">
        <v>0</v>
      </c>
      <c r="AD1255" s="51">
        <v>0</v>
      </c>
      <c r="AE1255" s="276"/>
      <c r="AF1255" s="34"/>
      <c r="AG1255" s="34"/>
      <c r="AH1255" s="34"/>
    </row>
    <row r="1256" spans="1:34" ht="11.25" outlineLevel="2" x14ac:dyDescent="0.2">
      <c r="A1256" s="34"/>
      <c r="B1256" s="251"/>
      <c r="C1256" s="48" t="s">
        <v>195</v>
      </c>
      <c r="D1256" s="49" t="s">
        <v>230</v>
      </c>
      <c r="E1256" s="56"/>
      <c r="F1256" s="275"/>
      <c r="G1256" s="51">
        <v>77.400000000000006</v>
      </c>
      <c r="H1256" s="56"/>
      <c r="I1256" s="51">
        <v>328.8</v>
      </c>
      <c r="J1256" s="51">
        <v>0</v>
      </c>
      <c r="K1256" s="51">
        <v>12.21</v>
      </c>
      <c r="L1256" s="51">
        <v>2.37</v>
      </c>
      <c r="M1256" s="51">
        <v>0</v>
      </c>
      <c r="N1256" s="51">
        <v>0</v>
      </c>
      <c r="O1256" s="51">
        <v>0</v>
      </c>
      <c r="P1256" s="51">
        <v>0</v>
      </c>
      <c r="Q1256" s="51">
        <v>0</v>
      </c>
      <c r="R1256" s="51">
        <v>0</v>
      </c>
      <c r="S1256" s="51">
        <v>0</v>
      </c>
      <c r="T1256" s="51">
        <v>0</v>
      </c>
      <c r="U1256" s="51">
        <v>0</v>
      </c>
      <c r="V1256" s="51">
        <v>0</v>
      </c>
      <c r="W1256" s="51">
        <v>0</v>
      </c>
      <c r="X1256" s="51">
        <v>0</v>
      </c>
      <c r="Y1256" s="51">
        <v>0</v>
      </c>
      <c r="Z1256" s="51">
        <v>0</v>
      </c>
      <c r="AA1256" s="51">
        <v>0</v>
      </c>
      <c r="AB1256" s="51">
        <v>0</v>
      </c>
      <c r="AC1256" s="51">
        <v>0</v>
      </c>
      <c r="AD1256" s="51">
        <v>0</v>
      </c>
      <c r="AE1256" s="276"/>
      <c r="AF1256" s="34"/>
      <c r="AG1256" s="34"/>
      <c r="AH1256" s="34"/>
    </row>
    <row r="1257" spans="1:34" ht="11.25" outlineLevel="2" x14ac:dyDescent="0.2">
      <c r="A1257" s="34"/>
      <c r="B1257" s="251"/>
      <c r="C1257" s="48" t="s">
        <v>197</v>
      </c>
      <c r="D1257" s="49" t="s">
        <v>230</v>
      </c>
      <c r="E1257" s="56"/>
      <c r="F1257" s="275"/>
      <c r="G1257" s="51">
        <v>77.400000000000006</v>
      </c>
      <c r="H1257" s="56"/>
      <c r="I1257" s="51">
        <v>0</v>
      </c>
      <c r="J1257" s="51">
        <v>0</v>
      </c>
      <c r="K1257" s="51">
        <v>14.59</v>
      </c>
      <c r="L1257" s="51">
        <v>4.09</v>
      </c>
      <c r="M1257" s="51">
        <v>0</v>
      </c>
      <c r="N1257" s="51">
        <v>0</v>
      </c>
      <c r="O1257" s="51">
        <v>0</v>
      </c>
      <c r="P1257" s="51">
        <v>0</v>
      </c>
      <c r="Q1257" s="51">
        <v>0</v>
      </c>
      <c r="R1257" s="51">
        <v>0</v>
      </c>
      <c r="S1257" s="51">
        <v>0</v>
      </c>
      <c r="T1257" s="51">
        <v>0</v>
      </c>
      <c r="U1257" s="51">
        <v>0</v>
      </c>
      <c r="V1257" s="51">
        <v>0</v>
      </c>
      <c r="W1257" s="51">
        <v>0</v>
      </c>
      <c r="X1257" s="51">
        <v>0</v>
      </c>
      <c r="Y1257" s="51">
        <v>0</v>
      </c>
      <c r="Z1257" s="51">
        <v>0</v>
      </c>
      <c r="AA1257" s="51">
        <v>0</v>
      </c>
      <c r="AB1257" s="51">
        <v>0</v>
      </c>
      <c r="AC1257" s="51">
        <v>0</v>
      </c>
      <c r="AD1257" s="51">
        <v>0</v>
      </c>
      <c r="AE1257" s="276"/>
      <c r="AF1257" s="34"/>
      <c r="AG1257" s="34"/>
      <c r="AH1257" s="34"/>
    </row>
    <row r="1258" spans="1:34" ht="11.25" outlineLevel="2" x14ac:dyDescent="0.2">
      <c r="A1258" s="34"/>
      <c r="B1258" s="251"/>
      <c r="C1258" s="48">
        <v>0</v>
      </c>
      <c r="D1258" s="49">
        <v>0</v>
      </c>
      <c r="E1258" s="56"/>
      <c r="F1258" s="275"/>
      <c r="G1258" s="51">
        <v>0</v>
      </c>
      <c r="H1258" s="56"/>
      <c r="I1258" s="51">
        <v>0</v>
      </c>
      <c r="J1258" s="51">
        <v>0</v>
      </c>
      <c r="K1258" s="51">
        <v>0</v>
      </c>
      <c r="L1258" s="51">
        <v>0</v>
      </c>
      <c r="M1258" s="51">
        <v>0</v>
      </c>
      <c r="N1258" s="51">
        <v>0</v>
      </c>
      <c r="O1258" s="51">
        <v>0</v>
      </c>
      <c r="P1258" s="51">
        <v>0</v>
      </c>
      <c r="Q1258" s="51">
        <v>0</v>
      </c>
      <c r="R1258" s="51">
        <v>0</v>
      </c>
      <c r="S1258" s="51">
        <v>0</v>
      </c>
      <c r="T1258" s="51">
        <v>0</v>
      </c>
      <c r="U1258" s="51">
        <v>0</v>
      </c>
      <c r="V1258" s="51">
        <v>0</v>
      </c>
      <c r="W1258" s="51">
        <v>0</v>
      </c>
      <c r="X1258" s="51">
        <v>0</v>
      </c>
      <c r="Y1258" s="51">
        <v>0</v>
      </c>
      <c r="Z1258" s="51">
        <v>0</v>
      </c>
      <c r="AA1258" s="51">
        <v>0</v>
      </c>
      <c r="AB1258" s="51">
        <v>0</v>
      </c>
      <c r="AC1258" s="51">
        <v>0</v>
      </c>
      <c r="AD1258" s="51">
        <v>0</v>
      </c>
      <c r="AE1258" s="276"/>
      <c r="AF1258" s="34"/>
      <c r="AG1258" s="34"/>
      <c r="AH1258" s="34"/>
    </row>
    <row r="1259" spans="1:34" ht="11.25" outlineLevel="2" x14ac:dyDescent="0.2">
      <c r="A1259" s="34"/>
      <c r="B1259" s="251"/>
      <c r="C1259" s="48">
        <v>0</v>
      </c>
      <c r="D1259" s="49">
        <v>0</v>
      </c>
      <c r="E1259" s="56"/>
      <c r="F1259" s="275"/>
      <c r="G1259" s="51">
        <v>0</v>
      </c>
      <c r="H1259" s="56"/>
      <c r="I1259" s="51">
        <v>0</v>
      </c>
      <c r="J1259" s="51">
        <v>0</v>
      </c>
      <c r="K1259" s="51">
        <v>0</v>
      </c>
      <c r="L1259" s="51">
        <v>0</v>
      </c>
      <c r="M1259" s="51">
        <v>0</v>
      </c>
      <c r="N1259" s="51">
        <v>0</v>
      </c>
      <c r="O1259" s="51">
        <v>0</v>
      </c>
      <c r="P1259" s="51">
        <v>0</v>
      </c>
      <c r="Q1259" s="51">
        <v>0</v>
      </c>
      <c r="R1259" s="51">
        <v>0</v>
      </c>
      <c r="S1259" s="51">
        <v>0</v>
      </c>
      <c r="T1259" s="51">
        <v>0</v>
      </c>
      <c r="U1259" s="51">
        <v>0</v>
      </c>
      <c r="V1259" s="51">
        <v>0</v>
      </c>
      <c r="W1259" s="51">
        <v>0</v>
      </c>
      <c r="X1259" s="51">
        <v>0</v>
      </c>
      <c r="Y1259" s="51">
        <v>0</v>
      </c>
      <c r="Z1259" s="51">
        <v>0</v>
      </c>
      <c r="AA1259" s="51">
        <v>0</v>
      </c>
      <c r="AB1259" s="51">
        <v>0</v>
      </c>
      <c r="AC1259" s="51">
        <v>0</v>
      </c>
      <c r="AD1259" s="51">
        <v>0</v>
      </c>
      <c r="AE1259" s="276"/>
      <c r="AF1259" s="34"/>
      <c r="AG1259" s="34"/>
      <c r="AH1259" s="34"/>
    </row>
    <row r="1260" spans="1:34" ht="11.25" outlineLevel="2" x14ac:dyDescent="0.2">
      <c r="A1260" s="34"/>
      <c r="B1260" s="258"/>
      <c r="C1260" s="48">
        <v>0</v>
      </c>
      <c r="D1260" s="49">
        <v>0</v>
      </c>
      <c r="E1260" s="56"/>
      <c r="F1260" s="275"/>
      <c r="G1260" s="51">
        <v>0</v>
      </c>
      <c r="H1260" s="56"/>
      <c r="I1260" s="51">
        <v>0</v>
      </c>
      <c r="J1260" s="51">
        <v>0</v>
      </c>
      <c r="K1260" s="51">
        <v>0</v>
      </c>
      <c r="L1260" s="51">
        <v>0</v>
      </c>
      <c r="M1260" s="51">
        <v>0</v>
      </c>
      <c r="N1260" s="51">
        <v>0</v>
      </c>
      <c r="O1260" s="51">
        <v>0</v>
      </c>
      <c r="P1260" s="51">
        <v>0</v>
      </c>
      <c r="Q1260" s="51">
        <v>0</v>
      </c>
      <c r="R1260" s="51">
        <v>0</v>
      </c>
      <c r="S1260" s="51">
        <v>0</v>
      </c>
      <c r="T1260" s="51">
        <v>0</v>
      </c>
      <c r="U1260" s="51">
        <v>0</v>
      </c>
      <c r="V1260" s="51">
        <v>0</v>
      </c>
      <c r="W1260" s="51">
        <v>0</v>
      </c>
      <c r="X1260" s="51">
        <v>0</v>
      </c>
      <c r="Y1260" s="51">
        <v>0</v>
      </c>
      <c r="Z1260" s="51">
        <v>0</v>
      </c>
      <c r="AA1260" s="51">
        <v>0</v>
      </c>
      <c r="AB1260" s="51">
        <v>0</v>
      </c>
      <c r="AC1260" s="51">
        <v>0</v>
      </c>
      <c r="AD1260" s="51">
        <v>0</v>
      </c>
      <c r="AE1260" s="276"/>
      <c r="AF1260" s="34"/>
      <c r="AG1260" s="34"/>
      <c r="AH1260" s="34"/>
    </row>
    <row r="1261" spans="1:34" ht="11.25" outlineLevel="2" x14ac:dyDescent="0.2">
      <c r="A1261" s="34"/>
      <c r="B1261" s="251"/>
      <c r="C1261" s="48">
        <v>0</v>
      </c>
      <c r="D1261" s="49">
        <v>0</v>
      </c>
      <c r="E1261" s="56"/>
      <c r="F1261" s="275"/>
      <c r="G1261" s="51">
        <v>0</v>
      </c>
      <c r="H1261" s="56"/>
      <c r="I1261" s="51">
        <v>0</v>
      </c>
      <c r="J1261" s="51">
        <v>0</v>
      </c>
      <c r="K1261" s="51">
        <v>0</v>
      </c>
      <c r="L1261" s="51">
        <v>0</v>
      </c>
      <c r="M1261" s="51">
        <v>0</v>
      </c>
      <c r="N1261" s="51">
        <v>0</v>
      </c>
      <c r="O1261" s="51">
        <v>0</v>
      </c>
      <c r="P1261" s="51">
        <v>0</v>
      </c>
      <c r="Q1261" s="51">
        <v>0</v>
      </c>
      <c r="R1261" s="51">
        <v>0</v>
      </c>
      <c r="S1261" s="51">
        <v>0</v>
      </c>
      <c r="T1261" s="51">
        <v>0</v>
      </c>
      <c r="U1261" s="51">
        <v>0</v>
      </c>
      <c r="V1261" s="51">
        <v>0</v>
      </c>
      <c r="W1261" s="51">
        <v>0</v>
      </c>
      <c r="X1261" s="51">
        <v>0</v>
      </c>
      <c r="Y1261" s="51">
        <v>0</v>
      </c>
      <c r="Z1261" s="51">
        <v>0</v>
      </c>
      <c r="AA1261" s="51">
        <v>0</v>
      </c>
      <c r="AB1261" s="51">
        <v>0</v>
      </c>
      <c r="AC1261" s="51">
        <v>0</v>
      </c>
      <c r="AD1261" s="51">
        <v>0</v>
      </c>
      <c r="AE1261" s="276"/>
      <c r="AF1261" s="34"/>
      <c r="AG1261" s="34"/>
      <c r="AH1261" s="34"/>
    </row>
    <row r="1262" spans="1:34" ht="11.25" hidden="1" outlineLevel="3" x14ac:dyDescent="0.2">
      <c r="A1262" s="34"/>
      <c r="B1262" s="251"/>
      <c r="C1262" s="48">
        <v>0</v>
      </c>
      <c r="D1262" s="49">
        <v>0</v>
      </c>
      <c r="E1262" s="56"/>
      <c r="F1262" s="275"/>
      <c r="G1262" s="51">
        <v>0</v>
      </c>
      <c r="H1262" s="56"/>
      <c r="I1262" s="51">
        <v>0</v>
      </c>
      <c r="J1262" s="51">
        <v>0</v>
      </c>
      <c r="K1262" s="51">
        <v>0</v>
      </c>
      <c r="L1262" s="51">
        <v>0</v>
      </c>
      <c r="M1262" s="51">
        <v>0</v>
      </c>
      <c r="N1262" s="51">
        <v>0</v>
      </c>
      <c r="O1262" s="51">
        <v>0</v>
      </c>
      <c r="P1262" s="51">
        <v>0</v>
      </c>
      <c r="Q1262" s="51">
        <v>0</v>
      </c>
      <c r="R1262" s="51">
        <v>0</v>
      </c>
      <c r="S1262" s="51">
        <v>0</v>
      </c>
      <c r="T1262" s="51">
        <v>0</v>
      </c>
      <c r="U1262" s="51">
        <v>0</v>
      </c>
      <c r="V1262" s="51">
        <v>0</v>
      </c>
      <c r="W1262" s="51">
        <v>0</v>
      </c>
      <c r="X1262" s="51">
        <v>0</v>
      </c>
      <c r="Y1262" s="51">
        <v>0</v>
      </c>
      <c r="Z1262" s="51">
        <v>0</v>
      </c>
      <c r="AA1262" s="51">
        <v>0</v>
      </c>
      <c r="AB1262" s="51">
        <v>0</v>
      </c>
      <c r="AC1262" s="51">
        <v>0</v>
      </c>
      <c r="AD1262" s="51">
        <v>0</v>
      </c>
      <c r="AE1262" s="276"/>
      <c r="AF1262" s="34"/>
      <c r="AG1262" s="34"/>
      <c r="AH1262" s="34"/>
    </row>
    <row r="1263" spans="1:34" ht="11.25" hidden="1" outlineLevel="3" x14ac:dyDescent="0.2">
      <c r="A1263" s="34"/>
      <c r="B1263" s="251"/>
      <c r="C1263" s="48">
        <v>0</v>
      </c>
      <c r="D1263" s="49">
        <v>0</v>
      </c>
      <c r="E1263" s="56"/>
      <c r="F1263" s="275"/>
      <c r="G1263" s="51">
        <v>0</v>
      </c>
      <c r="H1263" s="56"/>
      <c r="I1263" s="51">
        <v>0</v>
      </c>
      <c r="J1263" s="51">
        <v>0</v>
      </c>
      <c r="K1263" s="51">
        <v>0</v>
      </c>
      <c r="L1263" s="51">
        <v>0</v>
      </c>
      <c r="M1263" s="51">
        <v>0</v>
      </c>
      <c r="N1263" s="51">
        <v>0</v>
      </c>
      <c r="O1263" s="51">
        <v>0</v>
      </c>
      <c r="P1263" s="51">
        <v>0</v>
      </c>
      <c r="Q1263" s="51">
        <v>0</v>
      </c>
      <c r="R1263" s="51">
        <v>0</v>
      </c>
      <c r="S1263" s="51">
        <v>0</v>
      </c>
      <c r="T1263" s="51">
        <v>0</v>
      </c>
      <c r="U1263" s="51">
        <v>0</v>
      </c>
      <c r="V1263" s="51">
        <v>0</v>
      </c>
      <c r="W1263" s="51">
        <v>0</v>
      </c>
      <c r="X1263" s="51">
        <v>0</v>
      </c>
      <c r="Y1263" s="51">
        <v>0</v>
      </c>
      <c r="Z1263" s="51">
        <v>0</v>
      </c>
      <c r="AA1263" s="51">
        <v>0</v>
      </c>
      <c r="AB1263" s="51">
        <v>0</v>
      </c>
      <c r="AC1263" s="51">
        <v>0</v>
      </c>
      <c r="AD1263" s="51">
        <v>0</v>
      </c>
      <c r="AE1263" s="276"/>
      <c r="AF1263" s="34"/>
      <c r="AG1263" s="34"/>
      <c r="AH1263" s="34"/>
    </row>
    <row r="1264" spans="1:34" ht="11.25" hidden="1" outlineLevel="3" x14ac:dyDescent="0.2">
      <c r="A1264" s="34"/>
      <c r="B1264" s="251"/>
      <c r="C1264" s="48">
        <v>0</v>
      </c>
      <c r="D1264" s="49">
        <v>0</v>
      </c>
      <c r="E1264" s="56"/>
      <c r="F1264" s="275"/>
      <c r="G1264" s="51">
        <v>0</v>
      </c>
      <c r="H1264" s="56"/>
      <c r="I1264" s="51">
        <v>0</v>
      </c>
      <c r="J1264" s="51">
        <v>0</v>
      </c>
      <c r="K1264" s="51">
        <v>0</v>
      </c>
      <c r="L1264" s="51">
        <v>0</v>
      </c>
      <c r="M1264" s="51">
        <v>0</v>
      </c>
      <c r="N1264" s="51">
        <v>0</v>
      </c>
      <c r="O1264" s="51">
        <v>0</v>
      </c>
      <c r="P1264" s="51">
        <v>0</v>
      </c>
      <c r="Q1264" s="51">
        <v>0</v>
      </c>
      <c r="R1264" s="51">
        <v>0</v>
      </c>
      <c r="S1264" s="51">
        <v>0</v>
      </c>
      <c r="T1264" s="51">
        <v>0</v>
      </c>
      <c r="U1264" s="51">
        <v>0</v>
      </c>
      <c r="V1264" s="51">
        <v>0</v>
      </c>
      <c r="W1264" s="51">
        <v>0</v>
      </c>
      <c r="X1264" s="51">
        <v>0</v>
      </c>
      <c r="Y1264" s="51">
        <v>0</v>
      </c>
      <c r="Z1264" s="51">
        <v>0</v>
      </c>
      <c r="AA1264" s="51">
        <v>0</v>
      </c>
      <c r="AB1264" s="51">
        <v>0</v>
      </c>
      <c r="AC1264" s="51">
        <v>0</v>
      </c>
      <c r="AD1264" s="51">
        <v>0</v>
      </c>
      <c r="AE1264" s="276"/>
      <c r="AF1264" s="34"/>
      <c r="AG1264" s="34"/>
      <c r="AH1264" s="34"/>
    </row>
    <row r="1265" spans="1:34" ht="11.25" hidden="1" outlineLevel="3" x14ac:dyDescent="0.2">
      <c r="A1265" s="34"/>
      <c r="B1265" s="251"/>
      <c r="C1265" s="48">
        <v>0</v>
      </c>
      <c r="D1265" s="49">
        <v>0</v>
      </c>
      <c r="E1265" s="56"/>
      <c r="F1265" s="275"/>
      <c r="G1265" s="51">
        <v>0</v>
      </c>
      <c r="H1265" s="56"/>
      <c r="I1265" s="51">
        <v>0</v>
      </c>
      <c r="J1265" s="51">
        <v>0</v>
      </c>
      <c r="K1265" s="51">
        <v>0</v>
      </c>
      <c r="L1265" s="51">
        <v>0</v>
      </c>
      <c r="M1265" s="51">
        <v>0</v>
      </c>
      <c r="N1265" s="51">
        <v>0</v>
      </c>
      <c r="O1265" s="51">
        <v>0</v>
      </c>
      <c r="P1265" s="51">
        <v>0</v>
      </c>
      <c r="Q1265" s="51">
        <v>0</v>
      </c>
      <c r="R1265" s="51">
        <v>0</v>
      </c>
      <c r="S1265" s="51">
        <v>0</v>
      </c>
      <c r="T1265" s="51">
        <v>0</v>
      </c>
      <c r="U1265" s="51">
        <v>0</v>
      </c>
      <c r="V1265" s="51">
        <v>0</v>
      </c>
      <c r="W1265" s="51">
        <v>0</v>
      </c>
      <c r="X1265" s="51">
        <v>0</v>
      </c>
      <c r="Y1265" s="51">
        <v>0</v>
      </c>
      <c r="Z1265" s="51">
        <v>0</v>
      </c>
      <c r="AA1265" s="51">
        <v>0</v>
      </c>
      <c r="AB1265" s="51">
        <v>0</v>
      </c>
      <c r="AC1265" s="51">
        <v>0</v>
      </c>
      <c r="AD1265" s="51">
        <v>0</v>
      </c>
      <c r="AE1265" s="276"/>
      <c r="AF1265" s="34"/>
      <c r="AG1265" s="34"/>
      <c r="AH1265" s="34"/>
    </row>
    <row r="1266" spans="1:34" ht="11.25" hidden="1" outlineLevel="3" x14ac:dyDescent="0.2">
      <c r="A1266" s="34"/>
      <c r="B1266" s="251"/>
      <c r="C1266" s="48">
        <v>0</v>
      </c>
      <c r="D1266" s="49">
        <v>0</v>
      </c>
      <c r="E1266" s="56"/>
      <c r="F1266" s="275"/>
      <c r="G1266" s="51">
        <v>0</v>
      </c>
      <c r="H1266" s="56"/>
      <c r="I1266" s="51">
        <v>0</v>
      </c>
      <c r="J1266" s="51">
        <v>0</v>
      </c>
      <c r="K1266" s="51">
        <v>0</v>
      </c>
      <c r="L1266" s="51">
        <v>0</v>
      </c>
      <c r="M1266" s="51">
        <v>0</v>
      </c>
      <c r="N1266" s="51">
        <v>0</v>
      </c>
      <c r="O1266" s="51">
        <v>0</v>
      </c>
      <c r="P1266" s="51">
        <v>0</v>
      </c>
      <c r="Q1266" s="51">
        <v>0</v>
      </c>
      <c r="R1266" s="51">
        <v>0</v>
      </c>
      <c r="S1266" s="51">
        <v>0</v>
      </c>
      <c r="T1266" s="51">
        <v>0</v>
      </c>
      <c r="U1266" s="51">
        <v>0</v>
      </c>
      <c r="V1266" s="51">
        <v>0</v>
      </c>
      <c r="W1266" s="51">
        <v>0</v>
      </c>
      <c r="X1266" s="51">
        <v>0</v>
      </c>
      <c r="Y1266" s="51">
        <v>0</v>
      </c>
      <c r="Z1266" s="51">
        <v>0</v>
      </c>
      <c r="AA1266" s="51">
        <v>0</v>
      </c>
      <c r="AB1266" s="51">
        <v>0</v>
      </c>
      <c r="AC1266" s="51">
        <v>0</v>
      </c>
      <c r="AD1266" s="51">
        <v>0</v>
      </c>
      <c r="AE1266" s="276"/>
      <c r="AF1266" s="34"/>
      <c r="AG1266" s="34"/>
      <c r="AH1266" s="34"/>
    </row>
    <row r="1267" spans="1:34" ht="11.25" hidden="1" outlineLevel="3" x14ac:dyDescent="0.2">
      <c r="A1267" s="34"/>
      <c r="B1267" s="258"/>
      <c r="C1267" s="48">
        <v>0</v>
      </c>
      <c r="D1267" s="49">
        <v>0</v>
      </c>
      <c r="E1267" s="56"/>
      <c r="F1267" s="275"/>
      <c r="G1267" s="51">
        <v>0</v>
      </c>
      <c r="H1267" s="56"/>
      <c r="I1267" s="51">
        <v>0</v>
      </c>
      <c r="J1267" s="51">
        <v>0</v>
      </c>
      <c r="K1267" s="51">
        <v>0</v>
      </c>
      <c r="L1267" s="51">
        <v>0</v>
      </c>
      <c r="M1267" s="51">
        <v>0</v>
      </c>
      <c r="N1267" s="51">
        <v>0</v>
      </c>
      <c r="O1267" s="51">
        <v>0</v>
      </c>
      <c r="P1267" s="51">
        <v>0</v>
      </c>
      <c r="Q1267" s="51">
        <v>0</v>
      </c>
      <c r="R1267" s="51">
        <v>0</v>
      </c>
      <c r="S1267" s="51">
        <v>0</v>
      </c>
      <c r="T1267" s="51">
        <v>0</v>
      </c>
      <c r="U1267" s="51">
        <v>0</v>
      </c>
      <c r="V1267" s="51">
        <v>0</v>
      </c>
      <c r="W1267" s="51">
        <v>0</v>
      </c>
      <c r="X1267" s="51">
        <v>0</v>
      </c>
      <c r="Y1267" s="51">
        <v>0</v>
      </c>
      <c r="Z1267" s="51">
        <v>0</v>
      </c>
      <c r="AA1267" s="51">
        <v>0</v>
      </c>
      <c r="AB1267" s="51">
        <v>0</v>
      </c>
      <c r="AC1267" s="51">
        <v>0</v>
      </c>
      <c r="AD1267" s="51">
        <v>0</v>
      </c>
      <c r="AE1267" s="276"/>
      <c r="AF1267" s="34"/>
      <c r="AG1267" s="34"/>
      <c r="AH1267" s="34"/>
    </row>
    <row r="1268" spans="1:34" ht="11.25" hidden="1" outlineLevel="3" x14ac:dyDescent="0.2">
      <c r="A1268" s="34"/>
      <c r="B1268" s="251"/>
      <c r="C1268" s="48">
        <v>0</v>
      </c>
      <c r="D1268" s="49">
        <v>0</v>
      </c>
      <c r="E1268" s="56"/>
      <c r="F1268" s="275"/>
      <c r="G1268" s="51">
        <v>0</v>
      </c>
      <c r="H1268" s="56"/>
      <c r="I1268" s="51">
        <v>0</v>
      </c>
      <c r="J1268" s="51">
        <v>0</v>
      </c>
      <c r="K1268" s="51">
        <v>0</v>
      </c>
      <c r="L1268" s="51">
        <v>0</v>
      </c>
      <c r="M1268" s="51">
        <v>0</v>
      </c>
      <c r="N1268" s="51">
        <v>0</v>
      </c>
      <c r="O1268" s="51">
        <v>0</v>
      </c>
      <c r="P1268" s="51">
        <v>0</v>
      </c>
      <c r="Q1268" s="51">
        <v>0</v>
      </c>
      <c r="R1268" s="51">
        <v>0</v>
      </c>
      <c r="S1268" s="51">
        <v>0</v>
      </c>
      <c r="T1268" s="51">
        <v>0</v>
      </c>
      <c r="U1268" s="51">
        <v>0</v>
      </c>
      <c r="V1268" s="51">
        <v>0</v>
      </c>
      <c r="W1268" s="51">
        <v>0</v>
      </c>
      <c r="X1268" s="51">
        <v>0</v>
      </c>
      <c r="Y1268" s="51">
        <v>0</v>
      </c>
      <c r="Z1268" s="51">
        <v>0</v>
      </c>
      <c r="AA1268" s="51">
        <v>0</v>
      </c>
      <c r="AB1268" s="51">
        <v>0</v>
      </c>
      <c r="AC1268" s="51">
        <v>0</v>
      </c>
      <c r="AD1268" s="51">
        <v>0</v>
      </c>
      <c r="AE1268" s="276"/>
      <c r="AF1268" s="34"/>
      <c r="AG1268" s="34"/>
      <c r="AH1268" s="34"/>
    </row>
    <row r="1269" spans="1:34" ht="11.25" hidden="1" outlineLevel="3" x14ac:dyDescent="0.2">
      <c r="A1269" s="34"/>
      <c r="B1269" s="251"/>
      <c r="C1269" s="48">
        <v>0</v>
      </c>
      <c r="D1269" s="49">
        <v>0</v>
      </c>
      <c r="E1269" s="56"/>
      <c r="F1269" s="275"/>
      <c r="G1269" s="51">
        <v>0</v>
      </c>
      <c r="H1269" s="56"/>
      <c r="I1269" s="51">
        <v>0</v>
      </c>
      <c r="J1269" s="51">
        <v>0</v>
      </c>
      <c r="K1269" s="51">
        <v>0</v>
      </c>
      <c r="L1269" s="51">
        <v>0</v>
      </c>
      <c r="M1269" s="51">
        <v>0</v>
      </c>
      <c r="N1269" s="51">
        <v>0</v>
      </c>
      <c r="O1269" s="51">
        <v>0</v>
      </c>
      <c r="P1269" s="51">
        <v>0</v>
      </c>
      <c r="Q1269" s="51">
        <v>0</v>
      </c>
      <c r="R1269" s="51">
        <v>0</v>
      </c>
      <c r="S1269" s="51">
        <v>0</v>
      </c>
      <c r="T1269" s="51">
        <v>0</v>
      </c>
      <c r="U1269" s="51">
        <v>0</v>
      </c>
      <c r="V1269" s="51">
        <v>0</v>
      </c>
      <c r="W1269" s="51">
        <v>0</v>
      </c>
      <c r="X1269" s="51">
        <v>0</v>
      </c>
      <c r="Y1269" s="51">
        <v>0</v>
      </c>
      <c r="Z1269" s="51">
        <v>0</v>
      </c>
      <c r="AA1269" s="51">
        <v>0</v>
      </c>
      <c r="AB1269" s="51">
        <v>0</v>
      </c>
      <c r="AC1269" s="51">
        <v>0</v>
      </c>
      <c r="AD1269" s="51">
        <v>0</v>
      </c>
      <c r="AE1269" s="276"/>
      <c r="AF1269" s="34"/>
      <c r="AG1269" s="34"/>
      <c r="AH1269" s="34"/>
    </row>
    <row r="1270" spans="1:34" ht="11.25" hidden="1" outlineLevel="3" x14ac:dyDescent="0.2">
      <c r="A1270" s="34"/>
      <c r="B1270" s="251"/>
      <c r="C1270" s="48">
        <v>0</v>
      </c>
      <c r="D1270" s="49">
        <v>0</v>
      </c>
      <c r="E1270" s="56"/>
      <c r="F1270" s="275"/>
      <c r="G1270" s="51">
        <v>0</v>
      </c>
      <c r="H1270" s="56"/>
      <c r="I1270" s="51">
        <v>0</v>
      </c>
      <c r="J1270" s="51">
        <v>0</v>
      </c>
      <c r="K1270" s="51">
        <v>0</v>
      </c>
      <c r="L1270" s="51">
        <v>0</v>
      </c>
      <c r="M1270" s="51">
        <v>0</v>
      </c>
      <c r="N1270" s="51">
        <v>0</v>
      </c>
      <c r="O1270" s="51">
        <v>0</v>
      </c>
      <c r="P1270" s="51">
        <v>0</v>
      </c>
      <c r="Q1270" s="51">
        <v>0</v>
      </c>
      <c r="R1270" s="51">
        <v>0</v>
      </c>
      <c r="S1270" s="51">
        <v>0</v>
      </c>
      <c r="T1270" s="51">
        <v>0</v>
      </c>
      <c r="U1270" s="51">
        <v>0</v>
      </c>
      <c r="V1270" s="51">
        <v>0</v>
      </c>
      <c r="W1270" s="51">
        <v>0</v>
      </c>
      <c r="X1270" s="51">
        <v>0</v>
      </c>
      <c r="Y1270" s="51">
        <v>0</v>
      </c>
      <c r="Z1270" s="51">
        <v>0</v>
      </c>
      <c r="AA1270" s="51">
        <v>0</v>
      </c>
      <c r="AB1270" s="51">
        <v>0</v>
      </c>
      <c r="AC1270" s="51">
        <v>0</v>
      </c>
      <c r="AD1270" s="51">
        <v>0</v>
      </c>
      <c r="AE1270" s="276"/>
      <c r="AF1270" s="34"/>
      <c r="AG1270" s="34"/>
      <c r="AH1270" s="34"/>
    </row>
    <row r="1271" spans="1:34" ht="11.25" hidden="1" outlineLevel="3" x14ac:dyDescent="0.2">
      <c r="A1271" s="34"/>
      <c r="B1271" s="251"/>
      <c r="C1271" s="48">
        <v>0</v>
      </c>
      <c r="D1271" s="49">
        <v>0</v>
      </c>
      <c r="E1271" s="56"/>
      <c r="F1271" s="275"/>
      <c r="G1271" s="51">
        <v>0</v>
      </c>
      <c r="H1271" s="56"/>
      <c r="I1271" s="51">
        <v>0</v>
      </c>
      <c r="J1271" s="51">
        <v>0</v>
      </c>
      <c r="K1271" s="51">
        <v>0</v>
      </c>
      <c r="L1271" s="51">
        <v>0</v>
      </c>
      <c r="M1271" s="51">
        <v>0</v>
      </c>
      <c r="N1271" s="51">
        <v>0</v>
      </c>
      <c r="O1271" s="51">
        <v>0</v>
      </c>
      <c r="P1271" s="51">
        <v>0</v>
      </c>
      <c r="Q1271" s="51">
        <v>0</v>
      </c>
      <c r="R1271" s="51">
        <v>0</v>
      </c>
      <c r="S1271" s="51">
        <v>0</v>
      </c>
      <c r="T1271" s="51">
        <v>0</v>
      </c>
      <c r="U1271" s="51">
        <v>0</v>
      </c>
      <c r="V1271" s="51">
        <v>0</v>
      </c>
      <c r="W1271" s="51">
        <v>0</v>
      </c>
      <c r="X1271" s="51">
        <v>0</v>
      </c>
      <c r="Y1271" s="51">
        <v>0</v>
      </c>
      <c r="Z1271" s="51">
        <v>0</v>
      </c>
      <c r="AA1271" s="51">
        <v>0</v>
      </c>
      <c r="AB1271" s="51">
        <v>0</v>
      </c>
      <c r="AC1271" s="51">
        <v>0</v>
      </c>
      <c r="AD1271" s="51">
        <v>0</v>
      </c>
      <c r="AE1271" s="276"/>
      <c r="AF1271" s="34"/>
      <c r="AG1271" s="34"/>
      <c r="AH1271" s="34"/>
    </row>
    <row r="1272" spans="1:34" ht="11.25" hidden="1" outlineLevel="3" x14ac:dyDescent="0.2">
      <c r="A1272" s="34"/>
      <c r="B1272" s="251"/>
      <c r="C1272" s="48">
        <v>0</v>
      </c>
      <c r="D1272" s="49">
        <v>0</v>
      </c>
      <c r="E1272" s="56"/>
      <c r="F1272" s="275"/>
      <c r="G1272" s="51">
        <v>0</v>
      </c>
      <c r="H1272" s="56"/>
      <c r="I1272" s="51">
        <v>0</v>
      </c>
      <c r="J1272" s="51">
        <v>0</v>
      </c>
      <c r="K1272" s="51">
        <v>0</v>
      </c>
      <c r="L1272" s="51">
        <v>0</v>
      </c>
      <c r="M1272" s="51">
        <v>0</v>
      </c>
      <c r="N1272" s="51">
        <v>0</v>
      </c>
      <c r="O1272" s="51">
        <v>0</v>
      </c>
      <c r="P1272" s="51">
        <v>0</v>
      </c>
      <c r="Q1272" s="51">
        <v>0</v>
      </c>
      <c r="R1272" s="51">
        <v>0</v>
      </c>
      <c r="S1272" s="51">
        <v>0</v>
      </c>
      <c r="T1272" s="51">
        <v>0</v>
      </c>
      <c r="U1272" s="51">
        <v>0</v>
      </c>
      <c r="V1272" s="51">
        <v>0</v>
      </c>
      <c r="W1272" s="51">
        <v>0</v>
      </c>
      <c r="X1272" s="51">
        <v>0</v>
      </c>
      <c r="Y1272" s="51">
        <v>0</v>
      </c>
      <c r="Z1272" s="51">
        <v>0</v>
      </c>
      <c r="AA1272" s="51">
        <v>0</v>
      </c>
      <c r="AB1272" s="51">
        <v>0</v>
      </c>
      <c r="AC1272" s="51">
        <v>0</v>
      </c>
      <c r="AD1272" s="51">
        <v>0</v>
      </c>
      <c r="AE1272" s="276"/>
      <c r="AF1272" s="34"/>
      <c r="AG1272" s="34"/>
      <c r="AH1272" s="34"/>
    </row>
    <row r="1273" spans="1:34" ht="11.25" hidden="1" outlineLevel="3" x14ac:dyDescent="0.2">
      <c r="A1273" s="34"/>
      <c r="B1273" s="251"/>
      <c r="C1273" s="48">
        <v>0</v>
      </c>
      <c r="D1273" s="49">
        <v>0</v>
      </c>
      <c r="E1273" s="56"/>
      <c r="F1273" s="275"/>
      <c r="G1273" s="51">
        <v>0</v>
      </c>
      <c r="H1273" s="56"/>
      <c r="I1273" s="51">
        <v>0</v>
      </c>
      <c r="J1273" s="51">
        <v>0</v>
      </c>
      <c r="K1273" s="51">
        <v>0</v>
      </c>
      <c r="L1273" s="51">
        <v>0</v>
      </c>
      <c r="M1273" s="51">
        <v>0</v>
      </c>
      <c r="N1273" s="51">
        <v>0</v>
      </c>
      <c r="O1273" s="51">
        <v>0</v>
      </c>
      <c r="P1273" s="51">
        <v>0</v>
      </c>
      <c r="Q1273" s="51">
        <v>0</v>
      </c>
      <c r="R1273" s="51">
        <v>0</v>
      </c>
      <c r="S1273" s="51">
        <v>0</v>
      </c>
      <c r="T1273" s="51">
        <v>0</v>
      </c>
      <c r="U1273" s="51">
        <v>0</v>
      </c>
      <c r="V1273" s="51">
        <v>0</v>
      </c>
      <c r="W1273" s="51">
        <v>0</v>
      </c>
      <c r="X1273" s="51">
        <v>0</v>
      </c>
      <c r="Y1273" s="51">
        <v>0</v>
      </c>
      <c r="Z1273" s="51">
        <v>0</v>
      </c>
      <c r="AA1273" s="51">
        <v>0</v>
      </c>
      <c r="AB1273" s="51">
        <v>0</v>
      </c>
      <c r="AC1273" s="51">
        <v>0</v>
      </c>
      <c r="AD1273" s="51">
        <v>0</v>
      </c>
      <c r="AE1273" s="276"/>
      <c r="AF1273" s="34"/>
      <c r="AG1273" s="34"/>
      <c r="AH1273" s="34"/>
    </row>
    <row r="1274" spans="1:34" ht="11.25" hidden="1" outlineLevel="3" x14ac:dyDescent="0.2">
      <c r="A1274" s="34"/>
      <c r="B1274" s="258"/>
      <c r="C1274" s="48">
        <v>0</v>
      </c>
      <c r="D1274" s="49">
        <v>0</v>
      </c>
      <c r="E1274" s="56"/>
      <c r="F1274" s="275"/>
      <c r="G1274" s="51">
        <v>0</v>
      </c>
      <c r="H1274" s="56"/>
      <c r="I1274" s="51">
        <v>0</v>
      </c>
      <c r="J1274" s="51">
        <v>0</v>
      </c>
      <c r="K1274" s="51">
        <v>0</v>
      </c>
      <c r="L1274" s="51">
        <v>0</v>
      </c>
      <c r="M1274" s="51">
        <v>0</v>
      </c>
      <c r="N1274" s="51">
        <v>0</v>
      </c>
      <c r="O1274" s="51">
        <v>0</v>
      </c>
      <c r="P1274" s="51">
        <v>0</v>
      </c>
      <c r="Q1274" s="51">
        <v>0</v>
      </c>
      <c r="R1274" s="51">
        <v>0</v>
      </c>
      <c r="S1274" s="51">
        <v>0</v>
      </c>
      <c r="T1274" s="51">
        <v>0</v>
      </c>
      <c r="U1274" s="51">
        <v>0</v>
      </c>
      <c r="V1274" s="51">
        <v>0</v>
      </c>
      <c r="W1274" s="51">
        <v>0</v>
      </c>
      <c r="X1274" s="51">
        <v>0</v>
      </c>
      <c r="Y1274" s="51">
        <v>0</v>
      </c>
      <c r="Z1274" s="51">
        <v>0</v>
      </c>
      <c r="AA1274" s="51">
        <v>0</v>
      </c>
      <c r="AB1274" s="51">
        <v>0</v>
      </c>
      <c r="AC1274" s="51">
        <v>0</v>
      </c>
      <c r="AD1274" s="51">
        <v>0</v>
      </c>
      <c r="AE1274" s="276"/>
      <c r="AF1274" s="34"/>
      <c r="AG1274" s="34"/>
      <c r="AH1274" s="34"/>
    </row>
    <row r="1275" spans="1:34" ht="11.25" hidden="1" outlineLevel="3" x14ac:dyDescent="0.2">
      <c r="A1275" s="34"/>
      <c r="B1275" s="251"/>
      <c r="C1275" s="48">
        <v>0</v>
      </c>
      <c r="D1275" s="49">
        <v>0</v>
      </c>
      <c r="E1275" s="56"/>
      <c r="F1275" s="275"/>
      <c r="G1275" s="51">
        <v>0</v>
      </c>
      <c r="H1275" s="56"/>
      <c r="I1275" s="51">
        <v>0</v>
      </c>
      <c r="J1275" s="51">
        <v>0</v>
      </c>
      <c r="K1275" s="51">
        <v>0</v>
      </c>
      <c r="L1275" s="51">
        <v>0</v>
      </c>
      <c r="M1275" s="51">
        <v>0</v>
      </c>
      <c r="N1275" s="51">
        <v>0</v>
      </c>
      <c r="O1275" s="51">
        <v>0</v>
      </c>
      <c r="P1275" s="51">
        <v>0</v>
      </c>
      <c r="Q1275" s="51">
        <v>0</v>
      </c>
      <c r="R1275" s="51">
        <v>0</v>
      </c>
      <c r="S1275" s="51">
        <v>0</v>
      </c>
      <c r="T1275" s="51">
        <v>0</v>
      </c>
      <c r="U1275" s="51">
        <v>0</v>
      </c>
      <c r="V1275" s="51">
        <v>0</v>
      </c>
      <c r="W1275" s="51">
        <v>0</v>
      </c>
      <c r="X1275" s="51">
        <v>0</v>
      </c>
      <c r="Y1275" s="51">
        <v>0</v>
      </c>
      <c r="Z1275" s="51">
        <v>0</v>
      </c>
      <c r="AA1275" s="51">
        <v>0</v>
      </c>
      <c r="AB1275" s="51">
        <v>0</v>
      </c>
      <c r="AC1275" s="51">
        <v>0</v>
      </c>
      <c r="AD1275" s="51">
        <v>0</v>
      </c>
      <c r="AE1275" s="276"/>
      <c r="AF1275" s="34"/>
      <c r="AG1275" s="34"/>
      <c r="AH1275" s="34"/>
    </row>
    <row r="1276" spans="1:34" ht="11.25" hidden="1" outlineLevel="3" x14ac:dyDescent="0.2">
      <c r="A1276" s="34"/>
      <c r="B1276" s="251"/>
      <c r="C1276" s="48">
        <v>0</v>
      </c>
      <c r="D1276" s="49">
        <v>0</v>
      </c>
      <c r="E1276" s="56"/>
      <c r="F1276" s="275"/>
      <c r="G1276" s="51">
        <v>0</v>
      </c>
      <c r="H1276" s="56"/>
      <c r="I1276" s="51">
        <v>0</v>
      </c>
      <c r="J1276" s="51">
        <v>0</v>
      </c>
      <c r="K1276" s="51">
        <v>0</v>
      </c>
      <c r="L1276" s="51">
        <v>0</v>
      </c>
      <c r="M1276" s="51">
        <v>0</v>
      </c>
      <c r="N1276" s="51">
        <v>0</v>
      </c>
      <c r="O1276" s="51">
        <v>0</v>
      </c>
      <c r="P1276" s="51">
        <v>0</v>
      </c>
      <c r="Q1276" s="51">
        <v>0</v>
      </c>
      <c r="R1276" s="51">
        <v>0</v>
      </c>
      <c r="S1276" s="51">
        <v>0</v>
      </c>
      <c r="T1276" s="51">
        <v>0</v>
      </c>
      <c r="U1276" s="51">
        <v>0</v>
      </c>
      <c r="V1276" s="51">
        <v>0</v>
      </c>
      <c r="W1276" s="51">
        <v>0</v>
      </c>
      <c r="X1276" s="51">
        <v>0</v>
      </c>
      <c r="Y1276" s="51">
        <v>0</v>
      </c>
      <c r="Z1276" s="51">
        <v>0</v>
      </c>
      <c r="AA1276" s="51">
        <v>0</v>
      </c>
      <c r="AB1276" s="51">
        <v>0</v>
      </c>
      <c r="AC1276" s="51">
        <v>0</v>
      </c>
      <c r="AD1276" s="51">
        <v>0</v>
      </c>
      <c r="AE1276" s="276"/>
      <c r="AF1276" s="34"/>
      <c r="AG1276" s="34"/>
      <c r="AH1276" s="34"/>
    </row>
    <row r="1277" spans="1:34" ht="11.25" hidden="1" outlineLevel="3" x14ac:dyDescent="0.2">
      <c r="A1277" s="34"/>
      <c r="B1277" s="251"/>
      <c r="C1277" s="48">
        <v>0</v>
      </c>
      <c r="D1277" s="49">
        <v>0</v>
      </c>
      <c r="E1277" s="56"/>
      <c r="F1277" s="275"/>
      <c r="G1277" s="51">
        <v>0</v>
      </c>
      <c r="H1277" s="56"/>
      <c r="I1277" s="51">
        <v>0</v>
      </c>
      <c r="J1277" s="51">
        <v>0</v>
      </c>
      <c r="K1277" s="51">
        <v>0</v>
      </c>
      <c r="L1277" s="51">
        <v>0</v>
      </c>
      <c r="M1277" s="51">
        <v>0</v>
      </c>
      <c r="N1277" s="51">
        <v>0</v>
      </c>
      <c r="O1277" s="51">
        <v>0</v>
      </c>
      <c r="P1277" s="51">
        <v>0</v>
      </c>
      <c r="Q1277" s="51">
        <v>0</v>
      </c>
      <c r="R1277" s="51">
        <v>0</v>
      </c>
      <c r="S1277" s="51">
        <v>0</v>
      </c>
      <c r="T1277" s="51">
        <v>0</v>
      </c>
      <c r="U1277" s="51">
        <v>0</v>
      </c>
      <c r="V1277" s="51">
        <v>0</v>
      </c>
      <c r="W1277" s="51">
        <v>0</v>
      </c>
      <c r="X1277" s="51">
        <v>0</v>
      </c>
      <c r="Y1277" s="51">
        <v>0</v>
      </c>
      <c r="Z1277" s="51">
        <v>0</v>
      </c>
      <c r="AA1277" s="51">
        <v>0</v>
      </c>
      <c r="AB1277" s="51">
        <v>0</v>
      </c>
      <c r="AC1277" s="51">
        <v>0</v>
      </c>
      <c r="AD1277" s="51">
        <v>0</v>
      </c>
      <c r="AE1277" s="276"/>
      <c r="AF1277" s="34"/>
      <c r="AG1277" s="34"/>
      <c r="AH1277" s="34"/>
    </row>
    <row r="1278" spans="1:34" ht="11.25" hidden="1" outlineLevel="3" x14ac:dyDescent="0.2">
      <c r="A1278" s="34"/>
      <c r="B1278" s="251"/>
      <c r="C1278" s="48">
        <v>0</v>
      </c>
      <c r="D1278" s="49">
        <v>0</v>
      </c>
      <c r="E1278" s="56"/>
      <c r="F1278" s="275"/>
      <c r="G1278" s="51">
        <v>0</v>
      </c>
      <c r="H1278" s="56"/>
      <c r="I1278" s="51">
        <v>0</v>
      </c>
      <c r="J1278" s="51">
        <v>0</v>
      </c>
      <c r="K1278" s="51">
        <v>0</v>
      </c>
      <c r="L1278" s="51">
        <v>0</v>
      </c>
      <c r="M1278" s="51">
        <v>0</v>
      </c>
      <c r="N1278" s="51">
        <v>0</v>
      </c>
      <c r="O1278" s="51">
        <v>0</v>
      </c>
      <c r="P1278" s="51">
        <v>0</v>
      </c>
      <c r="Q1278" s="51">
        <v>0</v>
      </c>
      <c r="R1278" s="51">
        <v>0</v>
      </c>
      <c r="S1278" s="51">
        <v>0</v>
      </c>
      <c r="T1278" s="51">
        <v>0</v>
      </c>
      <c r="U1278" s="51">
        <v>0</v>
      </c>
      <c r="V1278" s="51">
        <v>0</v>
      </c>
      <c r="W1278" s="51">
        <v>0</v>
      </c>
      <c r="X1278" s="51">
        <v>0</v>
      </c>
      <c r="Y1278" s="51">
        <v>0</v>
      </c>
      <c r="Z1278" s="51">
        <v>0</v>
      </c>
      <c r="AA1278" s="51">
        <v>0</v>
      </c>
      <c r="AB1278" s="51">
        <v>0</v>
      </c>
      <c r="AC1278" s="51">
        <v>0</v>
      </c>
      <c r="AD1278" s="51">
        <v>0</v>
      </c>
      <c r="AE1278" s="276"/>
      <c r="AF1278" s="34"/>
      <c r="AG1278" s="34"/>
      <c r="AH1278" s="34"/>
    </row>
    <row r="1279" spans="1:34" ht="11.25" hidden="1" outlineLevel="3" x14ac:dyDescent="0.2">
      <c r="A1279" s="34"/>
      <c r="B1279" s="251"/>
      <c r="C1279" s="48">
        <v>0</v>
      </c>
      <c r="D1279" s="49">
        <v>0</v>
      </c>
      <c r="E1279" s="56"/>
      <c r="F1279" s="275"/>
      <c r="G1279" s="51">
        <v>0</v>
      </c>
      <c r="H1279" s="56"/>
      <c r="I1279" s="51">
        <v>0</v>
      </c>
      <c r="J1279" s="51">
        <v>0</v>
      </c>
      <c r="K1279" s="51">
        <v>0</v>
      </c>
      <c r="L1279" s="51">
        <v>0</v>
      </c>
      <c r="M1279" s="51">
        <v>0</v>
      </c>
      <c r="N1279" s="51">
        <v>0</v>
      </c>
      <c r="O1279" s="51">
        <v>0</v>
      </c>
      <c r="P1279" s="51">
        <v>0</v>
      </c>
      <c r="Q1279" s="51">
        <v>0</v>
      </c>
      <c r="R1279" s="51">
        <v>0</v>
      </c>
      <c r="S1279" s="51">
        <v>0</v>
      </c>
      <c r="T1279" s="51">
        <v>0</v>
      </c>
      <c r="U1279" s="51">
        <v>0</v>
      </c>
      <c r="V1279" s="51">
        <v>0</v>
      </c>
      <c r="W1279" s="51">
        <v>0</v>
      </c>
      <c r="X1279" s="51">
        <v>0</v>
      </c>
      <c r="Y1279" s="51">
        <v>0</v>
      </c>
      <c r="Z1279" s="51">
        <v>0</v>
      </c>
      <c r="AA1279" s="51">
        <v>0</v>
      </c>
      <c r="AB1279" s="51">
        <v>0</v>
      </c>
      <c r="AC1279" s="51">
        <v>0</v>
      </c>
      <c r="AD1279" s="51">
        <v>0</v>
      </c>
      <c r="AE1279" s="276"/>
      <c r="AF1279" s="34"/>
      <c r="AG1279" s="34"/>
      <c r="AH1279" s="34"/>
    </row>
    <row r="1280" spans="1:34" ht="11.25" hidden="1" outlineLevel="3" x14ac:dyDescent="0.2">
      <c r="A1280" s="34"/>
      <c r="B1280" s="251"/>
      <c r="C1280" s="48">
        <v>0</v>
      </c>
      <c r="D1280" s="49">
        <v>0</v>
      </c>
      <c r="E1280" s="56"/>
      <c r="F1280" s="275"/>
      <c r="G1280" s="51">
        <v>0</v>
      </c>
      <c r="H1280" s="56"/>
      <c r="I1280" s="51">
        <v>0</v>
      </c>
      <c r="J1280" s="51">
        <v>0</v>
      </c>
      <c r="K1280" s="51">
        <v>0</v>
      </c>
      <c r="L1280" s="51">
        <v>0</v>
      </c>
      <c r="M1280" s="51">
        <v>0</v>
      </c>
      <c r="N1280" s="51">
        <v>0</v>
      </c>
      <c r="O1280" s="51">
        <v>0</v>
      </c>
      <c r="P1280" s="51">
        <v>0</v>
      </c>
      <c r="Q1280" s="51">
        <v>0</v>
      </c>
      <c r="R1280" s="51">
        <v>0</v>
      </c>
      <c r="S1280" s="51">
        <v>0</v>
      </c>
      <c r="T1280" s="51">
        <v>0</v>
      </c>
      <c r="U1280" s="51">
        <v>0</v>
      </c>
      <c r="V1280" s="51">
        <v>0</v>
      </c>
      <c r="W1280" s="51">
        <v>0</v>
      </c>
      <c r="X1280" s="51">
        <v>0</v>
      </c>
      <c r="Y1280" s="51">
        <v>0</v>
      </c>
      <c r="Z1280" s="51">
        <v>0</v>
      </c>
      <c r="AA1280" s="51">
        <v>0</v>
      </c>
      <c r="AB1280" s="51">
        <v>0</v>
      </c>
      <c r="AC1280" s="51">
        <v>0</v>
      </c>
      <c r="AD1280" s="51">
        <v>0</v>
      </c>
      <c r="AE1280" s="276"/>
      <c r="AF1280" s="34"/>
      <c r="AG1280" s="34"/>
      <c r="AH1280" s="34"/>
    </row>
    <row r="1281" spans="1:34" ht="11.25" hidden="1" outlineLevel="3" x14ac:dyDescent="0.2">
      <c r="A1281" s="34"/>
      <c r="B1281" s="258"/>
      <c r="C1281" s="48">
        <v>0</v>
      </c>
      <c r="D1281" s="49">
        <v>0</v>
      </c>
      <c r="E1281" s="56"/>
      <c r="F1281" s="275"/>
      <c r="G1281" s="51">
        <v>0</v>
      </c>
      <c r="H1281" s="56"/>
      <c r="I1281" s="51">
        <v>0</v>
      </c>
      <c r="J1281" s="51">
        <v>0</v>
      </c>
      <c r="K1281" s="51">
        <v>0</v>
      </c>
      <c r="L1281" s="51">
        <v>0</v>
      </c>
      <c r="M1281" s="51">
        <v>0</v>
      </c>
      <c r="N1281" s="51">
        <v>0</v>
      </c>
      <c r="O1281" s="51">
        <v>0</v>
      </c>
      <c r="P1281" s="51">
        <v>0</v>
      </c>
      <c r="Q1281" s="51">
        <v>0</v>
      </c>
      <c r="R1281" s="51">
        <v>0</v>
      </c>
      <c r="S1281" s="51">
        <v>0</v>
      </c>
      <c r="T1281" s="51">
        <v>0</v>
      </c>
      <c r="U1281" s="51">
        <v>0</v>
      </c>
      <c r="V1281" s="51">
        <v>0</v>
      </c>
      <c r="W1281" s="51">
        <v>0</v>
      </c>
      <c r="X1281" s="51">
        <v>0</v>
      </c>
      <c r="Y1281" s="51">
        <v>0</v>
      </c>
      <c r="Z1281" s="51">
        <v>0</v>
      </c>
      <c r="AA1281" s="51">
        <v>0</v>
      </c>
      <c r="AB1281" s="51">
        <v>0</v>
      </c>
      <c r="AC1281" s="51">
        <v>0</v>
      </c>
      <c r="AD1281" s="51">
        <v>0</v>
      </c>
      <c r="AE1281" s="276"/>
      <c r="AF1281" s="34"/>
      <c r="AG1281" s="34"/>
      <c r="AH1281" s="34"/>
    </row>
    <row r="1282" spans="1:34" ht="11.25" outlineLevel="2" collapsed="1" x14ac:dyDescent="0.2">
      <c r="A1282" s="34"/>
      <c r="B1282" s="258"/>
      <c r="C1282" s="48">
        <v>0</v>
      </c>
      <c r="D1282" s="49">
        <v>0</v>
      </c>
      <c r="E1282" s="56"/>
      <c r="F1282" s="275"/>
      <c r="G1282" s="51">
        <v>0</v>
      </c>
      <c r="H1282" s="56"/>
      <c r="I1282" s="51">
        <v>0</v>
      </c>
      <c r="J1282" s="51">
        <v>0</v>
      </c>
      <c r="K1282" s="51">
        <v>0</v>
      </c>
      <c r="L1282" s="51">
        <v>0</v>
      </c>
      <c r="M1282" s="51">
        <v>0</v>
      </c>
      <c r="N1282" s="51">
        <v>0</v>
      </c>
      <c r="O1282" s="51">
        <v>0</v>
      </c>
      <c r="P1282" s="51">
        <v>0</v>
      </c>
      <c r="Q1282" s="51">
        <v>0</v>
      </c>
      <c r="R1282" s="51">
        <v>0</v>
      </c>
      <c r="S1282" s="51">
        <v>0</v>
      </c>
      <c r="T1282" s="51">
        <v>0</v>
      </c>
      <c r="U1282" s="51">
        <v>0</v>
      </c>
      <c r="V1282" s="51">
        <v>0</v>
      </c>
      <c r="W1282" s="51">
        <v>0</v>
      </c>
      <c r="X1282" s="51">
        <v>0</v>
      </c>
      <c r="Y1282" s="51">
        <v>0</v>
      </c>
      <c r="Z1282" s="51">
        <v>0</v>
      </c>
      <c r="AA1282" s="51">
        <v>0</v>
      </c>
      <c r="AB1282" s="51">
        <v>0</v>
      </c>
      <c r="AC1282" s="51">
        <v>0</v>
      </c>
      <c r="AD1282" s="51">
        <v>0</v>
      </c>
      <c r="AE1282" s="276"/>
      <c r="AF1282" s="34"/>
      <c r="AG1282" s="34"/>
      <c r="AH1282" s="34"/>
    </row>
    <row r="1283" spans="1:34" ht="11.25" outlineLevel="2" x14ac:dyDescent="0.2">
      <c r="A1283" s="34"/>
      <c r="B1283" s="258"/>
      <c r="C1283" s="48">
        <v>0</v>
      </c>
      <c r="D1283" s="49">
        <v>0</v>
      </c>
      <c r="E1283" s="56"/>
      <c r="F1283" s="275"/>
      <c r="G1283" s="51">
        <v>0</v>
      </c>
      <c r="H1283" s="56"/>
      <c r="I1283" s="51">
        <v>0</v>
      </c>
      <c r="J1283" s="51">
        <v>0</v>
      </c>
      <c r="K1283" s="51">
        <v>0</v>
      </c>
      <c r="L1283" s="51">
        <v>0</v>
      </c>
      <c r="M1283" s="51">
        <v>0</v>
      </c>
      <c r="N1283" s="51">
        <v>0</v>
      </c>
      <c r="O1283" s="51">
        <v>0</v>
      </c>
      <c r="P1283" s="51">
        <v>0</v>
      </c>
      <c r="Q1283" s="51">
        <v>0</v>
      </c>
      <c r="R1283" s="51">
        <v>0</v>
      </c>
      <c r="S1283" s="51">
        <v>0</v>
      </c>
      <c r="T1283" s="51">
        <v>0</v>
      </c>
      <c r="U1283" s="51">
        <v>0</v>
      </c>
      <c r="V1283" s="51">
        <v>0</v>
      </c>
      <c r="W1283" s="51">
        <v>0</v>
      </c>
      <c r="X1283" s="51">
        <v>0</v>
      </c>
      <c r="Y1283" s="51">
        <v>0</v>
      </c>
      <c r="Z1283" s="51">
        <v>0</v>
      </c>
      <c r="AA1283" s="51">
        <v>0</v>
      </c>
      <c r="AB1283" s="51">
        <v>0</v>
      </c>
      <c r="AC1283" s="51">
        <v>0</v>
      </c>
      <c r="AD1283" s="51">
        <v>0</v>
      </c>
      <c r="AE1283" s="276"/>
      <c r="AF1283" s="34"/>
      <c r="AG1283" s="34"/>
      <c r="AH1283" s="34"/>
    </row>
    <row r="1284" spans="1:34" ht="11.25" outlineLevel="2" x14ac:dyDescent="0.2">
      <c r="A1284" s="34"/>
      <c r="B1284" s="258"/>
      <c r="C1284" s="48">
        <v>0</v>
      </c>
      <c r="D1284" s="49">
        <v>0</v>
      </c>
      <c r="E1284" s="56"/>
      <c r="F1284" s="275"/>
      <c r="G1284" s="51">
        <v>0</v>
      </c>
      <c r="H1284" s="56"/>
      <c r="I1284" s="51">
        <v>0</v>
      </c>
      <c r="J1284" s="51">
        <v>0</v>
      </c>
      <c r="K1284" s="51">
        <v>0</v>
      </c>
      <c r="L1284" s="51">
        <v>0</v>
      </c>
      <c r="M1284" s="51">
        <v>0</v>
      </c>
      <c r="N1284" s="51">
        <v>0</v>
      </c>
      <c r="O1284" s="51">
        <v>0</v>
      </c>
      <c r="P1284" s="51">
        <v>0</v>
      </c>
      <c r="Q1284" s="51">
        <v>0</v>
      </c>
      <c r="R1284" s="51">
        <v>0</v>
      </c>
      <c r="S1284" s="51">
        <v>0</v>
      </c>
      <c r="T1284" s="51">
        <v>0</v>
      </c>
      <c r="U1284" s="51">
        <v>0</v>
      </c>
      <c r="V1284" s="51">
        <v>0</v>
      </c>
      <c r="W1284" s="51">
        <v>0</v>
      </c>
      <c r="X1284" s="51">
        <v>0</v>
      </c>
      <c r="Y1284" s="51">
        <v>0</v>
      </c>
      <c r="Z1284" s="51">
        <v>0</v>
      </c>
      <c r="AA1284" s="51">
        <v>0</v>
      </c>
      <c r="AB1284" s="51">
        <v>0</v>
      </c>
      <c r="AC1284" s="51">
        <v>0</v>
      </c>
      <c r="AD1284" s="51">
        <v>0</v>
      </c>
      <c r="AE1284" s="276"/>
      <c r="AF1284" s="34"/>
      <c r="AG1284" s="34"/>
      <c r="AH1284" s="34"/>
    </row>
    <row r="1285" spans="1:34" ht="11.25" outlineLevel="2" x14ac:dyDescent="0.2">
      <c r="A1285" s="34"/>
      <c r="B1285" s="34"/>
      <c r="C1285" s="218"/>
      <c r="D1285" s="220"/>
      <c r="E1285" s="56"/>
      <c r="F1285" s="62"/>
      <c r="G1285" s="56"/>
      <c r="H1285" s="56"/>
      <c r="I1285" s="277"/>
      <c r="J1285" s="277"/>
      <c r="K1285" s="276"/>
      <c r="L1285" s="276"/>
      <c r="M1285" s="276"/>
      <c r="N1285" s="278"/>
      <c r="O1285" s="278"/>
      <c r="P1285" s="278"/>
      <c r="Q1285" s="278"/>
      <c r="R1285" s="278"/>
      <c r="S1285" s="276"/>
      <c r="T1285" s="276"/>
      <c r="U1285" s="276"/>
      <c r="V1285" s="276"/>
      <c r="W1285" s="276"/>
      <c r="X1285" s="276"/>
      <c r="Y1285" s="276"/>
      <c r="Z1285" s="276"/>
      <c r="AA1285" s="276"/>
      <c r="AB1285" s="276"/>
      <c r="AC1285" s="276"/>
      <c r="AD1285" s="276"/>
      <c r="AE1285" s="276"/>
      <c r="AF1285" s="34"/>
      <c r="AG1285" s="34"/>
      <c r="AH1285" s="34"/>
    </row>
    <row r="1286" spans="1:34" ht="11.25" outlineLevel="1" x14ac:dyDescent="0.2">
      <c r="A1286" s="34"/>
      <c r="B1286" s="34"/>
      <c r="C1286" s="221"/>
      <c r="D1286" s="217"/>
      <c r="E1286" s="56"/>
      <c r="F1286" s="62"/>
      <c r="G1286" s="56"/>
      <c r="H1286" s="56"/>
      <c r="I1286" s="277"/>
      <c r="J1286" s="277"/>
      <c r="K1286" s="276"/>
      <c r="L1286" s="276"/>
      <c r="M1286" s="276"/>
      <c r="N1286" s="278"/>
      <c r="O1286" s="278"/>
      <c r="P1286" s="278"/>
      <c r="Q1286" s="278"/>
      <c r="R1286" s="278"/>
      <c r="S1286" s="276"/>
      <c r="T1286" s="276"/>
      <c r="U1286" s="276"/>
      <c r="V1286" s="276"/>
      <c r="W1286" s="276"/>
      <c r="X1286" s="276"/>
      <c r="Y1286" s="276"/>
      <c r="Z1286" s="276"/>
      <c r="AA1286" s="276"/>
      <c r="AB1286" s="276"/>
      <c r="AC1286" s="276"/>
      <c r="AD1286" s="276"/>
      <c r="AE1286" s="276"/>
      <c r="AF1286" s="34"/>
      <c r="AG1286" s="34"/>
      <c r="AH1286" s="34"/>
    </row>
    <row r="1287" spans="1:34" ht="11.25" outlineLevel="1" x14ac:dyDescent="0.2">
      <c r="A1287" s="34"/>
      <c r="B1287" s="34"/>
      <c r="C1287" s="47" t="s">
        <v>125</v>
      </c>
      <c r="D1287" s="209"/>
      <c r="E1287" s="35"/>
      <c r="F1287" s="47"/>
      <c r="G1287" s="37"/>
      <c r="H1287" s="37"/>
      <c r="I1287" s="276"/>
      <c r="J1287" s="276"/>
      <c r="K1287" s="276"/>
      <c r="L1287" s="276"/>
      <c r="M1287" s="276"/>
      <c r="N1287" s="276"/>
      <c r="O1287" s="276"/>
      <c r="P1287" s="276"/>
      <c r="Q1287" s="276"/>
      <c r="R1287" s="276"/>
      <c r="S1287" s="276"/>
      <c r="T1287" s="276"/>
      <c r="U1287" s="276"/>
      <c r="V1287" s="276"/>
      <c r="W1287" s="276"/>
      <c r="X1287" s="276"/>
      <c r="Y1287" s="276"/>
      <c r="Z1287" s="276"/>
      <c r="AA1287" s="276"/>
      <c r="AB1287" s="276"/>
      <c r="AC1287" s="276"/>
      <c r="AD1287" s="276"/>
      <c r="AE1287" s="276"/>
      <c r="AF1287" s="34"/>
      <c r="AG1287" s="34"/>
      <c r="AH1287" s="34"/>
    </row>
    <row r="1288" spans="1:34" ht="11.25" outlineLevel="2" x14ac:dyDescent="0.2">
      <c r="A1288" s="34"/>
      <c r="B1288" s="34"/>
      <c r="C1288" s="48" t="s">
        <v>53</v>
      </c>
      <c r="D1288" s="49" t="s">
        <v>229</v>
      </c>
      <c r="E1288" s="35"/>
      <c r="F1288" s="275"/>
      <c r="G1288" s="37"/>
      <c r="H1288" s="37"/>
      <c r="I1288" s="51">
        <v>0</v>
      </c>
      <c r="J1288" s="51">
        <v>2.0499999999999998</v>
      </c>
      <c r="K1288" s="51">
        <v>0</v>
      </c>
      <c r="L1288" s="51">
        <v>0</v>
      </c>
      <c r="M1288" s="51">
        <v>0</v>
      </c>
      <c r="N1288" s="51">
        <v>0</v>
      </c>
      <c r="O1288" s="51">
        <v>0</v>
      </c>
      <c r="P1288" s="51">
        <v>0</v>
      </c>
      <c r="Q1288" s="51">
        <v>0</v>
      </c>
      <c r="R1288" s="51">
        <v>0</v>
      </c>
      <c r="S1288" s="51">
        <v>0</v>
      </c>
      <c r="T1288" s="51">
        <v>0</v>
      </c>
      <c r="U1288" s="51">
        <v>0</v>
      </c>
      <c r="V1288" s="51">
        <v>0</v>
      </c>
      <c r="W1288" s="51">
        <v>0</v>
      </c>
      <c r="X1288" s="51">
        <v>0</v>
      </c>
      <c r="Y1288" s="51">
        <v>0</v>
      </c>
      <c r="Z1288" s="51">
        <v>0</v>
      </c>
      <c r="AA1288" s="51">
        <v>0</v>
      </c>
      <c r="AB1288" s="51">
        <v>0</v>
      </c>
      <c r="AC1288" s="51">
        <v>0</v>
      </c>
      <c r="AD1288" s="51">
        <v>0</v>
      </c>
      <c r="AE1288" s="276"/>
      <c r="AF1288" s="34"/>
      <c r="AG1288" s="34"/>
      <c r="AH1288" s="34"/>
    </row>
    <row r="1289" spans="1:34" s="57" customFormat="1" ht="11.25" outlineLevel="2" x14ac:dyDescent="0.2">
      <c r="A1289" s="52"/>
      <c r="B1289" s="52"/>
      <c r="C1289" s="48" t="s">
        <v>54</v>
      </c>
      <c r="D1289" s="49" t="s">
        <v>230</v>
      </c>
      <c r="E1289" s="56"/>
      <c r="F1289" s="275"/>
      <c r="G1289" s="56"/>
      <c r="H1289" s="56"/>
      <c r="I1289" s="51">
        <v>0</v>
      </c>
      <c r="J1289" s="51">
        <v>0</v>
      </c>
      <c r="K1289" s="51">
        <v>3.34</v>
      </c>
      <c r="L1289" s="51">
        <v>0.74</v>
      </c>
      <c r="M1289" s="51">
        <v>0</v>
      </c>
      <c r="N1289" s="51">
        <v>0</v>
      </c>
      <c r="O1289" s="51">
        <v>0</v>
      </c>
      <c r="P1289" s="51">
        <v>0</v>
      </c>
      <c r="Q1289" s="51">
        <v>0</v>
      </c>
      <c r="R1289" s="51">
        <v>0</v>
      </c>
      <c r="S1289" s="51">
        <v>0</v>
      </c>
      <c r="T1289" s="51">
        <v>0</v>
      </c>
      <c r="U1289" s="51">
        <v>0</v>
      </c>
      <c r="V1289" s="51">
        <v>0</v>
      </c>
      <c r="W1289" s="51">
        <v>0</v>
      </c>
      <c r="X1289" s="51">
        <v>0</v>
      </c>
      <c r="Y1289" s="51">
        <v>0</v>
      </c>
      <c r="Z1289" s="51">
        <v>0</v>
      </c>
      <c r="AA1289" s="51">
        <v>0</v>
      </c>
      <c r="AB1289" s="51">
        <v>0</v>
      </c>
      <c r="AC1289" s="51">
        <v>0</v>
      </c>
      <c r="AD1289" s="51">
        <v>0</v>
      </c>
      <c r="AE1289" s="276"/>
      <c r="AF1289" s="52"/>
      <c r="AG1289" s="52"/>
      <c r="AH1289" s="52"/>
    </row>
    <row r="1290" spans="1:34" ht="11.25" outlineLevel="2" x14ac:dyDescent="0.2">
      <c r="A1290" s="34"/>
      <c r="B1290" s="34"/>
      <c r="C1290" s="48" t="s">
        <v>191</v>
      </c>
      <c r="D1290" s="49" t="s">
        <v>229</v>
      </c>
      <c r="E1290" s="56"/>
      <c r="F1290" s="275"/>
      <c r="G1290" s="56"/>
      <c r="H1290" s="56"/>
      <c r="I1290" s="51">
        <v>0</v>
      </c>
      <c r="J1290" s="51">
        <v>1.29</v>
      </c>
      <c r="K1290" s="51">
        <v>0</v>
      </c>
      <c r="L1290" s="51">
        <v>0</v>
      </c>
      <c r="M1290" s="51">
        <v>3.86</v>
      </c>
      <c r="N1290" s="51">
        <v>1.28</v>
      </c>
      <c r="O1290" s="51">
        <v>0</v>
      </c>
      <c r="P1290" s="51">
        <v>0</v>
      </c>
      <c r="Q1290" s="51">
        <v>0</v>
      </c>
      <c r="R1290" s="51">
        <v>0</v>
      </c>
      <c r="S1290" s="51">
        <v>0</v>
      </c>
      <c r="T1290" s="51">
        <v>0</v>
      </c>
      <c r="U1290" s="51">
        <v>0</v>
      </c>
      <c r="V1290" s="51">
        <v>0</v>
      </c>
      <c r="W1290" s="51">
        <v>0</v>
      </c>
      <c r="X1290" s="51">
        <v>0</v>
      </c>
      <c r="Y1290" s="51">
        <v>0</v>
      </c>
      <c r="Z1290" s="51">
        <v>0</v>
      </c>
      <c r="AA1290" s="51">
        <v>0</v>
      </c>
      <c r="AB1290" s="51">
        <v>0</v>
      </c>
      <c r="AC1290" s="51">
        <v>0</v>
      </c>
      <c r="AD1290" s="51">
        <v>0</v>
      </c>
      <c r="AE1290" s="276"/>
      <c r="AF1290" s="34"/>
      <c r="AG1290" s="34"/>
      <c r="AH1290" s="34"/>
    </row>
    <row r="1291" spans="1:34" ht="11.25" outlineLevel="2" x14ac:dyDescent="0.2">
      <c r="A1291" s="34"/>
      <c r="B1291" s="34"/>
      <c r="C1291" s="48" t="s">
        <v>193</v>
      </c>
      <c r="D1291" s="49" t="s">
        <v>229</v>
      </c>
      <c r="E1291" s="56"/>
      <c r="F1291" s="275"/>
      <c r="G1291" s="56"/>
      <c r="H1291" s="56"/>
      <c r="I1291" s="51">
        <v>0</v>
      </c>
      <c r="J1291" s="51">
        <v>1.26</v>
      </c>
      <c r="K1291" s="51">
        <v>0</v>
      </c>
      <c r="L1291" s="51">
        <v>0</v>
      </c>
      <c r="M1291" s="51">
        <v>2.57</v>
      </c>
      <c r="N1291" s="51">
        <v>1.2</v>
      </c>
      <c r="O1291" s="51">
        <v>0</v>
      </c>
      <c r="P1291" s="51">
        <v>0</v>
      </c>
      <c r="Q1291" s="51">
        <v>0</v>
      </c>
      <c r="R1291" s="51">
        <v>0</v>
      </c>
      <c r="S1291" s="51">
        <v>0</v>
      </c>
      <c r="T1291" s="51">
        <v>0</v>
      </c>
      <c r="U1291" s="51">
        <v>0</v>
      </c>
      <c r="V1291" s="51">
        <v>0</v>
      </c>
      <c r="W1291" s="51">
        <v>0</v>
      </c>
      <c r="X1291" s="51">
        <v>0</v>
      </c>
      <c r="Y1291" s="51">
        <v>0</v>
      </c>
      <c r="Z1291" s="51">
        <v>0</v>
      </c>
      <c r="AA1291" s="51">
        <v>0</v>
      </c>
      <c r="AB1291" s="51">
        <v>0</v>
      </c>
      <c r="AC1291" s="51">
        <v>0</v>
      </c>
      <c r="AD1291" s="51">
        <v>0</v>
      </c>
      <c r="AE1291" s="276"/>
      <c r="AF1291" s="34"/>
      <c r="AG1291" s="34"/>
      <c r="AH1291" s="34"/>
    </row>
    <row r="1292" spans="1:34" ht="11.25" outlineLevel="2" x14ac:dyDescent="0.2">
      <c r="A1292" s="34"/>
      <c r="B1292" s="34"/>
      <c r="C1292" s="48" t="s">
        <v>195</v>
      </c>
      <c r="D1292" s="49" t="s">
        <v>230</v>
      </c>
      <c r="E1292" s="56"/>
      <c r="F1292" s="275"/>
      <c r="G1292" s="56"/>
      <c r="H1292" s="56"/>
      <c r="I1292" s="51">
        <v>0</v>
      </c>
      <c r="J1292" s="51">
        <v>0</v>
      </c>
      <c r="K1292" s="51">
        <v>1.83</v>
      </c>
      <c r="L1292" s="51">
        <v>1.29</v>
      </c>
      <c r="M1292" s="51">
        <v>0</v>
      </c>
      <c r="N1292" s="51">
        <v>0</v>
      </c>
      <c r="O1292" s="51">
        <v>0</v>
      </c>
      <c r="P1292" s="51">
        <v>0</v>
      </c>
      <c r="Q1292" s="51">
        <v>0</v>
      </c>
      <c r="R1292" s="51">
        <v>0</v>
      </c>
      <c r="S1292" s="51">
        <v>0</v>
      </c>
      <c r="T1292" s="51">
        <v>0</v>
      </c>
      <c r="U1292" s="51">
        <v>0</v>
      </c>
      <c r="V1292" s="51">
        <v>0</v>
      </c>
      <c r="W1292" s="51">
        <v>0</v>
      </c>
      <c r="X1292" s="51">
        <v>0</v>
      </c>
      <c r="Y1292" s="51">
        <v>0</v>
      </c>
      <c r="Z1292" s="51">
        <v>0</v>
      </c>
      <c r="AA1292" s="51">
        <v>0</v>
      </c>
      <c r="AB1292" s="51">
        <v>0</v>
      </c>
      <c r="AC1292" s="51">
        <v>0</v>
      </c>
      <c r="AD1292" s="51">
        <v>0</v>
      </c>
      <c r="AE1292" s="276"/>
      <c r="AF1292" s="34"/>
      <c r="AG1292" s="34"/>
      <c r="AH1292" s="34"/>
    </row>
    <row r="1293" spans="1:34" ht="11.25" outlineLevel="2" x14ac:dyDescent="0.2">
      <c r="A1293" s="34"/>
      <c r="B1293" s="34"/>
      <c r="C1293" s="48" t="s">
        <v>197</v>
      </c>
      <c r="D1293" s="49" t="s">
        <v>230</v>
      </c>
      <c r="E1293" s="56"/>
      <c r="F1293" s="275"/>
      <c r="G1293" s="56"/>
      <c r="H1293" s="56"/>
      <c r="I1293" s="51">
        <v>0</v>
      </c>
      <c r="J1293" s="51">
        <v>0</v>
      </c>
      <c r="K1293" s="51">
        <v>0</v>
      </c>
      <c r="L1293" s="51">
        <v>0</v>
      </c>
      <c r="M1293" s="51">
        <v>0</v>
      </c>
      <c r="N1293" s="51">
        <v>0</v>
      </c>
      <c r="O1293" s="51">
        <v>0</v>
      </c>
      <c r="P1293" s="51">
        <v>0</v>
      </c>
      <c r="Q1293" s="51">
        <v>0</v>
      </c>
      <c r="R1293" s="51">
        <v>0</v>
      </c>
      <c r="S1293" s="51">
        <v>0</v>
      </c>
      <c r="T1293" s="51">
        <v>0</v>
      </c>
      <c r="U1293" s="51">
        <v>0</v>
      </c>
      <c r="V1293" s="51">
        <v>0</v>
      </c>
      <c r="W1293" s="51">
        <v>0</v>
      </c>
      <c r="X1293" s="51">
        <v>0</v>
      </c>
      <c r="Y1293" s="51">
        <v>0</v>
      </c>
      <c r="Z1293" s="51">
        <v>0</v>
      </c>
      <c r="AA1293" s="51">
        <v>0</v>
      </c>
      <c r="AB1293" s="51">
        <v>0</v>
      </c>
      <c r="AC1293" s="51">
        <v>0</v>
      </c>
      <c r="AD1293" s="51">
        <v>0</v>
      </c>
      <c r="AE1293" s="276"/>
      <c r="AF1293" s="34"/>
      <c r="AG1293" s="34"/>
      <c r="AH1293" s="34"/>
    </row>
    <row r="1294" spans="1:34" ht="11.25" outlineLevel="2" x14ac:dyDescent="0.2">
      <c r="A1294" s="34"/>
      <c r="B1294" s="34"/>
      <c r="C1294" s="48">
        <v>0</v>
      </c>
      <c r="D1294" s="49">
        <v>0</v>
      </c>
      <c r="E1294" s="56"/>
      <c r="F1294" s="275"/>
      <c r="G1294" s="56"/>
      <c r="H1294" s="56"/>
      <c r="I1294" s="51">
        <v>0</v>
      </c>
      <c r="J1294" s="51">
        <v>0</v>
      </c>
      <c r="K1294" s="51">
        <v>0</v>
      </c>
      <c r="L1294" s="51">
        <v>0</v>
      </c>
      <c r="M1294" s="51">
        <v>0</v>
      </c>
      <c r="N1294" s="51">
        <v>0</v>
      </c>
      <c r="O1294" s="51">
        <v>0</v>
      </c>
      <c r="P1294" s="51">
        <v>0</v>
      </c>
      <c r="Q1294" s="51">
        <v>0</v>
      </c>
      <c r="R1294" s="51">
        <v>0</v>
      </c>
      <c r="S1294" s="51">
        <v>0</v>
      </c>
      <c r="T1294" s="51">
        <v>0</v>
      </c>
      <c r="U1294" s="51">
        <v>0</v>
      </c>
      <c r="V1294" s="51">
        <v>0</v>
      </c>
      <c r="W1294" s="51">
        <v>0</v>
      </c>
      <c r="X1294" s="51">
        <v>0</v>
      </c>
      <c r="Y1294" s="51">
        <v>0</v>
      </c>
      <c r="Z1294" s="51">
        <v>0</v>
      </c>
      <c r="AA1294" s="51">
        <v>0</v>
      </c>
      <c r="AB1294" s="51">
        <v>0</v>
      </c>
      <c r="AC1294" s="51">
        <v>0</v>
      </c>
      <c r="AD1294" s="51">
        <v>0</v>
      </c>
      <c r="AE1294" s="276"/>
      <c r="AF1294" s="34"/>
      <c r="AG1294" s="34"/>
      <c r="AH1294" s="34"/>
    </row>
    <row r="1295" spans="1:34" ht="11.25" outlineLevel="2" x14ac:dyDescent="0.2">
      <c r="A1295" s="34"/>
      <c r="B1295" s="34"/>
      <c r="C1295" s="48">
        <v>0</v>
      </c>
      <c r="D1295" s="49">
        <v>0</v>
      </c>
      <c r="E1295" s="56"/>
      <c r="F1295" s="275"/>
      <c r="G1295" s="56"/>
      <c r="H1295" s="56"/>
      <c r="I1295" s="51">
        <v>0</v>
      </c>
      <c r="J1295" s="51">
        <v>0</v>
      </c>
      <c r="K1295" s="51">
        <v>0</v>
      </c>
      <c r="L1295" s="51">
        <v>0</v>
      </c>
      <c r="M1295" s="51">
        <v>0</v>
      </c>
      <c r="N1295" s="51">
        <v>0</v>
      </c>
      <c r="O1295" s="51">
        <v>0</v>
      </c>
      <c r="P1295" s="51">
        <v>0</v>
      </c>
      <c r="Q1295" s="51">
        <v>0</v>
      </c>
      <c r="R1295" s="51">
        <v>0</v>
      </c>
      <c r="S1295" s="51">
        <v>0</v>
      </c>
      <c r="T1295" s="51">
        <v>0</v>
      </c>
      <c r="U1295" s="51">
        <v>0</v>
      </c>
      <c r="V1295" s="51">
        <v>0</v>
      </c>
      <c r="W1295" s="51">
        <v>0</v>
      </c>
      <c r="X1295" s="51">
        <v>0</v>
      </c>
      <c r="Y1295" s="51">
        <v>0</v>
      </c>
      <c r="Z1295" s="51">
        <v>0</v>
      </c>
      <c r="AA1295" s="51">
        <v>0</v>
      </c>
      <c r="AB1295" s="51">
        <v>0</v>
      </c>
      <c r="AC1295" s="51">
        <v>0</v>
      </c>
      <c r="AD1295" s="51">
        <v>0</v>
      </c>
      <c r="AE1295" s="276"/>
      <c r="AF1295" s="34"/>
      <c r="AG1295" s="34"/>
      <c r="AH1295" s="34"/>
    </row>
    <row r="1296" spans="1:34" ht="11.25" outlineLevel="2" x14ac:dyDescent="0.2">
      <c r="A1296" s="34"/>
      <c r="B1296" s="34"/>
      <c r="C1296" s="48">
        <v>0</v>
      </c>
      <c r="D1296" s="49">
        <v>0</v>
      </c>
      <c r="E1296" s="56"/>
      <c r="F1296" s="275"/>
      <c r="G1296" s="56"/>
      <c r="H1296" s="56"/>
      <c r="I1296" s="51">
        <v>0</v>
      </c>
      <c r="J1296" s="51">
        <v>0</v>
      </c>
      <c r="K1296" s="51">
        <v>0</v>
      </c>
      <c r="L1296" s="51">
        <v>0</v>
      </c>
      <c r="M1296" s="51">
        <v>0</v>
      </c>
      <c r="N1296" s="51">
        <v>0</v>
      </c>
      <c r="O1296" s="51">
        <v>0</v>
      </c>
      <c r="P1296" s="51">
        <v>0</v>
      </c>
      <c r="Q1296" s="51">
        <v>0</v>
      </c>
      <c r="R1296" s="51">
        <v>0</v>
      </c>
      <c r="S1296" s="51">
        <v>0</v>
      </c>
      <c r="T1296" s="51">
        <v>0</v>
      </c>
      <c r="U1296" s="51">
        <v>0</v>
      </c>
      <c r="V1296" s="51">
        <v>0</v>
      </c>
      <c r="W1296" s="51">
        <v>0</v>
      </c>
      <c r="X1296" s="51">
        <v>0</v>
      </c>
      <c r="Y1296" s="51">
        <v>0</v>
      </c>
      <c r="Z1296" s="51">
        <v>0</v>
      </c>
      <c r="AA1296" s="51">
        <v>0</v>
      </c>
      <c r="AB1296" s="51">
        <v>0</v>
      </c>
      <c r="AC1296" s="51">
        <v>0</v>
      </c>
      <c r="AD1296" s="51">
        <v>0</v>
      </c>
      <c r="AE1296" s="276"/>
      <c r="AF1296" s="34"/>
      <c r="AG1296" s="34"/>
      <c r="AH1296" s="34"/>
    </row>
    <row r="1297" spans="1:34" ht="11.25" outlineLevel="2" x14ac:dyDescent="0.2">
      <c r="A1297" s="34"/>
      <c r="B1297" s="34"/>
      <c r="C1297" s="48">
        <v>0</v>
      </c>
      <c r="D1297" s="49">
        <v>0</v>
      </c>
      <c r="E1297" s="56"/>
      <c r="F1297" s="275"/>
      <c r="G1297" s="56"/>
      <c r="H1297" s="56"/>
      <c r="I1297" s="51">
        <v>0</v>
      </c>
      <c r="J1297" s="51">
        <v>0</v>
      </c>
      <c r="K1297" s="51">
        <v>0</v>
      </c>
      <c r="L1297" s="51">
        <v>0</v>
      </c>
      <c r="M1297" s="51">
        <v>0</v>
      </c>
      <c r="N1297" s="51">
        <v>0</v>
      </c>
      <c r="O1297" s="51">
        <v>0</v>
      </c>
      <c r="P1297" s="51">
        <v>0</v>
      </c>
      <c r="Q1297" s="51">
        <v>0</v>
      </c>
      <c r="R1297" s="51">
        <v>0</v>
      </c>
      <c r="S1297" s="51">
        <v>0</v>
      </c>
      <c r="T1297" s="51">
        <v>0</v>
      </c>
      <c r="U1297" s="51">
        <v>0</v>
      </c>
      <c r="V1297" s="51">
        <v>0</v>
      </c>
      <c r="W1297" s="51">
        <v>0</v>
      </c>
      <c r="X1297" s="51">
        <v>0</v>
      </c>
      <c r="Y1297" s="51">
        <v>0</v>
      </c>
      <c r="Z1297" s="51">
        <v>0</v>
      </c>
      <c r="AA1297" s="51">
        <v>0</v>
      </c>
      <c r="AB1297" s="51">
        <v>0</v>
      </c>
      <c r="AC1297" s="51">
        <v>0</v>
      </c>
      <c r="AD1297" s="51">
        <v>0</v>
      </c>
      <c r="AE1297" s="276"/>
      <c r="AF1297" s="34"/>
      <c r="AG1297" s="34"/>
      <c r="AH1297" s="34"/>
    </row>
    <row r="1298" spans="1:34" ht="11.25" hidden="1" outlineLevel="3" x14ac:dyDescent="0.2">
      <c r="A1298" s="34"/>
      <c r="B1298" s="34"/>
      <c r="C1298" s="48">
        <v>0</v>
      </c>
      <c r="D1298" s="49">
        <v>0</v>
      </c>
      <c r="E1298" s="56"/>
      <c r="F1298" s="275"/>
      <c r="G1298" s="56"/>
      <c r="H1298" s="56"/>
      <c r="I1298" s="51">
        <v>0</v>
      </c>
      <c r="J1298" s="51">
        <v>0</v>
      </c>
      <c r="K1298" s="51">
        <v>0</v>
      </c>
      <c r="L1298" s="51">
        <v>0</v>
      </c>
      <c r="M1298" s="51">
        <v>0</v>
      </c>
      <c r="N1298" s="51">
        <v>0</v>
      </c>
      <c r="O1298" s="51">
        <v>0</v>
      </c>
      <c r="P1298" s="51">
        <v>0</v>
      </c>
      <c r="Q1298" s="51">
        <v>0</v>
      </c>
      <c r="R1298" s="51">
        <v>0</v>
      </c>
      <c r="S1298" s="51">
        <v>0</v>
      </c>
      <c r="T1298" s="51">
        <v>0</v>
      </c>
      <c r="U1298" s="51">
        <v>0</v>
      </c>
      <c r="V1298" s="51">
        <v>0</v>
      </c>
      <c r="W1298" s="51">
        <v>0</v>
      </c>
      <c r="X1298" s="51">
        <v>0</v>
      </c>
      <c r="Y1298" s="51">
        <v>0</v>
      </c>
      <c r="Z1298" s="51">
        <v>0</v>
      </c>
      <c r="AA1298" s="51">
        <v>0</v>
      </c>
      <c r="AB1298" s="51">
        <v>0</v>
      </c>
      <c r="AC1298" s="51">
        <v>0</v>
      </c>
      <c r="AD1298" s="51">
        <v>0</v>
      </c>
      <c r="AE1298" s="276"/>
      <c r="AF1298" s="34"/>
      <c r="AG1298" s="34"/>
      <c r="AH1298" s="34"/>
    </row>
    <row r="1299" spans="1:34" ht="11.25" hidden="1" outlineLevel="3" x14ac:dyDescent="0.2">
      <c r="A1299" s="34"/>
      <c r="B1299" s="34"/>
      <c r="C1299" s="48">
        <v>0</v>
      </c>
      <c r="D1299" s="49">
        <v>0</v>
      </c>
      <c r="E1299" s="56"/>
      <c r="F1299" s="275"/>
      <c r="G1299" s="56"/>
      <c r="H1299" s="56"/>
      <c r="I1299" s="51">
        <v>0</v>
      </c>
      <c r="J1299" s="51">
        <v>0</v>
      </c>
      <c r="K1299" s="51">
        <v>0</v>
      </c>
      <c r="L1299" s="51">
        <v>0</v>
      </c>
      <c r="M1299" s="51">
        <v>0</v>
      </c>
      <c r="N1299" s="51">
        <v>0</v>
      </c>
      <c r="O1299" s="51">
        <v>0</v>
      </c>
      <c r="P1299" s="51">
        <v>0</v>
      </c>
      <c r="Q1299" s="51">
        <v>0</v>
      </c>
      <c r="R1299" s="51">
        <v>0</v>
      </c>
      <c r="S1299" s="51">
        <v>0</v>
      </c>
      <c r="T1299" s="51">
        <v>0</v>
      </c>
      <c r="U1299" s="51">
        <v>0</v>
      </c>
      <c r="V1299" s="51">
        <v>0</v>
      </c>
      <c r="W1299" s="51">
        <v>0</v>
      </c>
      <c r="X1299" s="51">
        <v>0</v>
      </c>
      <c r="Y1299" s="51">
        <v>0</v>
      </c>
      <c r="Z1299" s="51">
        <v>0</v>
      </c>
      <c r="AA1299" s="51">
        <v>0</v>
      </c>
      <c r="AB1299" s="51">
        <v>0</v>
      </c>
      <c r="AC1299" s="51">
        <v>0</v>
      </c>
      <c r="AD1299" s="51">
        <v>0</v>
      </c>
      <c r="AE1299" s="276"/>
      <c r="AF1299" s="34"/>
      <c r="AG1299" s="34"/>
      <c r="AH1299" s="34"/>
    </row>
    <row r="1300" spans="1:34" ht="11.25" hidden="1" outlineLevel="3" x14ac:dyDescent="0.2">
      <c r="A1300" s="34"/>
      <c r="B1300" s="34"/>
      <c r="C1300" s="48">
        <v>0</v>
      </c>
      <c r="D1300" s="49">
        <v>0</v>
      </c>
      <c r="E1300" s="56"/>
      <c r="F1300" s="275"/>
      <c r="G1300" s="56"/>
      <c r="H1300" s="56"/>
      <c r="I1300" s="51">
        <v>0</v>
      </c>
      <c r="J1300" s="51">
        <v>0</v>
      </c>
      <c r="K1300" s="51">
        <v>0</v>
      </c>
      <c r="L1300" s="51">
        <v>0</v>
      </c>
      <c r="M1300" s="51">
        <v>0</v>
      </c>
      <c r="N1300" s="51">
        <v>0</v>
      </c>
      <c r="O1300" s="51">
        <v>0</v>
      </c>
      <c r="P1300" s="51">
        <v>0</v>
      </c>
      <c r="Q1300" s="51">
        <v>0</v>
      </c>
      <c r="R1300" s="51">
        <v>0</v>
      </c>
      <c r="S1300" s="51">
        <v>0</v>
      </c>
      <c r="T1300" s="51">
        <v>0</v>
      </c>
      <c r="U1300" s="51">
        <v>0</v>
      </c>
      <c r="V1300" s="51">
        <v>0</v>
      </c>
      <c r="W1300" s="51">
        <v>0</v>
      </c>
      <c r="X1300" s="51">
        <v>0</v>
      </c>
      <c r="Y1300" s="51">
        <v>0</v>
      </c>
      <c r="Z1300" s="51">
        <v>0</v>
      </c>
      <c r="AA1300" s="51">
        <v>0</v>
      </c>
      <c r="AB1300" s="51">
        <v>0</v>
      </c>
      <c r="AC1300" s="51">
        <v>0</v>
      </c>
      <c r="AD1300" s="51">
        <v>0</v>
      </c>
      <c r="AE1300" s="276"/>
      <c r="AF1300" s="34"/>
      <c r="AG1300" s="34"/>
      <c r="AH1300" s="34"/>
    </row>
    <row r="1301" spans="1:34" ht="11.25" hidden="1" outlineLevel="3" x14ac:dyDescent="0.2">
      <c r="A1301" s="34"/>
      <c r="B1301" s="34"/>
      <c r="C1301" s="48">
        <v>0</v>
      </c>
      <c r="D1301" s="49">
        <v>0</v>
      </c>
      <c r="E1301" s="56"/>
      <c r="F1301" s="275"/>
      <c r="G1301" s="56"/>
      <c r="H1301" s="56"/>
      <c r="I1301" s="51">
        <v>0</v>
      </c>
      <c r="J1301" s="51">
        <v>0</v>
      </c>
      <c r="K1301" s="51">
        <v>0</v>
      </c>
      <c r="L1301" s="51">
        <v>0</v>
      </c>
      <c r="M1301" s="51">
        <v>0</v>
      </c>
      <c r="N1301" s="51">
        <v>0</v>
      </c>
      <c r="O1301" s="51">
        <v>0</v>
      </c>
      <c r="P1301" s="51">
        <v>0</v>
      </c>
      <c r="Q1301" s="51">
        <v>0</v>
      </c>
      <c r="R1301" s="51">
        <v>0</v>
      </c>
      <c r="S1301" s="51">
        <v>0</v>
      </c>
      <c r="T1301" s="51">
        <v>0</v>
      </c>
      <c r="U1301" s="51">
        <v>0</v>
      </c>
      <c r="V1301" s="51">
        <v>0</v>
      </c>
      <c r="W1301" s="51">
        <v>0</v>
      </c>
      <c r="X1301" s="51">
        <v>0</v>
      </c>
      <c r="Y1301" s="51">
        <v>0</v>
      </c>
      <c r="Z1301" s="51">
        <v>0</v>
      </c>
      <c r="AA1301" s="51">
        <v>0</v>
      </c>
      <c r="AB1301" s="51">
        <v>0</v>
      </c>
      <c r="AC1301" s="51">
        <v>0</v>
      </c>
      <c r="AD1301" s="51">
        <v>0</v>
      </c>
      <c r="AE1301" s="276"/>
      <c r="AF1301" s="34"/>
      <c r="AG1301" s="34"/>
      <c r="AH1301" s="34"/>
    </row>
    <row r="1302" spans="1:34" ht="11.25" hidden="1" outlineLevel="3" x14ac:dyDescent="0.2">
      <c r="A1302" s="34"/>
      <c r="B1302" s="34"/>
      <c r="C1302" s="48">
        <v>0</v>
      </c>
      <c r="D1302" s="49">
        <v>0</v>
      </c>
      <c r="E1302" s="56"/>
      <c r="F1302" s="275"/>
      <c r="G1302" s="56"/>
      <c r="H1302" s="56"/>
      <c r="I1302" s="51">
        <v>0</v>
      </c>
      <c r="J1302" s="51">
        <v>0</v>
      </c>
      <c r="K1302" s="51">
        <v>0</v>
      </c>
      <c r="L1302" s="51">
        <v>0</v>
      </c>
      <c r="M1302" s="51">
        <v>0</v>
      </c>
      <c r="N1302" s="51">
        <v>0</v>
      </c>
      <c r="O1302" s="51">
        <v>0</v>
      </c>
      <c r="P1302" s="51">
        <v>0</v>
      </c>
      <c r="Q1302" s="51">
        <v>0</v>
      </c>
      <c r="R1302" s="51">
        <v>0</v>
      </c>
      <c r="S1302" s="51">
        <v>0</v>
      </c>
      <c r="T1302" s="51">
        <v>0</v>
      </c>
      <c r="U1302" s="51">
        <v>0</v>
      </c>
      <c r="V1302" s="51">
        <v>0</v>
      </c>
      <c r="W1302" s="51">
        <v>0</v>
      </c>
      <c r="X1302" s="51">
        <v>0</v>
      </c>
      <c r="Y1302" s="51">
        <v>0</v>
      </c>
      <c r="Z1302" s="51">
        <v>0</v>
      </c>
      <c r="AA1302" s="51">
        <v>0</v>
      </c>
      <c r="AB1302" s="51">
        <v>0</v>
      </c>
      <c r="AC1302" s="51">
        <v>0</v>
      </c>
      <c r="AD1302" s="51">
        <v>0</v>
      </c>
      <c r="AE1302" s="276"/>
      <c r="AF1302" s="34"/>
      <c r="AG1302" s="34"/>
      <c r="AH1302" s="34"/>
    </row>
    <row r="1303" spans="1:34" ht="11.25" hidden="1" outlineLevel="3" x14ac:dyDescent="0.2">
      <c r="A1303" s="34"/>
      <c r="B1303" s="34"/>
      <c r="C1303" s="48">
        <v>0</v>
      </c>
      <c r="D1303" s="49">
        <v>0</v>
      </c>
      <c r="E1303" s="56"/>
      <c r="F1303" s="275"/>
      <c r="G1303" s="56"/>
      <c r="H1303" s="56"/>
      <c r="I1303" s="51">
        <v>0</v>
      </c>
      <c r="J1303" s="51">
        <v>0</v>
      </c>
      <c r="K1303" s="51">
        <v>0</v>
      </c>
      <c r="L1303" s="51">
        <v>0</v>
      </c>
      <c r="M1303" s="51">
        <v>0</v>
      </c>
      <c r="N1303" s="51">
        <v>0</v>
      </c>
      <c r="O1303" s="51">
        <v>0</v>
      </c>
      <c r="P1303" s="51">
        <v>0</v>
      </c>
      <c r="Q1303" s="51">
        <v>0</v>
      </c>
      <c r="R1303" s="51">
        <v>0</v>
      </c>
      <c r="S1303" s="51">
        <v>0</v>
      </c>
      <c r="T1303" s="51">
        <v>0</v>
      </c>
      <c r="U1303" s="51">
        <v>0</v>
      </c>
      <c r="V1303" s="51">
        <v>0</v>
      </c>
      <c r="W1303" s="51">
        <v>0</v>
      </c>
      <c r="X1303" s="51">
        <v>0</v>
      </c>
      <c r="Y1303" s="51">
        <v>0</v>
      </c>
      <c r="Z1303" s="51">
        <v>0</v>
      </c>
      <c r="AA1303" s="51">
        <v>0</v>
      </c>
      <c r="AB1303" s="51">
        <v>0</v>
      </c>
      <c r="AC1303" s="51">
        <v>0</v>
      </c>
      <c r="AD1303" s="51">
        <v>0</v>
      </c>
      <c r="AE1303" s="276"/>
      <c r="AF1303" s="34"/>
      <c r="AG1303" s="34"/>
      <c r="AH1303" s="34"/>
    </row>
    <row r="1304" spans="1:34" ht="11.25" hidden="1" outlineLevel="3" x14ac:dyDescent="0.2">
      <c r="A1304" s="34"/>
      <c r="B1304" s="34"/>
      <c r="C1304" s="48">
        <v>0</v>
      </c>
      <c r="D1304" s="49">
        <v>0</v>
      </c>
      <c r="E1304" s="56"/>
      <c r="F1304" s="275"/>
      <c r="G1304" s="56"/>
      <c r="H1304" s="56"/>
      <c r="I1304" s="51">
        <v>0</v>
      </c>
      <c r="J1304" s="51">
        <v>0</v>
      </c>
      <c r="K1304" s="51">
        <v>0</v>
      </c>
      <c r="L1304" s="51">
        <v>0</v>
      </c>
      <c r="M1304" s="51">
        <v>0</v>
      </c>
      <c r="N1304" s="51">
        <v>0</v>
      </c>
      <c r="O1304" s="51">
        <v>0</v>
      </c>
      <c r="P1304" s="51">
        <v>0</v>
      </c>
      <c r="Q1304" s="51">
        <v>0</v>
      </c>
      <c r="R1304" s="51">
        <v>0</v>
      </c>
      <c r="S1304" s="51">
        <v>0</v>
      </c>
      <c r="T1304" s="51">
        <v>0</v>
      </c>
      <c r="U1304" s="51">
        <v>0</v>
      </c>
      <c r="V1304" s="51">
        <v>0</v>
      </c>
      <c r="W1304" s="51">
        <v>0</v>
      </c>
      <c r="X1304" s="51">
        <v>0</v>
      </c>
      <c r="Y1304" s="51">
        <v>0</v>
      </c>
      <c r="Z1304" s="51">
        <v>0</v>
      </c>
      <c r="AA1304" s="51">
        <v>0</v>
      </c>
      <c r="AB1304" s="51">
        <v>0</v>
      </c>
      <c r="AC1304" s="51">
        <v>0</v>
      </c>
      <c r="AD1304" s="51">
        <v>0</v>
      </c>
      <c r="AE1304" s="276"/>
      <c r="AF1304" s="34"/>
      <c r="AG1304" s="34"/>
      <c r="AH1304" s="34"/>
    </row>
    <row r="1305" spans="1:34" ht="11.25" hidden="1" outlineLevel="3" x14ac:dyDescent="0.2">
      <c r="A1305" s="34"/>
      <c r="B1305" s="34"/>
      <c r="C1305" s="48">
        <v>0</v>
      </c>
      <c r="D1305" s="49">
        <v>0</v>
      </c>
      <c r="E1305" s="56"/>
      <c r="F1305" s="275"/>
      <c r="G1305" s="56"/>
      <c r="H1305" s="56"/>
      <c r="I1305" s="51">
        <v>0</v>
      </c>
      <c r="J1305" s="51">
        <v>0</v>
      </c>
      <c r="K1305" s="51">
        <v>0</v>
      </c>
      <c r="L1305" s="51">
        <v>0</v>
      </c>
      <c r="M1305" s="51">
        <v>0</v>
      </c>
      <c r="N1305" s="51">
        <v>0</v>
      </c>
      <c r="O1305" s="51">
        <v>0</v>
      </c>
      <c r="P1305" s="51">
        <v>0</v>
      </c>
      <c r="Q1305" s="51">
        <v>0</v>
      </c>
      <c r="R1305" s="51">
        <v>0</v>
      </c>
      <c r="S1305" s="51">
        <v>0</v>
      </c>
      <c r="T1305" s="51">
        <v>0</v>
      </c>
      <c r="U1305" s="51">
        <v>0</v>
      </c>
      <c r="V1305" s="51">
        <v>0</v>
      </c>
      <c r="W1305" s="51">
        <v>0</v>
      </c>
      <c r="X1305" s="51">
        <v>0</v>
      </c>
      <c r="Y1305" s="51">
        <v>0</v>
      </c>
      <c r="Z1305" s="51">
        <v>0</v>
      </c>
      <c r="AA1305" s="51">
        <v>0</v>
      </c>
      <c r="AB1305" s="51">
        <v>0</v>
      </c>
      <c r="AC1305" s="51">
        <v>0</v>
      </c>
      <c r="AD1305" s="51">
        <v>0</v>
      </c>
      <c r="AE1305" s="276"/>
      <c r="AF1305" s="34"/>
      <c r="AG1305" s="34"/>
      <c r="AH1305" s="34"/>
    </row>
    <row r="1306" spans="1:34" ht="11.25" hidden="1" outlineLevel="3" x14ac:dyDescent="0.2">
      <c r="A1306" s="34"/>
      <c r="B1306" s="34"/>
      <c r="C1306" s="48">
        <v>0</v>
      </c>
      <c r="D1306" s="49">
        <v>0</v>
      </c>
      <c r="E1306" s="56"/>
      <c r="F1306" s="275"/>
      <c r="G1306" s="56"/>
      <c r="H1306" s="56"/>
      <c r="I1306" s="51">
        <v>0</v>
      </c>
      <c r="J1306" s="51">
        <v>0</v>
      </c>
      <c r="K1306" s="51">
        <v>0</v>
      </c>
      <c r="L1306" s="51">
        <v>0</v>
      </c>
      <c r="M1306" s="51">
        <v>0</v>
      </c>
      <c r="N1306" s="51">
        <v>0</v>
      </c>
      <c r="O1306" s="51">
        <v>0</v>
      </c>
      <c r="P1306" s="51">
        <v>0</v>
      </c>
      <c r="Q1306" s="51">
        <v>0</v>
      </c>
      <c r="R1306" s="51">
        <v>0</v>
      </c>
      <c r="S1306" s="51">
        <v>0</v>
      </c>
      <c r="T1306" s="51">
        <v>0</v>
      </c>
      <c r="U1306" s="51">
        <v>0</v>
      </c>
      <c r="V1306" s="51">
        <v>0</v>
      </c>
      <c r="W1306" s="51">
        <v>0</v>
      </c>
      <c r="X1306" s="51">
        <v>0</v>
      </c>
      <c r="Y1306" s="51">
        <v>0</v>
      </c>
      <c r="Z1306" s="51">
        <v>0</v>
      </c>
      <c r="AA1306" s="51">
        <v>0</v>
      </c>
      <c r="AB1306" s="51">
        <v>0</v>
      </c>
      <c r="AC1306" s="51">
        <v>0</v>
      </c>
      <c r="AD1306" s="51">
        <v>0</v>
      </c>
      <c r="AE1306" s="276"/>
      <c r="AF1306" s="34"/>
      <c r="AG1306" s="34"/>
      <c r="AH1306" s="34"/>
    </row>
    <row r="1307" spans="1:34" ht="11.25" hidden="1" outlineLevel="3" x14ac:dyDescent="0.2">
      <c r="A1307" s="34"/>
      <c r="B1307" s="34"/>
      <c r="C1307" s="48">
        <v>0</v>
      </c>
      <c r="D1307" s="49">
        <v>0</v>
      </c>
      <c r="E1307" s="56"/>
      <c r="F1307" s="275"/>
      <c r="G1307" s="56"/>
      <c r="H1307" s="56"/>
      <c r="I1307" s="51">
        <v>0</v>
      </c>
      <c r="J1307" s="51">
        <v>0</v>
      </c>
      <c r="K1307" s="51">
        <v>0</v>
      </c>
      <c r="L1307" s="51">
        <v>0</v>
      </c>
      <c r="M1307" s="51">
        <v>0</v>
      </c>
      <c r="N1307" s="51">
        <v>0</v>
      </c>
      <c r="O1307" s="51">
        <v>0</v>
      </c>
      <c r="P1307" s="51">
        <v>0</v>
      </c>
      <c r="Q1307" s="51">
        <v>0</v>
      </c>
      <c r="R1307" s="51">
        <v>0</v>
      </c>
      <c r="S1307" s="51">
        <v>0</v>
      </c>
      <c r="T1307" s="51">
        <v>0</v>
      </c>
      <c r="U1307" s="51">
        <v>0</v>
      </c>
      <c r="V1307" s="51">
        <v>0</v>
      </c>
      <c r="W1307" s="51">
        <v>0</v>
      </c>
      <c r="X1307" s="51">
        <v>0</v>
      </c>
      <c r="Y1307" s="51">
        <v>0</v>
      </c>
      <c r="Z1307" s="51">
        <v>0</v>
      </c>
      <c r="AA1307" s="51">
        <v>0</v>
      </c>
      <c r="AB1307" s="51">
        <v>0</v>
      </c>
      <c r="AC1307" s="51">
        <v>0</v>
      </c>
      <c r="AD1307" s="51">
        <v>0</v>
      </c>
      <c r="AE1307" s="276"/>
      <c r="AF1307" s="34"/>
      <c r="AG1307" s="34"/>
      <c r="AH1307" s="34"/>
    </row>
    <row r="1308" spans="1:34" ht="11.25" hidden="1" outlineLevel="3" x14ac:dyDescent="0.2">
      <c r="A1308" s="34"/>
      <c r="B1308" s="34"/>
      <c r="C1308" s="48">
        <v>0</v>
      </c>
      <c r="D1308" s="49">
        <v>0</v>
      </c>
      <c r="E1308" s="56"/>
      <c r="F1308" s="275"/>
      <c r="G1308" s="56"/>
      <c r="H1308" s="56"/>
      <c r="I1308" s="51">
        <v>0</v>
      </c>
      <c r="J1308" s="51">
        <v>0</v>
      </c>
      <c r="K1308" s="51">
        <v>0</v>
      </c>
      <c r="L1308" s="51">
        <v>0</v>
      </c>
      <c r="M1308" s="51">
        <v>0</v>
      </c>
      <c r="N1308" s="51">
        <v>0</v>
      </c>
      <c r="O1308" s="51">
        <v>0</v>
      </c>
      <c r="P1308" s="51">
        <v>0</v>
      </c>
      <c r="Q1308" s="51">
        <v>0</v>
      </c>
      <c r="R1308" s="51">
        <v>0</v>
      </c>
      <c r="S1308" s="51">
        <v>0</v>
      </c>
      <c r="T1308" s="51">
        <v>0</v>
      </c>
      <c r="U1308" s="51">
        <v>0</v>
      </c>
      <c r="V1308" s="51">
        <v>0</v>
      </c>
      <c r="W1308" s="51">
        <v>0</v>
      </c>
      <c r="X1308" s="51">
        <v>0</v>
      </c>
      <c r="Y1308" s="51">
        <v>0</v>
      </c>
      <c r="Z1308" s="51">
        <v>0</v>
      </c>
      <c r="AA1308" s="51">
        <v>0</v>
      </c>
      <c r="AB1308" s="51">
        <v>0</v>
      </c>
      <c r="AC1308" s="51">
        <v>0</v>
      </c>
      <c r="AD1308" s="51">
        <v>0</v>
      </c>
      <c r="AE1308" s="276"/>
      <c r="AF1308" s="34"/>
      <c r="AG1308" s="34"/>
      <c r="AH1308" s="34"/>
    </row>
    <row r="1309" spans="1:34" ht="11.25" hidden="1" outlineLevel="3" x14ac:dyDescent="0.2">
      <c r="A1309" s="34"/>
      <c r="B1309" s="34"/>
      <c r="C1309" s="48">
        <v>0</v>
      </c>
      <c r="D1309" s="49">
        <v>0</v>
      </c>
      <c r="E1309" s="56"/>
      <c r="F1309" s="275"/>
      <c r="G1309" s="56"/>
      <c r="H1309" s="56"/>
      <c r="I1309" s="51">
        <v>0</v>
      </c>
      <c r="J1309" s="51">
        <v>0</v>
      </c>
      <c r="K1309" s="51">
        <v>0</v>
      </c>
      <c r="L1309" s="51">
        <v>0</v>
      </c>
      <c r="M1309" s="51">
        <v>0</v>
      </c>
      <c r="N1309" s="51">
        <v>0</v>
      </c>
      <c r="O1309" s="51">
        <v>0</v>
      </c>
      <c r="P1309" s="51">
        <v>0</v>
      </c>
      <c r="Q1309" s="51">
        <v>0</v>
      </c>
      <c r="R1309" s="51">
        <v>0</v>
      </c>
      <c r="S1309" s="51">
        <v>0</v>
      </c>
      <c r="T1309" s="51">
        <v>0</v>
      </c>
      <c r="U1309" s="51">
        <v>0</v>
      </c>
      <c r="V1309" s="51">
        <v>0</v>
      </c>
      <c r="W1309" s="51">
        <v>0</v>
      </c>
      <c r="X1309" s="51">
        <v>0</v>
      </c>
      <c r="Y1309" s="51">
        <v>0</v>
      </c>
      <c r="Z1309" s="51">
        <v>0</v>
      </c>
      <c r="AA1309" s="51">
        <v>0</v>
      </c>
      <c r="AB1309" s="51">
        <v>0</v>
      </c>
      <c r="AC1309" s="51">
        <v>0</v>
      </c>
      <c r="AD1309" s="51">
        <v>0</v>
      </c>
      <c r="AE1309" s="276"/>
      <c r="AF1309" s="34"/>
      <c r="AG1309" s="34"/>
      <c r="AH1309" s="34"/>
    </row>
    <row r="1310" spans="1:34" ht="11.25" hidden="1" outlineLevel="3" x14ac:dyDescent="0.2">
      <c r="A1310" s="34"/>
      <c r="B1310" s="34"/>
      <c r="C1310" s="48">
        <v>0</v>
      </c>
      <c r="D1310" s="49">
        <v>0</v>
      </c>
      <c r="E1310" s="56"/>
      <c r="F1310" s="275"/>
      <c r="G1310" s="56"/>
      <c r="H1310" s="56"/>
      <c r="I1310" s="51">
        <v>0</v>
      </c>
      <c r="J1310" s="51">
        <v>0</v>
      </c>
      <c r="K1310" s="51">
        <v>0</v>
      </c>
      <c r="L1310" s="51">
        <v>0</v>
      </c>
      <c r="M1310" s="51">
        <v>0</v>
      </c>
      <c r="N1310" s="51">
        <v>0</v>
      </c>
      <c r="O1310" s="51">
        <v>0</v>
      </c>
      <c r="P1310" s="51">
        <v>0</v>
      </c>
      <c r="Q1310" s="51">
        <v>0</v>
      </c>
      <c r="R1310" s="51">
        <v>0</v>
      </c>
      <c r="S1310" s="51">
        <v>0</v>
      </c>
      <c r="T1310" s="51">
        <v>0</v>
      </c>
      <c r="U1310" s="51">
        <v>0</v>
      </c>
      <c r="V1310" s="51">
        <v>0</v>
      </c>
      <c r="W1310" s="51">
        <v>0</v>
      </c>
      <c r="X1310" s="51">
        <v>0</v>
      </c>
      <c r="Y1310" s="51">
        <v>0</v>
      </c>
      <c r="Z1310" s="51">
        <v>0</v>
      </c>
      <c r="AA1310" s="51">
        <v>0</v>
      </c>
      <c r="AB1310" s="51">
        <v>0</v>
      </c>
      <c r="AC1310" s="51">
        <v>0</v>
      </c>
      <c r="AD1310" s="51">
        <v>0</v>
      </c>
      <c r="AE1310" s="276"/>
      <c r="AF1310" s="34"/>
      <c r="AG1310" s="34"/>
      <c r="AH1310" s="34"/>
    </row>
    <row r="1311" spans="1:34" ht="11.25" hidden="1" outlineLevel="3" x14ac:dyDescent="0.2">
      <c r="A1311" s="34"/>
      <c r="B1311" s="34"/>
      <c r="C1311" s="48">
        <v>0</v>
      </c>
      <c r="D1311" s="49">
        <v>0</v>
      </c>
      <c r="E1311" s="56"/>
      <c r="F1311" s="275"/>
      <c r="G1311" s="56"/>
      <c r="H1311" s="56"/>
      <c r="I1311" s="51">
        <v>0</v>
      </c>
      <c r="J1311" s="51">
        <v>0</v>
      </c>
      <c r="K1311" s="51">
        <v>0</v>
      </c>
      <c r="L1311" s="51">
        <v>0</v>
      </c>
      <c r="M1311" s="51">
        <v>0</v>
      </c>
      <c r="N1311" s="51">
        <v>0</v>
      </c>
      <c r="O1311" s="51">
        <v>0</v>
      </c>
      <c r="P1311" s="51">
        <v>0</v>
      </c>
      <c r="Q1311" s="51">
        <v>0</v>
      </c>
      <c r="R1311" s="51">
        <v>0</v>
      </c>
      <c r="S1311" s="51">
        <v>0</v>
      </c>
      <c r="T1311" s="51">
        <v>0</v>
      </c>
      <c r="U1311" s="51">
        <v>0</v>
      </c>
      <c r="V1311" s="51">
        <v>0</v>
      </c>
      <c r="W1311" s="51">
        <v>0</v>
      </c>
      <c r="X1311" s="51">
        <v>0</v>
      </c>
      <c r="Y1311" s="51">
        <v>0</v>
      </c>
      <c r="Z1311" s="51">
        <v>0</v>
      </c>
      <c r="AA1311" s="51">
        <v>0</v>
      </c>
      <c r="AB1311" s="51">
        <v>0</v>
      </c>
      <c r="AC1311" s="51">
        <v>0</v>
      </c>
      <c r="AD1311" s="51">
        <v>0</v>
      </c>
      <c r="AE1311" s="276"/>
      <c r="AF1311" s="34"/>
      <c r="AG1311" s="34"/>
      <c r="AH1311" s="34"/>
    </row>
    <row r="1312" spans="1:34" ht="11.25" hidden="1" outlineLevel="3" x14ac:dyDescent="0.2">
      <c r="A1312" s="34"/>
      <c r="B1312" s="34"/>
      <c r="C1312" s="48">
        <v>0</v>
      </c>
      <c r="D1312" s="49">
        <v>0</v>
      </c>
      <c r="E1312" s="56"/>
      <c r="F1312" s="275"/>
      <c r="G1312" s="56"/>
      <c r="H1312" s="56"/>
      <c r="I1312" s="51">
        <v>0</v>
      </c>
      <c r="J1312" s="51">
        <v>0</v>
      </c>
      <c r="K1312" s="51">
        <v>0</v>
      </c>
      <c r="L1312" s="51">
        <v>0</v>
      </c>
      <c r="M1312" s="51">
        <v>0</v>
      </c>
      <c r="N1312" s="51">
        <v>0</v>
      </c>
      <c r="O1312" s="51">
        <v>0</v>
      </c>
      <c r="P1312" s="51">
        <v>0</v>
      </c>
      <c r="Q1312" s="51">
        <v>0</v>
      </c>
      <c r="R1312" s="51">
        <v>0</v>
      </c>
      <c r="S1312" s="51">
        <v>0</v>
      </c>
      <c r="T1312" s="51">
        <v>0</v>
      </c>
      <c r="U1312" s="51">
        <v>0</v>
      </c>
      <c r="V1312" s="51">
        <v>0</v>
      </c>
      <c r="W1312" s="51">
        <v>0</v>
      </c>
      <c r="X1312" s="51">
        <v>0</v>
      </c>
      <c r="Y1312" s="51">
        <v>0</v>
      </c>
      <c r="Z1312" s="51">
        <v>0</v>
      </c>
      <c r="AA1312" s="51">
        <v>0</v>
      </c>
      <c r="AB1312" s="51">
        <v>0</v>
      </c>
      <c r="AC1312" s="51">
        <v>0</v>
      </c>
      <c r="AD1312" s="51">
        <v>0</v>
      </c>
      <c r="AE1312" s="276"/>
      <c r="AF1312" s="34"/>
      <c r="AG1312" s="34"/>
      <c r="AH1312" s="34"/>
    </row>
    <row r="1313" spans="1:34" ht="11.25" hidden="1" outlineLevel="3" x14ac:dyDescent="0.2">
      <c r="A1313" s="34"/>
      <c r="B1313" s="34"/>
      <c r="C1313" s="48">
        <v>0</v>
      </c>
      <c r="D1313" s="49">
        <v>0</v>
      </c>
      <c r="E1313" s="56"/>
      <c r="F1313" s="275"/>
      <c r="G1313" s="56"/>
      <c r="H1313" s="56"/>
      <c r="I1313" s="51">
        <v>0</v>
      </c>
      <c r="J1313" s="51">
        <v>0</v>
      </c>
      <c r="K1313" s="51">
        <v>0</v>
      </c>
      <c r="L1313" s="51">
        <v>0</v>
      </c>
      <c r="M1313" s="51">
        <v>0</v>
      </c>
      <c r="N1313" s="51">
        <v>0</v>
      </c>
      <c r="O1313" s="51">
        <v>0</v>
      </c>
      <c r="P1313" s="51">
        <v>0</v>
      </c>
      <c r="Q1313" s="51">
        <v>0</v>
      </c>
      <c r="R1313" s="51">
        <v>0</v>
      </c>
      <c r="S1313" s="51">
        <v>0</v>
      </c>
      <c r="T1313" s="51">
        <v>0</v>
      </c>
      <c r="U1313" s="51">
        <v>0</v>
      </c>
      <c r="V1313" s="51">
        <v>0</v>
      </c>
      <c r="W1313" s="51">
        <v>0</v>
      </c>
      <c r="X1313" s="51">
        <v>0</v>
      </c>
      <c r="Y1313" s="51">
        <v>0</v>
      </c>
      <c r="Z1313" s="51">
        <v>0</v>
      </c>
      <c r="AA1313" s="51">
        <v>0</v>
      </c>
      <c r="AB1313" s="51">
        <v>0</v>
      </c>
      <c r="AC1313" s="51">
        <v>0</v>
      </c>
      <c r="AD1313" s="51">
        <v>0</v>
      </c>
      <c r="AE1313" s="276"/>
      <c r="AF1313" s="34"/>
      <c r="AG1313" s="34"/>
      <c r="AH1313" s="34"/>
    </row>
    <row r="1314" spans="1:34" ht="11.25" hidden="1" outlineLevel="3" x14ac:dyDescent="0.2">
      <c r="A1314" s="34"/>
      <c r="B1314" s="34"/>
      <c r="C1314" s="48">
        <v>0</v>
      </c>
      <c r="D1314" s="49">
        <v>0</v>
      </c>
      <c r="E1314" s="56"/>
      <c r="F1314" s="275"/>
      <c r="G1314" s="56"/>
      <c r="H1314" s="56"/>
      <c r="I1314" s="51">
        <v>0</v>
      </c>
      <c r="J1314" s="51">
        <v>0</v>
      </c>
      <c r="K1314" s="51">
        <v>0</v>
      </c>
      <c r="L1314" s="51">
        <v>0</v>
      </c>
      <c r="M1314" s="51">
        <v>0</v>
      </c>
      <c r="N1314" s="51">
        <v>0</v>
      </c>
      <c r="O1314" s="51">
        <v>0</v>
      </c>
      <c r="P1314" s="51">
        <v>0</v>
      </c>
      <c r="Q1314" s="51">
        <v>0</v>
      </c>
      <c r="R1314" s="51">
        <v>0</v>
      </c>
      <c r="S1314" s="51">
        <v>0</v>
      </c>
      <c r="T1314" s="51">
        <v>0</v>
      </c>
      <c r="U1314" s="51">
        <v>0</v>
      </c>
      <c r="V1314" s="51">
        <v>0</v>
      </c>
      <c r="W1314" s="51">
        <v>0</v>
      </c>
      <c r="X1314" s="51">
        <v>0</v>
      </c>
      <c r="Y1314" s="51">
        <v>0</v>
      </c>
      <c r="Z1314" s="51">
        <v>0</v>
      </c>
      <c r="AA1314" s="51">
        <v>0</v>
      </c>
      <c r="AB1314" s="51">
        <v>0</v>
      </c>
      <c r="AC1314" s="51">
        <v>0</v>
      </c>
      <c r="AD1314" s="51">
        <v>0</v>
      </c>
      <c r="AE1314" s="276"/>
      <c r="AF1314" s="34"/>
      <c r="AG1314" s="34"/>
      <c r="AH1314" s="34"/>
    </row>
    <row r="1315" spans="1:34" ht="11.25" hidden="1" outlineLevel="3" x14ac:dyDescent="0.2">
      <c r="A1315" s="34"/>
      <c r="B1315" s="34"/>
      <c r="C1315" s="48">
        <v>0</v>
      </c>
      <c r="D1315" s="49">
        <v>0</v>
      </c>
      <c r="E1315" s="56"/>
      <c r="F1315" s="275"/>
      <c r="G1315" s="56"/>
      <c r="H1315" s="56"/>
      <c r="I1315" s="51">
        <v>0</v>
      </c>
      <c r="J1315" s="51">
        <v>0</v>
      </c>
      <c r="K1315" s="51">
        <v>0</v>
      </c>
      <c r="L1315" s="51">
        <v>0</v>
      </c>
      <c r="M1315" s="51">
        <v>0</v>
      </c>
      <c r="N1315" s="51">
        <v>0</v>
      </c>
      <c r="O1315" s="51">
        <v>0</v>
      </c>
      <c r="P1315" s="51">
        <v>0</v>
      </c>
      <c r="Q1315" s="51">
        <v>0</v>
      </c>
      <c r="R1315" s="51">
        <v>0</v>
      </c>
      <c r="S1315" s="51">
        <v>0</v>
      </c>
      <c r="T1315" s="51">
        <v>0</v>
      </c>
      <c r="U1315" s="51">
        <v>0</v>
      </c>
      <c r="V1315" s="51">
        <v>0</v>
      </c>
      <c r="W1315" s="51">
        <v>0</v>
      </c>
      <c r="X1315" s="51">
        <v>0</v>
      </c>
      <c r="Y1315" s="51">
        <v>0</v>
      </c>
      <c r="Z1315" s="51">
        <v>0</v>
      </c>
      <c r="AA1315" s="51">
        <v>0</v>
      </c>
      <c r="AB1315" s="51">
        <v>0</v>
      </c>
      <c r="AC1315" s="51">
        <v>0</v>
      </c>
      <c r="AD1315" s="51">
        <v>0</v>
      </c>
      <c r="AE1315" s="276"/>
      <c r="AF1315" s="34"/>
      <c r="AG1315" s="34"/>
      <c r="AH1315" s="34"/>
    </row>
    <row r="1316" spans="1:34" ht="11.25" hidden="1" outlineLevel="3" x14ac:dyDescent="0.2">
      <c r="A1316" s="34"/>
      <c r="B1316" s="34"/>
      <c r="C1316" s="48">
        <v>0</v>
      </c>
      <c r="D1316" s="49">
        <v>0</v>
      </c>
      <c r="E1316" s="56"/>
      <c r="F1316" s="275"/>
      <c r="G1316" s="56"/>
      <c r="H1316" s="56"/>
      <c r="I1316" s="51">
        <v>0</v>
      </c>
      <c r="J1316" s="51">
        <v>0</v>
      </c>
      <c r="K1316" s="51">
        <v>0</v>
      </c>
      <c r="L1316" s="51">
        <v>0</v>
      </c>
      <c r="M1316" s="51">
        <v>0</v>
      </c>
      <c r="N1316" s="51">
        <v>0</v>
      </c>
      <c r="O1316" s="51">
        <v>0</v>
      </c>
      <c r="P1316" s="51">
        <v>0</v>
      </c>
      <c r="Q1316" s="51">
        <v>0</v>
      </c>
      <c r="R1316" s="51">
        <v>0</v>
      </c>
      <c r="S1316" s="51">
        <v>0</v>
      </c>
      <c r="T1316" s="51">
        <v>0</v>
      </c>
      <c r="U1316" s="51">
        <v>0</v>
      </c>
      <c r="V1316" s="51">
        <v>0</v>
      </c>
      <c r="W1316" s="51">
        <v>0</v>
      </c>
      <c r="X1316" s="51">
        <v>0</v>
      </c>
      <c r="Y1316" s="51">
        <v>0</v>
      </c>
      <c r="Z1316" s="51">
        <v>0</v>
      </c>
      <c r="AA1316" s="51">
        <v>0</v>
      </c>
      <c r="AB1316" s="51">
        <v>0</v>
      </c>
      <c r="AC1316" s="51">
        <v>0</v>
      </c>
      <c r="AD1316" s="51">
        <v>0</v>
      </c>
      <c r="AE1316" s="276"/>
      <c r="AF1316" s="34"/>
      <c r="AG1316" s="34"/>
      <c r="AH1316" s="34"/>
    </row>
    <row r="1317" spans="1:34" ht="11.25" hidden="1" outlineLevel="3" x14ac:dyDescent="0.2">
      <c r="A1317" s="34"/>
      <c r="B1317" s="34"/>
      <c r="C1317" s="48">
        <v>0</v>
      </c>
      <c r="D1317" s="49">
        <v>0</v>
      </c>
      <c r="E1317" s="56"/>
      <c r="F1317" s="275"/>
      <c r="G1317" s="56"/>
      <c r="H1317" s="56"/>
      <c r="I1317" s="51">
        <v>0</v>
      </c>
      <c r="J1317" s="51">
        <v>0</v>
      </c>
      <c r="K1317" s="51">
        <v>0</v>
      </c>
      <c r="L1317" s="51">
        <v>0</v>
      </c>
      <c r="M1317" s="51">
        <v>0</v>
      </c>
      <c r="N1317" s="51">
        <v>0</v>
      </c>
      <c r="O1317" s="51">
        <v>0</v>
      </c>
      <c r="P1317" s="51">
        <v>0</v>
      </c>
      <c r="Q1317" s="51">
        <v>0</v>
      </c>
      <c r="R1317" s="51">
        <v>0</v>
      </c>
      <c r="S1317" s="51">
        <v>0</v>
      </c>
      <c r="T1317" s="51">
        <v>0</v>
      </c>
      <c r="U1317" s="51">
        <v>0</v>
      </c>
      <c r="V1317" s="51">
        <v>0</v>
      </c>
      <c r="W1317" s="51">
        <v>0</v>
      </c>
      <c r="X1317" s="51">
        <v>0</v>
      </c>
      <c r="Y1317" s="51">
        <v>0</v>
      </c>
      <c r="Z1317" s="51">
        <v>0</v>
      </c>
      <c r="AA1317" s="51">
        <v>0</v>
      </c>
      <c r="AB1317" s="51">
        <v>0</v>
      </c>
      <c r="AC1317" s="51">
        <v>0</v>
      </c>
      <c r="AD1317" s="51">
        <v>0</v>
      </c>
      <c r="AE1317" s="276"/>
      <c r="AF1317" s="34"/>
      <c r="AG1317" s="34"/>
      <c r="AH1317" s="34"/>
    </row>
    <row r="1318" spans="1:34" ht="11.25" outlineLevel="2" collapsed="1" x14ac:dyDescent="0.2">
      <c r="A1318" s="34"/>
      <c r="B1318" s="34"/>
      <c r="C1318" s="48">
        <v>0</v>
      </c>
      <c r="D1318" s="49">
        <v>0</v>
      </c>
      <c r="E1318" s="56"/>
      <c r="F1318" s="275"/>
      <c r="G1318" s="56"/>
      <c r="H1318" s="56"/>
      <c r="I1318" s="51">
        <v>0</v>
      </c>
      <c r="J1318" s="51">
        <v>0</v>
      </c>
      <c r="K1318" s="51">
        <v>0</v>
      </c>
      <c r="L1318" s="51">
        <v>0</v>
      </c>
      <c r="M1318" s="51">
        <v>0</v>
      </c>
      <c r="N1318" s="51">
        <v>0</v>
      </c>
      <c r="O1318" s="51">
        <v>0</v>
      </c>
      <c r="P1318" s="51">
        <v>0</v>
      </c>
      <c r="Q1318" s="51">
        <v>0</v>
      </c>
      <c r="R1318" s="51">
        <v>0</v>
      </c>
      <c r="S1318" s="51">
        <v>0</v>
      </c>
      <c r="T1318" s="51">
        <v>0</v>
      </c>
      <c r="U1318" s="51">
        <v>0</v>
      </c>
      <c r="V1318" s="51">
        <v>0</v>
      </c>
      <c r="W1318" s="51">
        <v>0</v>
      </c>
      <c r="X1318" s="51">
        <v>0</v>
      </c>
      <c r="Y1318" s="51">
        <v>0</v>
      </c>
      <c r="Z1318" s="51">
        <v>0</v>
      </c>
      <c r="AA1318" s="51">
        <v>0</v>
      </c>
      <c r="AB1318" s="51">
        <v>0</v>
      </c>
      <c r="AC1318" s="51">
        <v>0</v>
      </c>
      <c r="AD1318" s="51">
        <v>0</v>
      </c>
      <c r="AE1318" s="276"/>
      <c r="AF1318" s="34"/>
      <c r="AG1318" s="34"/>
      <c r="AH1318" s="34"/>
    </row>
    <row r="1319" spans="1:34" ht="11.25" outlineLevel="2" x14ac:dyDescent="0.2">
      <c r="A1319" s="34"/>
      <c r="B1319" s="34"/>
      <c r="C1319" s="48">
        <v>0</v>
      </c>
      <c r="D1319" s="49">
        <v>0</v>
      </c>
      <c r="E1319" s="56"/>
      <c r="F1319" s="275"/>
      <c r="G1319" s="56"/>
      <c r="H1319" s="56"/>
      <c r="I1319" s="51">
        <v>0</v>
      </c>
      <c r="J1319" s="51">
        <v>0</v>
      </c>
      <c r="K1319" s="51">
        <v>0</v>
      </c>
      <c r="L1319" s="51">
        <v>0</v>
      </c>
      <c r="M1319" s="51">
        <v>0</v>
      </c>
      <c r="N1319" s="51">
        <v>0</v>
      </c>
      <c r="O1319" s="51">
        <v>0</v>
      </c>
      <c r="P1319" s="51">
        <v>0</v>
      </c>
      <c r="Q1319" s="51">
        <v>0</v>
      </c>
      <c r="R1319" s="51">
        <v>0</v>
      </c>
      <c r="S1319" s="51">
        <v>0</v>
      </c>
      <c r="T1319" s="51">
        <v>0</v>
      </c>
      <c r="U1319" s="51">
        <v>0</v>
      </c>
      <c r="V1319" s="51">
        <v>0</v>
      </c>
      <c r="W1319" s="51">
        <v>0</v>
      </c>
      <c r="X1319" s="51">
        <v>0</v>
      </c>
      <c r="Y1319" s="51">
        <v>0</v>
      </c>
      <c r="Z1319" s="51">
        <v>0</v>
      </c>
      <c r="AA1319" s="51">
        <v>0</v>
      </c>
      <c r="AB1319" s="51">
        <v>0</v>
      </c>
      <c r="AC1319" s="51">
        <v>0</v>
      </c>
      <c r="AD1319" s="51">
        <v>0</v>
      </c>
      <c r="AE1319" s="276"/>
      <c r="AF1319" s="34"/>
      <c r="AG1319" s="34"/>
      <c r="AH1319" s="34"/>
    </row>
    <row r="1320" spans="1:34" ht="11.25" outlineLevel="2" x14ac:dyDescent="0.2">
      <c r="A1320" s="34"/>
      <c r="B1320" s="34"/>
      <c r="C1320" s="48">
        <v>0</v>
      </c>
      <c r="D1320" s="49">
        <v>0</v>
      </c>
      <c r="E1320" s="56"/>
      <c r="F1320" s="275"/>
      <c r="G1320" s="56"/>
      <c r="H1320" s="56"/>
      <c r="I1320" s="51">
        <v>0</v>
      </c>
      <c r="J1320" s="51">
        <v>0</v>
      </c>
      <c r="K1320" s="51">
        <v>0</v>
      </c>
      <c r="L1320" s="51">
        <v>0</v>
      </c>
      <c r="M1320" s="51">
        <v>0</v>
      </c>
      <c r="N1320" s="51">
        <v>0</v>
      </c>
      <c r="O1320" s="51">
        <v>0</v>
      </c>
      <c r="P1320" s="51">
        <v>0</v>
      </c>
      <c r="Q1320" s="51">
        <v>0</v>
      </c>
      <c r="R1320" s="51">
        <v>0</v>
      </c>
      <c r="S1320" s="51">
        <v>0</v>
      </c>
      <c r="T1320" s="51">
        <v>0</v>
      </c>
      <c r="U1320" s="51">
        <v>0</v>
      </c>
      <c r="V1320" s="51">
        <v>0</v>
      </c>
      <c r="W1320" s="51">
        <v>0</v>
      </c>
      <c r="X1320" s="51">
        <v>0</v>
      </c>
      <c r="Y1320" s="51">
        <v>0</v>
      </c>
      <c r="Z1320" s="51">
        <v>0</v>
      </c>
      <c r="AA1320" s="51">
        <v>0</v>
      </c>
      <c r="AB1320" s="51">
        <v>0</v>
      </c>
      <c r="AC1320" s="51">
        <v>0</v>
      </c>
      <c r="AD1320" s="51">
        <v>0</v>
      </c>
      <c r="AE1320" s="276"/>
      <c r="AF1320" s="34"/>
      <c r="AG1320" s="34"/>
      <c r="AH1320" s="34"/>
    </row>
    <row r="1321" spans="1:34" ht="11.25" outlineLevel="2" x14ac:dyDescent="0.2">
      <c r="A1321" s="34"/>
      <c r="B1321" s="34"/>
      <c r="C1321" s="279"/>
      <c r="D1321" s="217"/>
      <c r="E1321" s="56"/>
      <c r="F1321" s="62"/>
      <c r="G1321" s="56"/>
      <c r="H1321" s="56"/>
      <c r="I1321" s="277"/>
      <c r="J1321" s="277"/>
      <c r="K1321" s="276"/>
      <c r="L1321" s="276"/>
      <c r="M1321" s="276"/>
      <c r="N1321" s="278"/>
      <c r="O1321" s="278"/>
      <c r="P1321" s="278"/>
      <c r="Q1321" s="278"/>
      <c r="R1321" s="278"/>
      <c r="S1321" s="276"/>
      <c r="T1321" s="276"/>
      <c r="U1321" s="276"/>
      <c r="V1321" s="276"/>
      <c r="W1321" s="276"/>
      <c r="X1321" s="276"/>
      <c r="Y1321" s="276"/>
      <c r="Z1321" s="276"/>
      <c r="AA1321" s="276"/>
      <c r="AB1321" s="276"/>
      <c r="AC1321" s="276"/>
      <c r="AD1321" s="276"/>
      <c r="AE1321" s="276"/>
      <c r="AF1321" s="34"/>
      <c r="AG1321" s="34"/>
      <c r="AH1321" s="34"/>
    </row>
    <row r="1322" spans="1:34" ht="11.25" outlineLevel="1" x14ac:dyDescent="0.2">
      <c r="A1322" s="34"/>
      <c r="B1322" s="34"/>
      <c r="C1322" s="221"/>
      <c r="D1322" s="217"/>
      <c r="E1322" s="56"/>
      <c r="F1322" s="62"/>
      <c r="G1322" s="56"/>
      <c r="H1322" s="56"/>
      <c r="I1322" s="277"/>
      <c r="J1322" s="277"/>
      <c r="K1322" s="276"/>
      <c r="L1322" s="276"/>
      <c r="M1322" s="276"/>
      <c r="N1322" s="278"/>
      <c r="O1322" s="278"/>
      <c r="P1322" s="278"/>
      <c r="Q1322" s="278"/>
      <c r="R1322" s="278"/>
      <c r="S1322" s="276"/>
      <c r="T1322" s="276"/>
      <c r="U1322" s="276"/>
      <c r="V1322" s="276"/>
      <c r="W1322" s="276"/>
      <c r="X1322" s="276"/>
      <c r="Y1322" s="276"/>
      <c r="Z1322" s="276"/>
      <c r="AA1322" s="276"/>
      <c r="AB1322" s="276"/>
      <c r="AC1322" s="276"/>
      <c r="AD1322" s="276"/>
      <c r="AE1322" s="276"/>
      <c r="AF1322" s="34"/>
      <c r="AG1322" s="34"/>
      <c r="AH1322" s="34"/>
    </row>
    <row r="1323" spans="1:34" ht="11.25" x14ac:dyDescent="0.2">
      <c r="A1323" s="34"/>
      <c r="B1323" s="34"/>
      <c r="C1323" s="45"/>
      <c r="D1323" s="35"/>
      <c r="E1323" s="35"/>
      <c r="F1323" s="45"/>
      <c r="G1323" s="37"/>
      <c r="H1323" s="37"/>
      <c r="I1323" s="37"/>
      <c r="J1323" s="35"/>
      <c r="K1323" s="35"/>
      <c r="L1323" s="35"/>
      <c r="M1323" s="35"/>
      <c r="N1323" s="64"/>
      <c r="O1323" s="64"/>
      <c r="P1323" s="64"/>
      <c r="Q1323" s="64"/>
      <c r="R1323" s="64"/>
      <c r="S1323" s="34"/>
      <c r="T1323" s="34"/>
      <c r="U1323" s="34"/>
      <c r="V1323" s="34"/>
      <c r="W1323" s="34"/>
      <c r="X1323" s="34"/>
      <c r="Y1323" s="34"/>
      <c r="Z1323" s="34"/>
      <c r="AA1323" s="34"/>
      <c r="AB1323" s="34"/>
      <c r="AC1323" s="34"/>
      <c r="AD1323" s="34"/>
      <c r="AE1323" s="34"/>
      <c r="AF1323" s="34"/>
      <c r="AG1323" s="34"/>
      <c r="AH1323" s="34"/>
    </row>
    <row r="1324" spans="1:34" ht="12.75" x14ac:dyDescent="0.2">
      <c r="A1324" s="26"/>
      <c r="B1324" s="27" t="s">
        <v>150</v>
      </c>
      <c r="C1324" s="26"/>
      <c r="D1324" s="43"/>
      <c r="E1324" s="43"/>
      <c r="F1324" s="26"/>
      <c r="G1324" s="29"/>
      <c r="H1324" s="29"/>
      <c r="I1324" s="44"/>
      <c r="J1324" s="44"/>
      <c r="K1324" s="44"/>
      <c r="L1324" s="44"/>
      <c r="M1324" s="44"/>
      <c r="N1324" s="44"/>
      <c r="O1324" s="44"/>
      <c r="P1324" s="44"/>
      <c r="Q1324" s="44"/>
      <c r="R1324" s="44"/>
      <c r="S1324" s="44"/>
      <c r="T1324" s="44"/>
      <c r="U1324" s="44"/>
      <c r="V1324" s="44"/>
      <c r="W1324" s="44"/>
      <c r="X1324" s="44"/>
      <c r="Y1324" s="44"/>
      <c r="Z1324" s="44"/>
      <c r="AA1324" s="44"/>
      <c r="AB1324" s="44"/>
      <c r="AC1324" s="54"/>
      <c r="AD1324" s="54"/>
      <c r="AE1324" s="54"/>
      <c r="AF1324" s="33"/>
      <c r="AG1324" s="33"/>
      <c r="AH1324" s="33"/>
    </row>
    <row r="1325" spans="1:34" ht="11.25" x14ac:dyDescent="0.2">
      <c r="A1325" s="34"/>
      <c r="B1325" s="34"/>
      <c r="C1325" s="45"/>
      <c r="D1325" s="35"/>
      <c r="E1325" s="35"/>
      <c r="F1325" s="45"/>
      <c r="G1325" s="37"/>
      <c r="H1325" s="37"/>
      <c r="I1325" s="37"/>
      <c r="J1325" s="35"/>
      <c r="K1325" s="35"/>
      <c r="L1325" s="35"/>
      <c r="M1325" s="35"/>
      <c r="N1325" s="64"/>
      <c r="O1325" s="64"/>
      <c r="P1325" s="64"/>
      <c r="Q1325" s="64"/>
      <c r="R1325" s="64"/>
      <c r="S1325" s="34"/>
      <c r="T1325" s="34"/>
      <c r="U1325" s="34"/>
      <c r="V1325" s="34"/>
      <c r="W1325" s="34"/>
      <c r="X1325" s="34"/>
      <c r="Y1325" s="34"/>
      <c r="Z1325" s="34"/>
      <c r="AA1325" s="34"/>
      <c r="AB1325" s="34"/>
      <c r="AC1325" s="34"/>
      <c r="AD1325" s="34"/>
      <c r="AE1325" s="34"/>
      <c r="AF1325" s="34"/>
      <c r="AG1325" s="34"/>
      <c r="AH1325" s="34"/>
    </row>
    <row r="1326" spans="1:34" ht="11.25" x14ac:dyDescent="0.2">
      <c r="A1326" s="34"/>
      <c r="B1326" s="34"/>
      <c r="C1326" s="45"/>
      <c r="D1326" s="35"/>
      <c r="E1326" s="35"/>
      <c r="F1326" s="45"/>
      <c r="G1326" s="37"/>
      <c r="H1326" s="37"/>
      <c r="I1326" s="37" t="s">
        <v>151</v>
      </c>
      <c r="J1326" s="35"/>
      <c r="K1326" s="35"/>
      <c r="L1326" s="35"/>
      <c r="M1326" s="35"/>
      <c r="N1326" s="64"/>
      <c r="O1326" s="64" t="s">
        <v>152</v>
      </c>
      <c r="P1326" s="64"/>
      <c r="Q1326" s="64"/>
      <c r="R1326" s="64"/>
      <c r="S1326" s="34"/>
      <c r="T1326" s="34"/>
      <c r="U1326" s="34"/>
      <c r="V1326" s="34"/>
      <c r="W1326" s="34"/>
      <c r="X1326" s="34"/>
      <c r="Y1326" s="34"/>
      <c r="Z1326" s="34"/>
      <c r="AA1326" s="34"/>
      <c r="AB1326" s="34"/>
      <c r="AC1326" s="34"/>
      <c r="AD1326" s="34"/>
      <c r="AE1326" s="34"/>
      <c r="AF1326" s="34"/>
      <c r="AG1326" s="34"/>
      <c r="AH1326" s="34"/>
    </row>
    <row r="1327" spans="1:34" ht="11.25" x14ac:dyDescent="0.2">
      <c r="A1327" s="34"/>
      <c r="B1327" s="34"/>
      <c r="C1327" s="45"/>
      <c r="D1327" s="35"/>
      <c r="E1327" s="35"/>
      <c r="F1327" s="45"/>
      <c r="G1327" s="37"/>
      <c r="H1327" s="37"/>
      <c r="I1327" s="37"/>
      <c r="J1327" s="35"/>
      <c r="K1327" s="35"/>
      <c r="L1327" s="35"/>
      <c r="M1327" s="35"/>
      <c r="N1327" s="64"/>
      <c r="O1327" s="64"/>
      <c r="P1327" s="64"/>
      <c r="Q1327" s="64"/>
      <c r="R1327" s="64"/>
      <c r="S1327" s="34"/>
      <c r="T1327" s="34"/>
      <c r="U1327" s="34"/>
      <c r="V1327" s="34"/>
      <c r="W1327" s="34"/>
      <c r="X1327" s="34"/>
      <c r="Y1327" s="34"/>
      <c r="Z1327" s="34"/>
      <c r="AA1327" s="34"/>
      <c r="AB1327" s="34"/>
      <c r="AC1327" s="34"/>
      <c r="AD1327" s="34"/>
      <c r="AE1327" s="34"/>
      <c r="AF1327" s="34"/>
      <c r="AG1327" s="34"/>
      <c r="AH1327" s="34"/>
    </row>
    <row r="1328" spans="1:34" ht="11.25" x14ac:dyDescent="0.2">
      <c r="A1328" s="34"/>
      <c r="B1328" s="34"/>
      <c r="C1328" s="45"/>
      <c r="D1328" s="35"/>
      <c r="E1328" s="35"/>
      <c r="F1328" s="45"/>
      <c r="G1328" s="37"/>
      <c r="H1328" s="37"/>
      <c r="I1328" s="281"/>
      <c r="J1328" s="282" t="s">
        <v>153</v>
      </c>
      <c r="K1328" s="282" t="s">
        <v>233</v>
      </c>
      <c r="L1328" s="282" t="s">
        <v>234</v>
      </c>
      <c r="M1328" s="282" t="s">
        <v>154</v>
      </c>
      <c r="N1328" s="64"/>
      <c r="O1328" s="281"/>
      <c r="P1328" s="282" t="s">
        <v>153</v>
      </c>
      <c r="Q1328" s="282" t="s">
        <v>233</v>
      </c>
      <c r="R1328" s="282" t="s">
        <v>234</v>
      </c>
      <c r="S1328" s="282" t="s">
        <v>154</v>
      </c>
      <c r="T1328" s="34"/>
      <c r="U1328" s="34"/>
      <c r="V1328" s="34"/>
      <c r="W1328" s="34"/>
      <c r="X1328" s="34"/>
      <c r="Y1328" s="34"/>
      <c r="Z1328" s="34"/>
      <c r="AA1328" s="34"/>
      <c r="AB1328" s="34"/>
      <c r="AC1328" s="34"/>
      <c r="AD1328" s="34"/>
      <c r="AE1328" s="34"/>
      <c r="AF1328" s="34"/>
      <c r="AG1328" s="34"/>
      <c r="AH1328" s="34"/>
    </row>
    <row r="1329" spans="1:34" ht="11.25" x14ac:dyDescent="0.2">
      <c r="A1329" s="34"/>
      <c r="B1329" s="34"/>
      <c r="C1329" s="45"/>
      <c r="D1329" s="35"/>
      <c r="E1329" s="35"/>
      <c r="F1329" s="45"/>
      <c r="G1329" s="37"/>
      <c r="H1329" s="37"/>
      <c r="I1329" s="283">
        <v>2019</v>
      </c>
      <c r="J1329" s="284">
        <v>5813</v>
      </c>
      <c r="K1329" s="284"/>
      <c r="L1329" s="284"/>
      <c r="M1329" s="284"/>
      <c r="N1329" s="64"/>
      <c r="O1329" s="283">
        <v>2019</v>
      </c>
      <c r="P1329" s="284">
        <v>4350.8747326718785</v>
      </c>
      <c r="Q1329" s="284"/>
      <c r="R1329" s="284"/>
      <c r="S1329" s="284"/>
      <c r="T1329" s="34"/>
      <c r="U1329" s="34"/>
      <c r="V1329" s="34"/>
      <c r="W1329" s="34"/>
      <c r="X1329" s="34"/>
      <c r="Y1329" s="34"/>
      <c r="Z1329" s="34"/>
      <c r="AA1329" s="34"/>
      <c r="AB1329" s="34"/>
      <c r="AC1329" s="34"/>
      <c r="AD1329" s="34"/>
      <c r="AE1329" s="34"/>
      <c r="AF1329" s="34"/>
      <c r="AG1329" s="34"/>
      <c r="AH1329" s="34"/>
    </row>
    <row r="1330" spans="1:34" ht="11.25" x14ac:dyDescent="0.2">
      <c r="A1330" s="34"/>
      <c r="B1330" s="34"/>
      <c r="C1330" s="45"/>
      <c r="D1330" s="35"/>
      <c r="E1330" s="35"/>
      <c r="F1330" s="45"/>
      <c r="G1330" s="37"/>
      <c r="H1330" s="37"/>
      <c r="I1330" s="283">
        <v>2020</v>
      </c>
      <c r="J1330" s="284">
        <v>5178</v>
      </c>
      <c r="K1330" s="284"/>
      <c r="L1330" s="284"/>
      <c r="M1330" s="284"/>
      <c r="N1330" s="64"/>
      <c r="O1330" s="283">
        <v>2020</v>
      </c>
      <c r="P1330" s="284">
        <v>4494.491804880432</v>
      </c>
      <c r="Q1330" s="284"/>
      <c r="R1330" s="284"/>
      <c r="S1330" s="284"/>
      <c r="T1330" s="34"/>
      <c r="U1330" s="34"/>
      <c r="V1330" s="34"/>
      <c r="W1330" s="34"/>
      <c r="X1330" s="34"/>
      <c r="Y1330" s="34"/>
      <c r="Z1330" s="34"/>
      <c r="AA1330" s="34"/>
      <c r="AB1330" s="34"/>
      <c r="AC1330" s="34"/>
      <c r="AD1330" s="34"/>
      <c r="AE1330" s="34"/>
      <c r="AF1330" s="34"/>
      <c r="AG1330" s="34"/>
      <c r="AH1330" s="34"/>
    </row>
    <row r="1331" spans="1:34" ht="11.25" x14ac:dyDescent="0.2">
      <c r="A1331" s="34"/>
      <c r="B1331" s="34"/>
      <c r="C1331" s="45"/>
      <c r="D1331" s="35"/>
      <c r="E1331" s="35"/>
      <c r="F1331" s="45"/>
      <c r="G1331" s="37"/>
      <c r="H1331" s="37"/>
      <c r="I1331" s="283" t="s">
        <v>225</v>
      </c>
      <c r="J1331" s="284">
        <v>5168.4806629834256</v>
      </c>
      <c r="K1331" s="284"/>
      <c r="L1331" s="284"/>
      <c r="M1331" s="284"/>
      <c r="N1331" s="64"/>
      <c r="O1331" s="283" t="s">
        <v>225</v>
      </c>
      <c r="P1331" s="284">
        <v>4398.5522219936547</v>
      </c>
      <c r="Q1331" s="284"/>
      <c r="R1331" s="284"/>
      <c r="S1331" s="284"/>
      <c r="T1331" s="34"/>
      <c r="U1331" s="34"/>
      <c r="V1331" s="34"/>
      <c r="W1331" s="34"/>
      <c r="X1331" s="34"/>
      <c r="Y1331" s="34"/>
      <c r="Z1331" s="34"/>
      <c r="AA1331" s="34"/>
      <c r="AB1331" s="34"/>
      <c r="AC1331" s="34"/>
      <c r="AD1331" s="34"/>
      <c r="AE1331" s="34"/>
      <c r="AF1331" s="34"/>
      <c r="AG1331" s="34"/>
      <c r="AH1331" s="34"/>
    </row>
    <row r="1332" spans="1:34" ht="11.25" x14ac:dyDescent="0.2">
      <c r="A1332" s="34"/>
      <c r="B1332" s="34"/>
      <c r="C1332" s="45"/>
      <c r="D1332" s="35"/>
      <c r="E1332" s="35"/>
      <c r="F1332" s="45"/>
      <c r="G1332" s="37"/>
      <c r="H1332" s="37"/>
      <c r="I1332" s="283" t="s">
        <v>218</v>
      </c>
      <c r="J1332" s="284">
        <v>5252</v>
      </c>
      <c r="K1332" s="284"/>
      <c r="L1332" s="284"/>
      <c r="M1332" s="284"/>
      <c r="N1332" s="64"/>
      <c r="O1332" s="283" t="s">
        <v>218</v>
      </c>
      <c r="P1332" s="284">
        <v>4351.4347927251511</v>
      </c>
      <c r="Q1332" s="284"/>
      <c r="R1332" s="284"/>
      <c r="S1332" s="284"/>
      <c r="T1332" s="34"/>
      <c r="U1332" s="34"/>
      <c r="V1332" s="34"/>
      <c r="W1332" s="34"/>
      <c r="X1332" s="34"/>
      <c r="Y1332" s="34"/>
      <c r="Z1332" s="34"/>
      <c r="AA1332" s="34"/>
      <c r="AB1332" s="34"/>
      <c r="AC1332" s="34"/>
      <c r="AD1332" s="34"/>
      <c r="AE1332" s="34"/>
      <c r="AF1332" s="34"/>
      <c r="AG1332" s="34"/>
      <c r="AH1332" s="34"/>
    </row>
    <row r="1333" spans="1:34" ht="11.25" x14ac:dyDescent="0.2">
      <c r="A1333" s="34"/>
      <c r="B1333" s="34"/>
      <c r="C1333" s="45"/>
      <c r="D1333" s="35"/>
      <c r="E1333" s="35"/>
      <c r="F1333" s="45"/>
      <c r="G1333" s="37"/>
      <c r="H1333" s="37"/>
      <c r="I1333" s="283" t="s">
        <v>219</v>
      </c>
      <c r="J1333" s="284">
        <v>5420.0700000000006</v>
      </c>
      <c r="K1333" s="284">
        <v>5420.0700000000006</v>
      </c>
      <c r="L1333" s="284"/>
      <c r="M1333" s="284"/>
      <c r="N1333" s="64"/>
      <c r="O1333" s="283" t="s">
        <v>219</v>
      </c>
      <c r="P1333" s="284">
        <v>4309.922664791874</v>
      </c>
      <c r="Q1333" s="284">
        <v>4309.922664791874</v>
      </c>
      <c r="R1333" s="284"/>
      <c r="S1333" s="284"/>
      <c r="T1333" s="34"/>
      <c r="U1333" s="34"/>
      <c r="V1333" s="34"/>
      <c r="W1333" s="34"/>
      <c r="X1333" s="34"/>
      <c r="Y1333" s="34"/>
      <c r="Z1333" s="34"/>
      <c r="AA1333" s="34"/>
      <c r="AB1333" s="34"/>
      <c r="AC1333" s="34"/>
      <c r="AD1333" s="34"/>
      <c r="AE1333" s="34"/>
      <c r="AF1333" s="34"/>
      <c r="AG1333" s="34"/>
      <c r="AH1333" s="34"/>
    </row>
    <row r="1334" spans="1:34" ht="11.25" x14ac:dyDescent="0.2">
      <c r="A1334" s="34"/>
      <c r="B1334" s="34"/>
      <c r="C1334" s="45"/>
      <c r="D1334" s="35"/>
      <c r="E1334" s="35"/>
      <c r="F1334" s="45"/>
      <c r="G1334" s="37"/>
      <c r="H1334" s="37"/>
      <c r="I1334" s="283" t="s">
        <v>220</v>
      </c>
      <c r="J1334" s="284"/>
      <c r="K1334" s="284">
        <v>5420.0700000000006</v>
      </c>
      <c r="L1334" s="284">
        <v>5415.0098044807246</v>
      </c>
      <c r="M1334" s="284"/>
      <c r="N1334" s="64"/>
      <c r="O1334" s="283" t="s">
        <v>220</v>
      </c>
      <c r="P1334" s="284"/>
      <c r="Q1334" s="284">
        <v>4309.922664791874</v>
      </c>
      <c r="R1334" s="284">
        <v>4220.2380453838796</v>
      </c>
      <c r="S1334" s="284"/>
      <c r="T1334" s="34"/>
      <c r="U1334" s="34"/>
      <c r="V1334" s="34"/>
      <c r="W1334" s="34"/>
      <c r="X1334" s="34"/>
      <c r="Y1334" s="34"/>
      <c r="Z1334" s="34"/>
      <c r="AA1334" s="34"/>
      <c r="AB1334" s="34"/>
      <c r="AC1334" s="34"/>
      <c r="AD1334" s="34"/>
      <c r="AE1334" s="34"/>
      <c r="AF1334" s="34"/>
      <c r="AG1334" s="34"/>
      <c r="AH1334" s="34"/>
    </row>
    <row r="1335" spans="1:34" ht="11.25" x14ac:dyDescent="0.2">
      <c r="A1335" s="34"/>
      <c r="B1335" s="34"/>
      <c r="C1335" s="45"/>
      <c r="D1335" s="35"/>
      <c r="E1335" s="35"/>
      <c r="F1335" s="45"/>
      <c r="G1335" s="37"/>
      <c r="H1335" s="37"/>
      <c r="I1335" s="283" t="s">
        <v>159</v>
      </c>
      <c r="J1335" s="284"/>
      <c r="K1335" s="284">
        <v>5420.0700000000006</v>
      </c>
      <c r="L1335" s="284"/>
      <c r="M1335" s="284">
        <v>5481.7035102290693</v>
      </c>
      <c r="N1335" s="64"/>
      <c r="O1335" s="283" t="s">
        <v>159</v>
      </c>
      <c r="P1335" s="284"/>
      <c r="Q1335" s="284">
        <v>4309.922664791874</v>
      </c>
      <c r="R1335" s="284"/>
      <c r="S1335" s="284">
        <v>4303.5291861344085</v>
      </c>
      <c r="T1335" s="34"/>
      <c r="U1335" s="34"/>
      <c r="V1335" s="34"/>
      <c r="W1335" s="34"/>
      <c r="X1335" s="34"/>
      <c r="Y1335" s="34"/>
      <c r="Z1335" s="34"/>
      <c r="AA1335" s="34"/>
      <c r="AB1335" s="34"/>
      <c r="AC1335" s="34"/>
      <c r="AD1335" s="34"/>
      <c r="AE1335" s="34"/>
      <c r="AF1335" s="34"/>
      <c r="AG1335" s="34"/>
      <c r="AH1335" s="34"/>
    </row>
    <row r="1336" spans="1:34" ht="11.25" x14ac:dyDescent="0.2">
      <c r="A1336" s="34"/>
      <c r="B1336" s="34"/>
      <c r="C1336" s="45"/>
      <c r="D1336" s="35"/>
      <c r="E1336" s="35"/>
      <c r="F1336" s="45"/>
      <c r="G1336" s="37"/>
      <c r="H1336" s="37"/>
      <c r="I1336" s="37"/>
      <c r="J1336" s="35"/>
      <c r="K1336" s="35"/>
      <c r="L1336" s="35"/>
      <c r="M1336" s="35"/>
      <c r="N1336" s="64"/>
      <c r="O1336" s="64"/>
      <c r="P1336" s="64"/>
      <c r="Q1336" s="64"/>
      <c r="R1336" s="64"/>
      <c r="S1336" s="34"/>
      <c r="T1336" s="34"/>
      <c r="U1336" s="34"/>
      <c r="V1336" s="34"/>
      <c r="W1336" s="34"/>
      <c r="X1336" s="34"/>
      <c r="Y1336" s="34"/>
      <c r="Z1336" s="34"/>
      <c r="AA1336" s="34"/>
      <c r="AB1336" s="34"/>
      <c r="AC1336" s="34"/>
      <c r="AD1336" s="34"/>
      <c r="AE1336" s="34"/>
      <c r="AF1336" s="34"/>
      <c r="AG1336" s="34"/>
      <c r="AH1336" s="34"/>
    </row>
    <row r="1337" spans="1:34" ht="12.75" x14ac:dyDescent="0.2">
      <c r="A1337" s="26"/>
      <c r="B1337" s="27" t="s">
        <v>6</v>
      </c>
      <c r="C1337" s="26"/>
      <c r="D1337" s="26"/>
      <c r="E1337" s="26"/>
      <c r="F1337" s="26"/>
      <c r="G1337" s="66"/>
      <c r="H1337" s="66"/>
      <c r="I1337" s="66"/>
      <c r="J1337" s="66"/>
      <c r="K1337" s="66"/>
      <c r="L1337" s="66"/>
      <c r="M1337" s="66"/>
      <c r="N1337" s="32"/>
      <c r="O1337" s="33"/>
      <c r="P1337" s="32"/>
      <c r="Q1337" s="33"/>
      <c r="R1337" s="32"/>
      <c r="S1337" s="32"/>
      <c r="T1337" s="32"/>
      <c r="U1337" s="33"/>
      <c r="V1337" s="33"/>
      <c r="W1337" s="33"/>
      <c r="X1337" s="33"/>
      <c r="Y1337" s="33"/>
      <c r="Z1337" s="33"/>
      <c r="AA1337" s="33"/>
      <c r="AB1337" s="33"/>
      <c r="AC1337" s="33"/>
      <c r="AD1337" s="33"/>
      <c r="AE1337" s="33"/>
      <c r="AF1337" s="33"/>
      <c r="AG1337" s="33"/>
      <c r="AH1337" s="33"/>
    </row>
  </sheetData>
  <sheetProtection formatColumns="0" formatRows="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Tariff schedule</vt:lpstr>
      <vt:lpstr>Stakeholder report</vt:lpstr>
      <vt:lpstr>Proposal report</vt:lpstr>
      <vt:lpstr>Stakeholder report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Dale</dc:creator>
  <cp:lastModifiedBy>Daniel Dale</cp:lastModifiedBy>
  <dcterms:created xsi:type="dcterms:W3CDTF">2024-04-15T01:21:59Z</dcterms:created>
  <dcterms:modified xsi:type="dcterms:W3CDTF">2024-04-15T01:24:09Z</dcterms:modified>
</cp:coreProperties>
</file>