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5f4973c0ba3fbe/Documents/Data/"/>
    </mc:Choice>
  </mc:AlternateContent>
  <xr:revisionPtr revIDLastSave="13" documentId="8_{3923C273-95E7-4F04-9993-9A3B637269F4}" xr6:coauthVersionLast="47" xr6:coauthVersionMax="47" xr10:uidLastSave="{6BE22A5A-22F9-48A0-9816-A2F6412B4F74}"/>
  <bookViews>
    <workbookView xWindow="-108" yWindow="-108" windowWidth="23256" windowHeight="12456" xr2:uid="{00000000-000D-0000-FFFF-FFFF00000000}"/>
  </bookViews>
  <sheets>
    <sheet name="ngu_van_12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F55" i="1" s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I55" i="1" l="1"/>
  <c r="F56" i="1"/>
  <c r="I56" i="1" l="1"/>
  <c r="F57" i="1"/>
  <c r="I57" i="1" s="1"/>
  <c r="F58" i="1" l="1"/>
  <c r="I58" i="1" s="1"/>
  <c r="F59" i="1" l="1"/>
  <c r="I59" i="1" s="1"/>
</calcChain>
</file>

<file path=xl/sharedStrings.xml><?xml version="1.0" encoding="utf-8"?>
<sst xmlns="http://schemas.openxmlformats.org/spreadsheetml/2006/main" count="122" uniqueCount="108">
  <si>
    <t>SỞ GIÁO DỤC VÀ ĐÀO TẠO BÌNH PHƯỚC</t>
  </si>
  <si>
    <t>TRƯỜNG TRƯỜNG THPT HÙNG VƯƠNG</t>
  </si>
  <si>
    <t>BẢNG ĐIỂM CHI TIẾT - MÔN NGỮ VĂN - HỌC KỲ 1 - NĂM HỌC 2021-2022</t>
  </si>
  <si>
    <t>Khối 12 - Lớp 12A1</t>
  </si>
  <si>
    <t>STT</t>
  </si>
  <si>
    <t>Mã học sinh</t>
  </si>
  <si>
    <t>Họ và tên</t>
  </si>
  <si>
    <t>ĐĐGtx</t>
  </si>
  <si>
    <t>ĐĐGgk</t>
  </si>
  <si>
    <t>ĐĐGck</t>
  </si>
  <si>
    <t>ĐTB 
mhk</t>
  </si>
  <si>
    <t>Nhận xét</t>
  </si>
  <si>
    <t>TX1</t>
  </si>
  <si>
    <t>TX2</t>
  </si>
  <si>
    <t>TX3</t>
  </si>
  <si>
    <t>TX4</t>
  </si>
  <si>
    <t>GK1</t>
  </si>
  <si>
    <t>CK1</t>
  </si>
  <si>
    <t>Tạ Hoàng</t>
  </si>
  <si>
    <t>An</t>
  </si>
  <si>
    <t>Bùi Ngọc</t>
  </si>
  <si>
    <t>Anh</t>
  </si>
  <si>
    <t>Phan Trọng</t>
  </si>
  <si>
    <t>Bảo</t>
  </si>
  <si>
    <t>Trần Gia</t>
  </si>
  <si>
    <t>Nguyễn Thị</t>
  </si>
  <si>
    <t>Bình</t>
  </si>
  <si>
    <t>Nguyễn Hùng</t>
  </si>
  <si>
    <t>Cường</t>
  </si>
  <si>
    <t>Nguyễn Thùy</t>
  </si>
  <si>
    <t>Dung</t>
  </si>
  <si>
    <t>Bùi Ngọc Khánh</t>
  </si>
  <si>
    <t>Duy</t>
  </si>
  <si>
    <t>Bùi Vũ Nhật</t>
  </si>
  <si>
    <t>Nguyễn Lê Anh</t>
  </si>
  <si>
    <t>Đào</t>
  </si>
  <si>
    <t>Đào Đình</t>
  </si>
  <si>
    <t>Đạt</t>
  </si>
  <si>
    <t>Trịnh Phát</t>
  </si>
  <si>
    <t>Bùi Minh</t>
  </si>
  <si>
    <t>Đức</t>
  </si>
  <si>
    <t>Cấn Thị Thái</t>
  </si>
  <si>
    <t>Hà</t>
  </si>
  <si>
    <t>Nguyễn Thế</t>
  </si>
  <si>
    <t>Hiệp</t>
  </si>
  <si>
    <t>Lê Đức</t>
  </si>
  <si>
    <t>Huy</t>
  </si>
  <si>
    <t>Nguyễn Quốc</t>
  </si>
  <si>
    <t>Phan Thị Thu</t>
  </si>
  <si>
    <t>Huyền</t>
  </si>
  <si>
    <t>Lê Nguyễn</t>
  </si>
  <si>
    <t>Hưng</t>
  </si>
  <si>
    <t>Đoàn Đình</t>
  </si>
  <si>
    <t>Khánh</t>
  </si>
  <si>
    <t>Nguyễn Phước Đăng</t>
  </si>
  <si>
    <t>Khoa</t>
  </si>
  <si>
    <t>Phạm Quang</t>
  </si>
  <si>
    <t>Lưu</t>
  </si>
  <si>
    <t>Lê Ngọc Tuyết</t>
  </si>
  <si>
    <t>Mai</t>
  </si>
  <si>
    <t>Bùi Sỹ</t>
  </si>
  <si>
    <t>Mạnh</t>
  </si>
  <si>
    <t>Hà Vũ Thúy</t>
  </si>
  <si>
    <t>Mỵ</t>
  </si>
  <si>
    <t>Anh Thị Tuyết</t>
  </si>
  <si>
    <t>Ngân</t>
  </si>
  <si>
    <t>Hà Trung</t>
  </si>
  <si>
    <t>Nguyên</t>
  </si>
  <si>
    <t>Nguyễn Thị Yến</t>
  </si>
  <si>
    <t>Nhi</t>
  </si>
  <si>
    <t>Hoàng Thị Hồng</t>
  </si>
  <si>
    <t>Nhung</t>
  </si>
  <si>
    <t>Phạm Ngọc Gia</t>
  </si>
  <si>
    <t>Oanh</t>
  </si>
  <si>
    <t>Phan Nam</t>
  </si>
  <si>
    <t>Phương</t>
  </si>
  <si>
    <t>Lê Công Ái</t>
  </si>
  <si>
    <t>Quốc</t>
  </si>
  <si>
    <t>Võ Văn</t>
  </si>
  <si>
    <t>Sỹ</t>
  </si>
  <si>
    <t>Võ Trọng</t>
  </si>
  <si>
    <t>Tài</t>
  </si>
  <si>
    <t>Dương Thị Thanh</t>
  </si>
  <si>
    <t>Tâm</t>
  </si>
  <si>
    <t>Trịnh Thị Thanh</t>
  </si>
  <si>
    <t>Trần Minh</t>
  </si>
  <si>
    <t>Tân</t>
  </si>
  <si>
    <t>Thành</t>
  </si>
  <si>
    <t>Hoàng Thị Thanh</t>
  </si>
  <si>
    <t>Thảo</t>
  </si>
  <si>
    <t>Tuấn</t>
  </si>
  <si>
    <t>Nguyễn Anh</t>
  </si>
  <si>
    <t>Đào Quang</t>
  </si>
  <si>
    <t>Vinh</t>
  </si>
  <si>
    <t>Nguyễn Thành</t>
  </si>
  <si>
    <t>Nguyễn Lê Tường</t>
  </si>
  <si>
    <t>Vỹ</t>
  </si>
  <si>
    <t>Tô Trần Như</t>
  </si>
  <si>
    <t>Ý</t>
  </si>
  <si>
    <t>THỐNG KÊ HỌC KỲ 1</t>
  </si>
  <si>
    <t>Số học sinh đạt</t>
  </si>
  <si>
    <t>Giỏi</t>
  </si>
  <si>
    <t>-</t>
  </si>
  <si>
    <t>Số lượng - Tỉ lệ (%)</t>
  </si>
  <si>
    <t>Khá</t>
  </si>
  <si>
    <t>Trung bình</t>
  </si>
  <si>
    <t>Yếu</t>
  </si>
  <si>
    <t>Kém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</si>
</sst>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indexed="8"/>
      <name val="Calibri"/>
    </font>
    <font>
      <b/>
      <sz val="10"/>
      <color indexed="8"/>
      <name val="Arial"/>
    </font>
    <font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3"/>
      <color indexed="9"/>
      <name val="Verdana"/>
    </font>
    <font>
      <sz val="10"/>
      <color indexed="10"/>
      <name val="Arial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56">
    <xf numFmtId="0" fontId="0" fillId="0" borderId="0" xfId="0" applyFill="1" applyProtection="1"/>
    <xf numFmtId="0" fontId="2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164" fontId="3" fillId="0" borderId="0" xfId="0" applyNumberFormat="1" applyFont="1" applyFill="1" applyAlignment="1" applyProtection="1">
      <alignment vertical="center"/>
    </xf>
    <xf numFmtId="164" fontId="4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164" fontId="4" fillId="0" borderId="0" xfId="0" applyNumberFormat="1" applyFont="1" applyFill="1" applyAlignment="1" applyProtection="1">
      <alignment vertical="center"/>
    </xf>
    <xf numFmtId="0" fontId="4" fillId="0" borderId="0" xfId="0" applyFont="1" applyFill="1" applyProtection="1"/>
    <xf numFmtId="0" fontId="4" fillId="0" borderId="2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5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/>
    </xf>
    <xf numFmtId="0" fontId="4" fillId="0" borderId="11" xfId="0" applyFont="1" applyFill="1" applyBorder="1" applyAlignment="1" applyProtection="1">
      <alignment horizontal="left" vertical="center"/>
    </xf>
    <xf numFmtId="0" fontId="6" fillId="0" borderId="0" xfId="0" applyFont="1" applyFill="1" applyProtection="1"/>
    <xf numFmtId="0" fontId="3" fillId="0" borderId="13" xfId="0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left" vertical="center"/>
    </xf>
    <xf numFmtId="0" fontId="7" fillId="0" borderId="15" xfId="0" applyFont="1" applyFill="1" applyBorder="1" applyAlignment="1" applyProtection="1">
      <alignment horizontal="center" vertical="center"/>
    </xf>
    <xf numFmtId="0" fontId="7" fillId="0" borderId="16" xfId="0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12" xfId="0" applyFont="1" applyFill="1" applyBorder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left" vertical="center"/>
    </xf>
    <xf numFmtId="0" fontId="4" fillId="0" borderId="12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0" fontId="3" fillId="0" borderId="12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0" fillId="0" borderId="0" xfId="0" applyFill="1" applyProtection="1"/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/>
    </xf>
    <xf numFmtId="164" fontId="3" fillId="0" borderId="0" xfId="0" applyNumberFormat="1" applyFont="1" applyFill="1" applyAlignment="1" applyProtection="1">
      <alignment horizontal="center" vertical="center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536"/>
  <sheetViews>
    <sheetView tabSelected="1" showRuler="0" zoomScaleNormal="100" workbookViewId="0">
      <pane ySplit="7" topLeftCell="A27" activePane="bottomLeft" state="frozen"/>
      <selection pane="bottomLeft" activeCell="L34" sqref="L34"/>
    </sheetView>
  </sheetViews>
  <sheetFormatPr defaultRowHeight="12.75" customHeight="1" x14ac:dyDescent="0.3"/>
  <cols>
    <col min="1" max="1" width="5" style="5" customWidth="1"/>
    <col min="2" max="2" width="11.44140625" style="5" hidden="1" customWidth="1"/>
    <col min="3" max="3" width="22" style="6" customWidth="1"/>
    <col min="4" max="4" width="7" style="6" customWidth="1"/>
    <col min="5" max="8" width="7.44140625" style="5" customWidth="1"/>
    <col min="9" max="9" width="7.44140625" style="6" customWidth="1"/>
    <col min="10" max="10" width="7.44140625" style="5" customWidth="1"/>
    <col min="11" max="11" width="6" style="4" customWidth="1"/>
    <col min="12" max="12" width="11.44140625" style="3" customWidth="1"/>
    <col min="13" max="13" width="7" style="7" customWidth="1"/>
    <col min="14" max="14" width="6" style="7" customWidth="1"/>
    <col min="15" max="15" width="6.44140625" style="7" customWidth="1"/>
    <col min="16" max="37" width="11.44140625" customWidth="1"/>
  </cols>
  <sheetData>
    <row r="1" spans="1:37" ht="17.25" customHeight="1" x14ac:dyDescent="0.3">
      <c r="A1" s="42" t="s">
        <v>0</v>
      </c>
      <c r="B1" s="42"/>
      <c r="C1" s="42"/>
      <c r="D1" s="42"/>
      <c r="E1" s="47"/>
      <c r="F1" s="42"/>
      <c r="G1" s="42"/>
      <c r="H1" s="42"/>
      <c r="I1" s="42"/>
      <c r="J1" s="42"/>
      <c r="K1" s="42"/>
    </row>
    <row r="2" spans="1:37" ht="17.25" customHeight="1" x14ac:dyDescent="0.3">
      <c r="A2" s="42" t="s">
        <v>1</v>
      </c>
      <c r="B2" s="42"/>
      <c r="C2" s="42"/>
      <c r="D2" s="42"/>
      <c r="E2" s="47"/>
      <c r="F2" s="42"/>
      <c r="G2" s="42"/>
      <c r="H2" s="42"/>
      <c r="I2" s="42"/>
      <c r="J2" s="42"/>
      <c r="K2" s="42"/>
    </row>
    <row r="3" spans="1:37" ht="19.95" customHeight="1" x14ac:dyDescent="0.3">
      <c r="A3" s="47" t="s">
        <v>2</v>
      </c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37" ht="12.75" customHeight="1" x14ac:dyDescent="0.3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2"/>
      <c r="K4" s="2"/>
    </row>
    <row r="5" spans="1:37" ht="12.75" customHeight="1" x14ac:dyDescent="0.3">
      <c r="A5" s="3"/>
      <c r="B5" s="1"/>
      <c r="C5" s="3"/>
      <c r="D5" s="3"/>
      <c r="E5" s="42"/>
      <c r="F5" s="42"/>
      <c r="G5" s="42"/>
      <c r="H5" s="42"/>
      <c r="I5" s="48"/>
      <c r="J5" s="48"/>
      <c r="K5" s="53" t="str">
        <f>IF(J5&lt;&gt;"",IF(COUNTIF(E5:J5,"CĐ")+COUNTIF(E5:J5,"CD")+COUNTIF(E5:J5,"C")&gt;=1,"CĐ","Đ"),"")</f>
        <v/>
      </c>
    </row>
    <row r="6" spans="1:37" ht="30" customHeight="1" x14ac:dyDescent="0.3">
      <c r="A6" s="50" t="s">
        <v>4</v>
      </c>
      <c r="B6" s="50" t="s">
        <v>5</v>
      </c>
      <c r="C6" s="50" t="s">
        <v>6</v>
      </c>
      <c r="D6" s="50"/>
      <c r="E6" s="49" t="s">
        <v>7</v>
      </c>
      <c r="F6" s="50"/>
      <c r="G6" s="49"/>
      <c r="H6" s="49" t="s">
        <v>7</v>
      </c>
      <c r="I6" s="49" t="s">
        <v>8</v>
      </c>
      <c r="J6" s="49" t="s">
        <v>9</v>
      </c>
      <c r="K6" s="54" t="s">
        <v>10</v>
      </c>
      <c r="L6" s="50" t="s">
        <v>11</v>
      </c>
      <c r="M6" s="42"/>
      <c r="N6" s="48"/>
      <c r="O6" s="48"/>
    </row>
    <row r="7" spans="1:37" ht="12.75" customHeight="1" x14ac:dyDescent="0.3">
      <c r="A7" s="50"/>
      <c r="B7" s="50"/>
      <c r="C7" s="50"/>
      <c r="D7" s="50"/>
      <c r="E7" s="13" t="s">
        <v>12</v>
      </c>
      <c r="F7" s="13" t="s">
        <v>13</v>
      </c>
      <c r="G7" s="13" t="s">
        <v>14</v>
      </c>
      <c r="H7" s="13" t="s">
        <v>15</v>
      </c>
      <c r="I7" s="51" t="s">
        <v>16</v>
      </c>
      <c r="J7" s="50" t="s">
        <v>17</v>
      </c>
      <c r="K7" s="55"/>
      <c r="L7" s="52"/>
      <c r="M7" s="42"/>
      <c r="N7" s="48"/>
      <c r="O7" s="48"/>
    </row>
    <row r="8" spans="1:37" ht="12.75" customHeight="1" x14ac:dyDescent="0.3">
      <c r="A8" s="19">
        <v>1</v>
      </c>
      <c r="B8" s="12">
        <v>1901173015</v>
      </c>
      <c r="C8" s="23" t="s">
        <v>18</v>
      </c>
      <c r="D8" s="21" t="s">
        <v>19</v>
      </c>
      <c r="E8" s="12">
        <v>7</v>
      </c>
      <c r="F8" s="12">
        <v>8</v>
      </c>
      <c r="G8" s="12">
        <v>6</v>
      </c>
      <c r="H8" s="15">
        <v>9</v>
      </c>
      <c r="I8" s="17">
        <v>8</v>
      </c>
      <c r="J8" s="17">
        <v>6.5</v>
      </c>
      <c r="K8" s="17">
        <f t="shared" ref="K8:K52" si="0">IF((COUNT(E8:H8)+COUNT(I8:I8)*2+COUNT(J8:J8)*3),ROUND((SUM(E8:H8)+SUM(I8:I8)*2+SUM(J8:J8)*3)/(COUNT(E8:H8)+COUNT(I8:I8)*2+COUNT(J8:J8)*3),1),"")</f>
        <v>7.3</v>
      </c>
      <c r="L8" s="15"/>
      <c r="M8" s="10"/>
      <c r="N8" s="10"/>
      <c r="O8" s="10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12.75" customHeight="1" x14ac:dyDescent="0.3">
      <c r="A9" s="19">
        <v>2</v>
      </c>
      <c r="B9" s="12">
        <v>1901172816</v>
      </c>
      <c r="C9" s="23" t="s">
        <v>20</v>
      </c>
      <c r="D9" s="21" t="s">
        <v>21</v>
      </c>
      <c r="E9" s="12">
        <v>9</v>
      </c>
      <c r="F9" s="12">
        <v>7</v>
      </c>
      <c r="G9" s="12">
        <v>6</v>
      </c>
      <c r="H9" s="15">
        <v>9</v>
      </c>
      <c r="I9" s="17">
        <v>7.5</v>
      </c>
      <c r="J9" s="17">
        <v>6.5</v>
      </c>
      <c r="K9" s="17">
        <f t="shared" si="0"/>
        <v>7.3</v>
      </c>
      <c r="L9" s="15"/>
      <c r="M9" s="10"/>
      <c r="N9" s="10"/>
      <c r="O9" s="10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12.75" customHeight="1" x14ac:dyDescent="0.3">
      <c r="A10" s="19">
        <v>3</v>
      </c>
      <c r="B10" s="12">
        <v>2004774627</v>
      </c>
      <c r="C10" s="23" t="s">
        <v>22</v>
      </c>
      <c r="D10" s="21" t="s">
        <v>23</v>
      </c>
      <c r="E10" s="12">
        <v>9</v>
      </c>
      <c r="F10" s="12">
        <v>7</v>
      </c>
      <c r="G10" s="12">
        <v>7</v>
      </c>
      <c r="H10" s="15">
        <v>9</v>
      </c>
      <c r="I10" s="17">
        <v>7</v>
      </c>
      <c r="J10" s="17">
        <v>6</v>
      </c>
      <c r="K10" s="17">
        <f t="shared" si="0"/>
        <v>7.1</v>
      </c>
      <c r="L10" s="15"/>
      <c r="M10" s="10"/>
      <c r="N10" s="10"/>
      <c r="O10" s="10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12.75" customHeight="1" x14ac:dyDescent="0.3">
      <c r="A11" s="19">
        <v>4</v>
      </c>
      <c r="B11" s="12">
        <v>1901172803</v>
      </c>
      <c r="C11" s="23" t="s">
        <v>24</v>
      </c>
      <c r="D11" s="21" t="s">
        <v>23</v>
      </c>
      <c r="E11" s="12">
        <v>8</v>
      </c>
      <c r="F11" s="12">
        <v>8</v>
      </c>
      <c r="G11" s="12">
        <v>7</v>
      </c>
      <c r="H11" s="15">
        <v>7</v>
      </c>
      <c r="I11" s="17">
        <v>8</v>
      </c>
      <c r="J11" s="17">
        <v>7.5</v>
      </c>
      <c r="K11" s="17">
        <f t="shared" si="0"/>
        <v>7.6</v>
      </c>
      <c r="L11" s="15"/>
      <c r="M11" s="10"/>
      <c r="N11" s="10"/>
      <c r="O11" s="10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12.75" customHeight="1" x14ac:dyDescent="0.3">
      <c r="A12" s="20">
        <v>5</v>
      </c>
      <c r="B12" s="14">
        <v>1901172799</v>
      </c>
      <c r="C12" s="24" t="s">
        <v>25</v>
      </c>
      <c r="D12" s="22" t="s">
        <v>26</v>
      </c>
      <c r="E12" s="14">
        <v>8</v>
      </c>
      <c r="F12" s="14">
        <v>7</v>
      </c>
      <c r="G12" s="14">
        <v>7</v>
      </c>
      <c r="H12" s="16">
        <v>9</v>
      </c>
      <c r="I12" s="18">
        <v>7.5</v>
      </c>
      <c r="J12" s="18">
        <v>7</v>
      </c>
      <c r="K12" s="18">
        <f t="shared" si="0"/>
        <v>7.4</v>
      </c>
      <c r="L12" s="16"/>
      <c r="M12" s="10"/>
      <c r="N12" s="10"/>
      <c r="O12" s="10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12.75" customHeight="1" x14ac:dyDescent="0.3">
      <c r="A13" s="19">
        <v>6</v>
      </c>
      <c r="B13" s="12">
        <v>1901172474</v>
      </c>
      <c r="C13" s="23" t="s">
        <v>27</v>
      </c>
      <c r="D13" s="21" t="s">
        <v>28</v>
      </c>
      <c r="E13" s="12">
        <v>10</v>
      </c>
      <c r="F13" s="12">
        <v>7</v>
      </c>
      <c r="G13" s="12">
        <v>8</v>
      </c>
      <c r="H13" s="15">
        <v>7</v>
      </c>
      <c r="I13" s="17">
        <v>7</v>
      </c>
      <c r="J13" s="17">
        <v>6.5</v>
      </c>
      <c r="K13" s="17">
        <f t="shared" si="0"/>
        <v>7.3</v>
      </c>
      <c r="L13" s="15"/>
      <c r="M13" s="10"/>
      <c r="N13" s="10"/>
      <c r="O13" s="10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12.75" customHeight="1" x14ac:dyDescent="0.3">
      <c r="A14" s="19">
        <v>7</v>
      </c>
      <c r="B14" s="12">
        <v>1901172806</v>
      </c>
      <c r="C14" s="23" t="s">
        <v>29</v>
      </c>
      <c r="D14" s="21" t="s">
        <v>30</v>
      </c>
      <c r="E14" s="12">
        <v>8</v>
      </c>
      <c r="F14" s="12">
        <v>8</v>
      </c>
      <c r="G14" s="12">
        <v>8</v>
      </c>
      <c r="H14" s="15">
        <v>9</v>
      </c>
      <c r="I14" s="17">
        <v>8</v>
      </c>
      <c r="J14" s="17">
        <v>7</v>
      </c>
      <c r="K14" s="17">
        <f t="shared" si="0"/>
        <v>7.8</v>
      </c>
      <c r="L14" s="15"/>
      <c r="M14" s="10"/>
      <c r="N14" s="10"/>
      <c r="O14" s="10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12.75" customHeight="1" x14ac:dyDescent="0.3">
      <c r="A15" s="19">
        <v>8</v>
      </c>
      <c r="B15" s="12">
        <v>1901172708</v>
      </c>
      <c r="C15" s="23" t="s">
        <v>31</v>
      </c>
      <c r="D15" s="21" t="s">
        <v>32</v>
      </c>
      <c r="E15" s="12">
        <v>9</v>
      </c>
      <c r="F15" s="12">
        <v>6</v>
      </c>
      <c r="G15" s="12">
        <v>9</v>
      </c>
      <c r="H15" s="15">
        <v>10</v>
      </c>
      <c r="I15" s="17">
        <v>7</v>
      </c>
      <c r="J15" s="17">
        <v>7</v>
      </c>
      <c r="K15" s="17">
        <f t="shared" si="0"/>
        <v>7.7</v>
      </c>
      <c r="L15" s="15"/>
      <c r="M15" s="10"/>
      <c r="N15" s="10"/>
      <c r="O15" s="10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12.75" customHeight="1" x14ac:dyDescent="0.3">
      <c r="A16" s="19">
        <v>9</v>
      </c>
      <c r="B16" s="12">
        <v>1901172709</v>
      </c>
      <c r="C16" s="23" t="s">
        <v>33</v>
      </c>
      <c r="D16" s="21" t="s">
        <v>32</v>
      </c>
      <c r="E16" s="12">
        <v>7</v>
      </c>
      <c r="F16" s="12">
        <v>7</v>
      </c>
      <c r="G16" s="12">
        <v>6</v>
      </c>
      <c r="H16" s="15">
        <v>7</v>
      </c>
      <c r="I16" s="17">
        <v>7</v>
      </c>
      <c r="J16" s="17">
        <v>6.5</v>
      </c>
      <c r="K16" s="17">
        <f t="shared" si="0"/>
        <v>6.7</v>
      </c>
      <c r="L16" s="15"/>
      <c r="M16" s="10"/>
      <c r="N16" s="10"/>
      <c r="O16" s="10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12.75" customHeight="1" x14ac:dyDescent="0.3">
      <c r="A17" s="20">
        <v>10</v>
      </c>
      <c r="B17" s="14">
        <v>1901172124</v>
      </c>
      <c r="C17" s="24" t="s">
        <v>34</v>
      </c>
      <c r="D17" s="22" t="s">
        <v>35</v>
      </c>
      <c r="E17" s="14">
        <v>9</v>
      </c>
      <c r="F17" s="14">
        <v>8</v>
      </c>
      <c r="G17" s="14">
        <v>9</v>
      </c>
      <c r="H17" s="16">
        <v>10</v>
      </c>
      <c r="I17" s="18">
        <v>7.5</v>
      </c>
      <c r="J17" s="18">
        <v>7</v>
      </c>
      <c r="K17" s="18">
        <f t="shared" si="0"/>
        <v>8</v>
      </c>
      <c r="L17" s="16"/>
      <c r="M17" s="10"/>
      <c r="N17" s="10"/>
      <c r="O17" s="10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ht="12.75" customHeight="1" x14ac:dyDescent="0.3">
      <c r="A18" s="19">
        <v>11</v>
      </c>
      <c r="B18" s="12">
        <v>1901173260</v>
      </c>
      <c r="C18" s="23" t="s">
        <v>36</v>
      </c>
      <c r="D18" s="21" t="s">
        <v>37</v>
      </c>
      <c r="E18" s="12">
        <v>10</v>
      </c>
      <c r="F18" s="12">
        <v>7</v>
      </c>
      <c r="G18" s="12">
        <v>6</v>
      </c>
      <c r="H18" s="15">
        <v>7</v>
      </c>
      <c r="I18" s="17">
        <v>7</v>
      </c>
      <c r="J18" s="17">
        <v>7</v>
      </c>
      <c r="K18" s="17">
        <f t="shared" si="0"/>
        <v>7.2</v>
      </c>
      <c r="L18" s="15"/>
      <c r="M18" s="10"/>
      <c r="N18" s="10"/>
      <c r="O18" s="1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ht="12.75" customHeight="1" x14ac:dyDescent="0.3">
      <c r="A19" s="19">
        <v>12</v>
      </c>
      <c r="B19" s="12">
        <v>1901172697</v>
      </c>
      <c r="C19" s="23" t="s">
        <v>38</v>
      </c>
      <c r="D19" s="21" t="s">
        <v>37</v>
      </c>
      <c r="E19" s="12">
        <v>10</v>
      </c>
      <c r="F19" s="12">
        <v>7</v>
      </c>
      <c r="G19" s="12">
        <v>7</v>
      </c>
      <c r="H19" s="15">
        <v>9</v>
      </c>
      <c r="I19" s="17">
        <v>8</v>
      </c>
      <c r="J19" s="17">
        <v>6.5</v>
      </c>
      <c r="K19" s="17">
        <f t="shared" si="0"/>
        <v>7.6</v>
      </c>
      <c r="L19" s="15"/>
      <c r="M19" s="10"/>
      <c r="N19" s="10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ht="12.75" customHeight="1" x14ac:dyDescent="0.3">
      <c r="A20" s="19">
        <v>13</v>
      </c>
      <c r="B20" s="12">
        <v>1901172781</v>
      </c>
      <c r="C20" s="23" t="s">
        <v>39</v>
      </c>
      <c r="D20" s="21" t="s">
        <v>40</v>
      </c>
      <c r="E20" s="12">
        <v>8</v>
      </c>
      <c r="F20" s="12">
        <v>7</v>
      </c>
      <c r="G20" s="12">
        <v>8</v>
      </c>
      <c r="H20" s="15">
        <v>7</v>
      </c>
      <c r="I20" s="17">
        <v>8</v>
      </c>
      <c r="J20" s="17">
        <v>5.5</v>
      </c>
      <c r="K20" s="17">
        <f t="shared" si="0"/>
        <v>6.9</v>
      </c>
      <c r="L20" s="15"/>
      <c r="M20" s="10"/>
      <c r="N20" s="10"/>
      <c r="O20" s="10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12.75" customHeight="1" x14ac:dyDescent="0.3">
      <c r="A21" s="19">
        <v>14</v>
      </c>
      <c r="B21" s="12">
        <v>1901172103</v>
      </c>
      <c r="C21" s="23" t="s">
        <v>41</v>
      </c>
      <c r="D21" s="21" t="s">
        <v>42</v>
      </c>
      <c r="E21" s="12">
        <v>9</v>
      </c>
      <c r="F21" s="12">
        <v>7</v>
      </c>
      <c r="G21" s="12">
        <v>8</v>
      </c>
      <c r="H21" s="15">
        <v>9</v>
      </c>
      <c r="I21" s="17">
        <v>8.5</v>
      </c>
      <c r="J21" s="17">
        <v>7</v>
      </c>
      <c r="K21" s="17">
        <f t="shared" si="0"/>
        <v>7.9</v>
      </c>
      <c r="L21" s="15"/>
      <c r="M21" s="10"/>
      <c r="N21" s="10"/>
      <c r="O21" s="10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12.75" customHeight="1" x14ac:dyDescent="0.3">
      <c r="A22" s="20">
        <v>15</v>
      </c>
      <c r="B22" s="14">
        <v>1901173029</v>
      </c>
      <c r="C22" s="24" t="s">
        <v>43</v>
      </c>
      <c r="D22" s="22" t="s">
        <v>44</v>
      </c>
      <c r="E22" s="14">
        <v>8</v>
      </c>
      <c r="F22" s="14">
        <v>7</v>
      </c>
      <c r="G22" s="14">
        <v>5</v>
      </c>
      <c r="H22" s="16">
        <v>9</v>
      </c>
      <c r="I22" s="18">
        <v>7</v>
      </c>
      <c r="J22" s="18">
        <v>6</v>
      </c>
      <c r="K22" s="18">
        <f t="shared" si="0"/>
        <v>6.8</v>
      </c>
      <c r="L22" s="16"/>
      <c r="M22" s="10"/>
      <c r="N22" s="10"/>
      <c r="O22" s="10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12.75" customHeight="1" x14ac:dyDescent="0.3">
      <c r="A23" s="19">
        <v>16</v>
      </c>
      <c r="B23" s="12">
        <v>1901172691</v>
      </c>
      <c r="C23" s="23" t="s">
        <v>45</v>
      </c>
      <c r="D23" s="21" t="s">
        <v>46</v>
      </c>
      <c r="E23" s="12">
        <v>10</v>
      </c>
      <c r="F23" s="12">
        <v>6</v>
      </c>
      <c r="G23" s="12">
        <v>7</v>
      </c>
      <c r="H23" s="15">
        <v>8</v>
      </c>
      <c r="I23" s="17">
        <v>7.5</v>
      </c>
      <c r="J23" s="17">
        <v>7</v>
      </c>
      <c r="K23" s="17">
        <f t="shared" si="0"/>
        <v>7.4</v>
      </c>
      <c r="L23" s="15"/>
      <c r="M23" s="10"/>
      <c r="N23" s="10"/>
      <c r="O23" s="10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12.75" customHeight="1" x14ac:dyDescent="0.3">
      <c r="A24" s="19">
        <v>17</v>
      </c>
      <c r="B24" s="12">
        <v>1901172117</v>
      </c>
      <c r="C24" s="23" t="s">
        <v>47</v>
      </c>
      <c r="D24" s="21" t="s">
        <v>46</v>
      </c>
      <c r="E24" s="12">
        <v>9</v>
      </c>
      <c r="F24" s="12">
        <v>8</v>
      </c>
      <c r="G24" s="12">
        <v>8</v>
      </c>
      <c r="H24" s="15">
        <v>8</v>
      </c>
      <c r="I24" s="17">
        <v>8</v>
      </c>
      <c r="J24" s="17">
        <v>6.5</v>
      </c>
      <c r="K24" s="17">
        <f t="shared" si="0"/>
        <v>7.6</v>
      </c>
      <c r="L24" s="15"/>
      <c r="M24" s="10"/>
      <c r="N24" s="10"/>
      <c r="O24" s="10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12.75" customHeight="1" x14ac:dyDescent="0.3">
      <c r="A25" s="19">
        <v>18</v>
      </c>
      <c r="B25" s="12">
        <v>1901172104</v>
      </c>
      <c r="C25" s="23" t="s">
        <v>48</v>
      </c>
      <c r="D25" s="21" t="s">
        <v>49</v>
      </c>
      <c r="E25" s="12">
        <v>8</v>
      </c>
      <c r="F25" s="12">
        <v>7</v>
      </c>
      <c r="G25" s="12">
        <v>9</v>
      </c>
      <c r="H25" s="15">
        <v>7</v>
      </c>
      <c r="I25" s="17">
        <v>7.5</v>
      </c>
      <c r="J25" s="17">
        <v>7.5</v>
      </c>
      <c r="K25" s="17">
        <f t="shared" si="0"/>
        <v>7.6</v>
      </c>
      <c r="L25" s="15"/>
      <c r="M25" s="10"/>
      <c r="N25" s="10"/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12.75" customHeight="1" x14ac:dyDescent="0.3">
      <c r="A26" s="19">
        <v>19</v>
      </c>
      <c r="B26" s="12">
        <v>1901172715</v>
      </c>
      <c r="C26" s="23" t="s">
        <v>50</v>
      </c>
      <c r="D26" s="21" t="s">
        <v>51</v>
      </c>
      <c r="E26" s="12">
        <v>7</v>
      </c>
      <c r="F26" s="12">
        <v>8</v>
      </c>
      <c r="G26" s="12">
        <v>8</v>
      </c>
      <c r="H26" s="15">
        <v>6</v>
      </c>
      <c r="I26" s="17">
        <v>7</v>
      </c>
      <c r="J26" s="17">
        <v>7.5</v>
      </c>
      <c r="K26" s="17">
        <f t="shared" si="0"/>
        <v>7.3</v>
      </c>
      <c r="L26" s="15"/>
      <c r="M26" s="10"/>
      <c r="N26" s="10"/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12.75" customHeight="1" x14ac:dyDescent="0.3">
      <c r="A27" s="20">
        <v>20</v>
      </c>
      <c r="B27" s="14">
        <v>1901172204</v>
      </c>
      <c r="C27" s="24" t="s">
        <v>52</v>
      </c>
      <c r="D27" s="22" t="s">
        <v>53</v>
      </c>
      <c r="E27" s="14">
        <v>7</v>
      </c>
      <c r="F27" s="14">
        <v>5</v>
      </c>
      <c r="G27" s="14">
        <v>8</v>
      </c>
      <c r="H27" s="16">
        <v>7</v>
      </c>
      <c r="I27" s="18">
        <v>7</v>
      </c>
      <c r="J27" s="18">
        <v>7</v>
      </c>
      <c r="K27" s="18">
        <f t="shared" si="0"/>
        <v>6.9</v>
      </c>
      <c r="L27" s="16"/>
      <c r="M27" s="10"/>
      <c r="N27" s="10"/>
      <c r="O27" s="10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12.75" customHeight="1" x14ac:dyDescent="0.3">
      <c r="A28" s="19">
        <v>21</v>
      </c>
      <c r="B28" s="12">
        <v>1901172122</v>
      </c>
      <c r="C28" s="23" t="s">
        <v>54</v>
      </c>
      <c r="D28" s="21" t="s">
        <v>55</v>
      </c>
      <c r="E28" s="12">
        <v>10</v>
      </c>
      <c r="F28" s="12">
        <v>7</v>
      </c>
      <c r="G28" s="12">
        <v>8</v>
      </c>
      <c r="H28" s="15">
        <v>9</v>
      </c>
      <c r="I28" s="17">
        <v>8</v>
      </c>
      <c r="J28" s="17">
        <v>7.5</v>
      </c>
      <c r="K28" s="17">
        <f t="shared" si="0"/>
        <v>8.1</v>
      </c>
      <c r="L28" s="15"/>
      <c r="M28" s="10"/>
      <c r="N28" s="10"/>
      <c r="O28" s="10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12.75" customHeight="1" x14ac:dyDescent="0.3">
      <c r="A29" s="19">
        <v>22</v>
      </c>
      <c r="B29" s="12">
        <v>1901172681</v>
      </c>
      <c r="C29" s="23" t="s">
        <v>56</v>
      </c>
      <c r="D29" s="21" t="s">
        <v>57</v>
      </c>
      <c r="E29" s="12">
        <v>7</v>
      </c>
      <c r="F29" s="12">
        <v>8</v>
      </c>
      <c r="G29" s="12">
        <v>8</v>
      </c>
      <c r="H29" s="15">
        <v>7</v>
      </c>
      <c r="I29" s="17">
        <v>7</v>
      </c>
      <c r="J29" s="17">
        <v>6</v>
      </c>
      <c r="K29" s="17">
        <f t="shared" si="0"/>
        <v>6.9</v>
      </c>
      <c r="L29" s="15"/>
      <c r="M29" s="10"/>
      <c r="N29" s="10"/>
      <c r="O29" s="10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ht="12.75" customHeight="1" x14ac:dyDescent="0.3">
      <c r="A30" s="19">
        <v>23</v>
      </c>
      <c r="B30" s="12">
        <v>1901173023</v>
      </c>
      <c r="C30" s="23" t="s">
        <v>58</v>
      </c>
      <c r="D30" s="21" t="s">
        <v>59</v>
      </c>
      <c r="E30" s="12">
        <v>8</v>
      </c>
      <c r="F30" s="12">
        <v>7</v>
      </c>
      <c r="G30" s="12">
        <v>8</v>
      </c>
      <c r="H30" s="15">
        <v>8</v>
      </c>
      <c r="I30" s="17">
        <v>8</v>
      </c>
      <c r="J30" s="17">
        <v>6.5</v>
      </c>
      <c r="K30" s="17">
        <f t="shared" si="0"/>
        <v>7.4</v>
      </c>
      <c r="L30" s="15"/>
      <c r="M30" s="10"/>
      <c r="N30" s="10"/>
      <c r="O30" s="10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2.75" customHeight="1" x14ac:dyDescent="0.3">
      <c r="A31" s="19">
        <v>24</v>
      </c>
      <c r="B31" s="12">
        <v>1901172713</v>
      </c>
      <c r="C31" s="23" t="s">
        <v>60</v>
      </c>
      <c r="D31" s="21" t="s">
        <v>61</v>
      </c>
      <c r="E31" s="12">
        <v>10</v>
      </c>
      <c r="F31" s="12">
        <v>5</v>
      </c>
      <c r="G31" s="12">
        <v>6</v>
      </c>
      <c r="H31" s="15">
        <v>8</v>
      </c>
      <c r="I31" s="17">
        <v>7.5</v>
      </c>
      <c r="J31" s="17">
        <v>7</v>
      </c>
      <c r="K31" s="17">
        <f t="shared" si="0"/>
        <v>7.2</v>
      </c>
      <c r="L31" s="15"/>
      <c r="M31" s="10"/>
      <c r="N31" s="10"/>
      <c r="O31" s="10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2.6" customHeight="1" x14ac:dyDescent="0.3">
      <c r="A32" s="20">
        <v>25</v>
      </c>
      <c r="B32" s="14">
        <v>1901172703</v>
      </c>
      <c r="C32" s="24" t="s">
        <v>62</v>
      </c>
      <c r="D32" s="22" t="s">
        <v>63</v>
      </c>
      <c r="E32" s="14">
        <v>10</v>
      </c>
      <c r="F32" s="14">
        <v>7</v>
      </c>
      <c r="G32" s="14">
        <v>8</v>
      </c>
      <c r="H32" s="16">
        <v>9</v>
      </c>
      <c r="I32" s="18">
        <v>8</v>
      </c>
      <c r="J32" s="18">
        <v>2.5</v>
      </c>
      <c r="K32" s="18">
        <f t="shared" si="0"/>
        <v>6.4</v>
      </c>
      <c r="L32" s="16"/>
      <c r="M32" s="10"/>
      <c r="N32" s="10"/>
      <c r="O32" s="10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2.75" customHeight="1" x14ac:dyDescent="0.3">
      <c r="A33" s="19">
        <v>26</v>
      </c>
      <c r="B33" s="12">
        <v>1901172788</v>
      </c>
      <c r="C33" s="23" t="s">
        <v>64</v>
      </c>
      <c r="D33" s="21" t="s">
        <v>65</v>
      </c>
      <c r="E33" s="12">
        <v>8</v>
      </c>
      <c r="F33" s="12">
        <v>7</v>
      </c>
      <c r="G33" s="12">
        <v>9</v>
      </c>
      <c r="H33" s="15">
        <v>8</v>
      </c>
      <c r="I33" s="17">
        <v>8</v>
      </c>
      <c r="J33" s="17">
        <v>6.5</v>
      </c>
      <c r="K33" s="17">
        <f t="shared" si="0"/>
        <v>7.5</v>
      </c>
      <c r="L33" s="15"/>
      <c r="M33" s="10"/>
      <c r="N33" s="10"/>
      <c r="O33" s="10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12.75" customHeight="1" x14ac:dyDescent="0.3">
      <c r="A34" s="19">
        <v>27</v>
      </c>
      <c r="B34" s="12">
        <v>1901172675</v>
      </c>
      <c r="C34" s="23" t="s">
        <v>66</v>
      </c>
      <c r="D34" s="21" t="s">
        <v>67</v>
      </c>
      <c r="E34" s="12">
        <v>9</v>
      </c>
      <c r="F34" s="12">
        <v>7</v>
      </c>
      <c r="G34" s="12">
        <v>9</v>
      </c>
      <c r="H34" s="15">
        <v>7</v>
      </c>
      <c r="I34" s="17">
        <v>8</v>
      </c>
      <c r="J34" s="17">
        <v>6.5</v>
      </c>
      <c r="K34" s="17">
        <f t="shared" si="0"/>
        <v>7.5</v>
      </c>
      <c r="L34" s="15"/>
      <c r="M34" s="10"/>
      <c r="N34" s="10"/>
      <c r="O34" s="10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12.75" customHeight="1" x14ac:dyDescent="0.3">
      <c r="A35" s="19">
        <v>28</v>
      </c>
      <c r="B35" s="12">
        <v>1901172112</v>
      </c>
      <c r="C35" s="23" t="s">
        <v>68</v>
      </c>
      <c r="D35" s="21" t="s">
        <v>69</v>
      </c>
      <c r="E35" s="12">
        <v>9</v>
      </c>
      <c r="F35" s="12">
        <v>8</v>
      </c>
      <c r="G35" s="12">
        <v>9</v>
      </c>
      <c r="H35" s="15">
        <v>8</v>
      </c>
      <c r="I35" s="17">
        <v>8</v>
      </c>
      <c r="J35" s="17">
        <v>7.5</v>
      </c>
      <c r="K35" s="17">
        <f t="shared" si="0"/>
        <v>8.1</v>
      </c>
      <c r="L35" s="15"/>
      <c r="M35" s="10"/>
      <c r="N35" s="10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12.75" customHeight="1" x14ac:dyDescent="0.3">
      <c r="A36" s="19">
        <v>29</v>
      </c>
      <c r="B36" s="12">
        <v>1901172812</v>
      </c>
      <c r="C36" s="23" t="s">
        <v>70</v>
      </c>
      <c r="D36" s="21" t="s">
        <v>71</v>
      </c>
      <c r="E36" s="12">
        <v>8</v>
      </c>
      <c r="F36" s="12">
        <v>6</v>
      </c>
      <c r="G36" s="12">
        <v>6</v>
      </c>
      <c r="H36" s="15">
        <v>8</v>
      </c>
      <c r="I36" s="17">
        <v>8</v>
      </c>
      <c r="J36" s="17">
        <v>7</v>
      </c>
      <c r="K36" s="17">
        <f t="shared" si="0"/>
        <v>7.2</v>
      </c>
      <c r="L36" s="15"/>
      <c r="M36" s="10"/>
      <c r="N36" s="10"/>
      <c r="O36" s="10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12.75" customHeight="1" x14ac:dyDescent="0.3">
      <c r="A37" s="20">
        <v>30</v>
      </c>
      <c r="B37" s="14">
        <v>1901172381</v>
      </c>
      <c r="C37" s="24" t="s">
        <v>72</v>
      </c>
      <c r="D37" s="22" t="s">
        <v>73</v>
      </c>
      <c r="E37" s="14">
        <v>8</v>
      </c>
      <c r="F37" s="14">
        <v>5</v>
      </c>
      <c r="G37" s="14">
        <v>5</v>
      </c>
      <c r="H37" s="16">
        <v>7</v>
      </c>
      <c r="I37" s="18">
        <v>7</v>
      </c>
      <c r="J37" s="18">
        <v>7.5</v>
      </c>
      <c r="K37" s="18">
        <f t="shared" si="0"/>
        <v>6.8</v>
      </c>
      <c r="L37" s="16"/>
      <c r="M37" s="10"/>
      <c r="N37" s="10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12.75" customHeight="1" x14ac:dyDescent="0.3">
      <c r="A38" s="19">
        <v>31</v>
      </c>
      <c r="B38" s="12">
        <v>1901172821</v>
      </c>
      <c r="C38" s="23" t="s">
        <v>74</v>
      </c>
      <c r="D38" s="21" t="s">
        <v>75</v>
      </c>
      <c r="E38" s="12">
        <v>7</v>
      </c>
      <c r="F38" s="12">
        <v>6</v>
      </c>
      <c r="G38" s="12">
        <v>9</v>
      </c>
      <c r="H38" s="15">
        <v>8</v>
      </c>
      <c r="I38" s="17">
        <v>8</v>
      </c>
      <c r="J38" s="17">
        <v>7</v>
      </c>
      <c r="K38" s="17">
        <f t="shared" si="0"/>
        <v>7.4</v>
      </c>
      <c r="L38" s="15"/>
      <c r="M38" s="10"/>
      <c r="N38" s="10"/>
      <c r="O38" s="10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2.75" customHeight="1" x14ac:dyDescent="0.3">
      <c r="A39" s="19">
        <v>32</v>
      </c>
      <c r="B39" s="12">
        <v>1901172116</v>
      </c>
      <c r="C39" s="23" t="s">
        <v>76</v>
      </c>
      <c r="D39" s="21" t="s">
        <v>77</v>
      </c>
      <c r="E39" s="12">
        <v>8</v>
      </c>
      <c r="F39" s="12">
        <v>7</v>
      </c>
      <c r="G39" s="12">
        <v>9</v>
      </c>
      <c r="H39" s="15">
        <v>9</v>
      </c>
      <c r="I39" s="17">
        <v>7</v>
      </c>
      <c r="J39" s="17">
        <v>7</v>
      </c>
      <c r="K39" s="17">
        <f t="shared" si="0"/>
        <v>7.6</v>
      </c>
      <c r="L39" s="15"/>
      <c r="M39" s="10"/>
      <c r="N39" s="10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2.75" customHeight="1" x14ac:dyDescent="0.3">
      <c r="A40" s="19">
        <v>33</v>
      </c>
      <c r="B40" s="12">
        <v>1901172688</v>
      </c>
      <c r="C40" s="23" t="s">
        <v>78</v>
      </c>
      <c r="D40" s="21" t="s">
        <v>79</v>
      </c>
      <c r="E40" s="12">
        <v>8</v>
      </c>
      <c r="F40" s="12">
        <v>7</v>
      </c>
      <c r="G40" s="12">
        <v>7</v>
      </c>
      <c r="H40" s="15">
        <v>7</v>
      </c>
      <c r="I40" s="17">
        <v>7.5</v>
      </c>
      <c r="J40" s="17">
        <v>7</v>
      </c>
      <c r="K40" s="17">
        <f t="shared" si="0"/>
        <v>7.2</v>
      </c>
      <c r="L40" s="15"/>
      <c r="M40" s="10"/>
      <c r="N40" s="10"/>
      <c r="O40" s="10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2.75" customHeight="1" x14ac:dyDescent="0.3">
      <c r="A41" s="19">
        <v>34</v>
      </c>
      <c r="B41" s="12">
        <v>1901172492</v>
      </c>
      <c r="C41" s="23" t="s">
        <v>80</v>
      </c>
      <c r="D41" s="21" t="s">
        <v>81</v>
      </c>
      <c r="E41" s="12">
        <v>10</v>
      </c>
      <c r="F41" s="12">
        <v>7</v>
      </c>
      <c r="G41" s="12">
        <v>9</v>
      </c>
      <c r="H41" s="15">
        <v>9</v>
      </c>
      <c r="I41" s="17">
        <v>9</v>
      </c>
      <c r="J41" s="17">
        <v>8.5</v>
      </c>
      <c r="K41" s="17">
        <f t="shared" si="0"/>
        <v>8.6999999999999993</v>
      </c>
      <c r="L41" s="15"/>
      <c r="M41" s="10"/>
      <c r="N41" s="10"/>
      <c r="O41" s="10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12.75" customHeight="1" x14ac:dyDescent="0.3">
      <c r="A42" s="20">
        <v>35</v>
      </c>
      <c r="B42" s="14">
        <v>1901172213</v>
      </c>
      <c r="C42" s="24" t="s">
        <v>82</v>
      </c>
      <c r="D42" s="22" t="s">
        <v>83</v>
      </c>
      <c r="E42" s="14">
        <v>8</v>
      </c>
      <c r="F42" s="14">
        <v>7</v>
      </c>
      <c r="G42" s="14">
        <v>7</v>
      </c>
      <c r="H42" s="16">
        <v>9</v>
      </c>
      <c r="I42" s="18">
        <v>7.5</v>
      </c>
      <c r="J42" s="18">
        <v>6.5</v>
      </c>
      <c r="K42" s="18">
        <f t="shared" si="0"/>
        <v>7.3</v>
      </c>
      <c r="L42" s="16"/>
      <c r="M42" s="10"/>
      <c r="N42" s="10"/>
      <c r="O42" s="10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12.75" customHeight="1" x14ac:dyDescent="0.3">
      <c r="A43" s="19">
        <v>36</v>
      </c>
      <c r="B43" s="12">
        <v>1901172685</v>
      </c>
      <c r="C43" s="23" t="s">
        <v>84</v>
      </c>
      <c r="D43" s="21" t="s">
        <v>83</v>
      </c>
      <c r="E43" s="12">
        <v>10</v>
      </c>
      <c r="F43" s="12">
        <v>7</v>
      </c>
      <c r="G43" s="12">
        <v>8</v>
      </c>
      <c r="H43" s="15">
        <v>9</v>
      </c>
      <c r="I43" s="17">
        <v>8</v>
      </c>
      <c r="J43" s="17">
        <v>7</v>
      </c>
      <c r="K43" s="17">
        <f t="shared" si="0"/>
        <v>7.9</v>
      </c>
      <c r="L43" s="15"/>
      <c r="M43" s="10"/>
      <c r="N43" s="10"/>
      <c r="O43" s="10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12.75" customHeight="1" x14ac:dyDescent="0.3">
      <c r="A44" s="19">
        <v>37</v>
      </c>
      <c r="B44" s="12">
        <v>1901172686</v>
      </c>
      <c r="C44" s="23" t="s">
        <v>85</v>
      </c>
      <c r="D44" s="21" t="s">
        <v>86</v>
      </c>
      <c r="E44" s="12">
        <v>9</v>
      </c>
      <c r="F44" s="12">
        <v>7</v>
      </c>
      <c r="G44" s="12">
        <v>7</v>
      </c>
      <c r="H44" s="15">
        <v>9</v>
      </c>
      <c r="I44" s="17">
        <v>8</v>
      </c>
      <c r="J44" s="17">
        <v>6.5</v>
      </c>
      <c r="K44" s="17">
        <f t="shared" si="0"/>
        <v>7.5</v>
      </c>
      <c r="L44" s="15"/>
      <c r="M44" s="10"/>
      <c r="N44" s="10"/>
      <c r="O44" s="10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12.75" customHeight="1" x14ac:dyDescent="0.3">
      <c r="A45" s="19">
        <v>38</v>
      </c>
      <c r="B45" s="12">
        <v>1901173040</v>
      </c>
      <c r="C45" s="23" t="s">
        <v>85</v>
      </c>
      <c r="D45" s="21" t="s">
        <v>87</v>
      </c>
      <c r="E45" s="12">
        <v>10</v>
      </c>
      <c r="F45" s="12">
        <v>8</v>
      </c>
      <c r="G45" s="12">
        <v>5</v>
      </c>
      <c r="H45" s="15">
        <v>9</v>
      </c>
      <c r="I45" s="17">
        <v>7</v>
      </c>
      <c r="J45" s="17">
        <v>6</v>
      </c>
      <c r="K45" s="17">
        <f t="shared" si="0"/>
        <v>7.1</v>
      </c>
      <c r="L45" s="15"/>
      <c r="M45" s="10"/>
      <c r="N45" s="10"/>
      <c r="O45" s="10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12.75" customHeight="1" x14ac:dyDescent="0.3">
      <c r="A46" s="19">
        <v>39</v>
      </c>
      <c r="B46" s="12">
        <v>1901172107</v>
      </c>
      <c r="C46" s="23" t="s">
        <v>88</v>
      </c>
      <c r="D46" s="21" t="s">
        <v>89</v>
      </c>
      <c r="E46" s="12">
        <v>8</v>
      </c>
      <c r="F46" s="12">
        <v>7</v>
      </c>
      <c r="G46" s="12">
        <v>9</v>
      </c>
      <c r="H46" s="15">
        <v>9</v>
      </c>
      <c r="I46" s="17">
        <v>7</v>
      </c>
      <c r="J46" s="17">
        <v>6</v>
      </c>
      <c r="K46" s="17">
        <f t="shared" si="0"/>
        <v>7.2</v>
      </c>
      <c r="L46" s="15"/>
      <c r="M46" s="10"/>
      <c r="N46" s="10"/>
      <c r="O46" s="10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12.75" customHeight="1" x14ac:dyDescent="0.3">
      <c r="A47" s="20">
        <v>40</v>
      </c>
      <c r="B47" s="14">
        <v>1901172499</v>
      </c>
      <c r="C47" s="24" t="s">
        <v>39</v>
      </c>
      <c r="D47" s="22" t="s">
        <v>90</v>
      </c>
      <c r="E47" s="14">
        <v>8</v>
      </c>
      <c r="F47" s="14">
        <v>7</v>
      </c>
      <c r="G47" s="14">
        <v>8</v>
      </c>
      <c r="H47" s="16">
        <v>9</v>
      </c>
      <c r="I47" s="18">
        <v>7</v>
      </c>
      <c r="J47" s="18">
        <v>7</v>
      </c>
      <c r="K47" s="18">
        <f t="shared" si="0"/>
        <v>7.4</v>
      </c>
      <c r="L47" s="16"/>
      <c r="M47" s="10"/>
      <c r="N47" s="10"/>
      <c r="O47" s="10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ht="12.75" customHeight="1" x14ac:dyDescent="0.3">
      <c r="A48" s="19">
        <v>41</v>
      </c>
      <c r="B48" s="12">
        <v>1901172126</v>
      </c>
      <c r="C48" s="23" t="s">
        <v>91</v>
      </c>
      <c r="D48" s="21" t="s">
        <v>90</v>
      </c>
      <c r="E48" s="12">
        <v>9</v>
      </c>
      <c r="F48" s="12">
        <v>7</v>
      </c>
      <c r="G48" s="12">
        <v>8</v>
      </c>
      <c r="H48" s="15">
        <v>9</v>
      </c>
      <c r="I48" s="17">
        <v>7</v>
      </c>
      <c r="J48" s="17">
        <v>6.5</v>
      </c>
      <c r="K48" s="17">
        <f t="shared" si="0"/>
        <v>7.4</v>
      </c>
      <c r="L48" s="15"/>
      <c r="M48" s="10"/>
      <c r="N48" s="10"/>
      <c r="O48" s="10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ht="12.75" customHeight="1" x14ac:dyDescent="0.3">
      <c r="A49" s="19">
        <v>42</v>
      </c>
      <c r="B49" s="12">
        <v>1901172111</v>
      </c>
      <c r="C49" s="23" t="s">
        <v>92</v>
      </c>
      <c r="D49" s="21" t="s">
        <v>93</v>
      </c>
      <c r="E49" s="12">
        <v>8</v>
      </c>
      <c r="F49" s="12">
        <v>7</v>
      </c>
      <c r="G49" s="12">
        <v>8</v>
      </c>
      <c r="H49" s="15">
        <v>9</v>
      </c>
      <c r="I49" s="17">
        <v>8</v>
      </c>
      <c r="J49" s="17">
        <v>7</v>
      </c>
      <c r="K49" s="17">
        <f t="shared" si="0"/>
        <v>7.7</v>
      </c>
      <c r="L49" s="15"/>
      <c r="M49" s="10"/>
      <c r="N49" s="10"/>
      <c r="O49" s="10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ht="12.75" customHeight="1" x14ac:dyDescent="0.3">
      <c r="A50" s="19">
        <v>43</v>
      </c>
      <c r="B50" s="12">
        <v>1901172676</v>
      </c>
      <c r="C50" s="23" t="s">
        <v>94</v>
      </c>
      <c r="D50" s="21" t="s">
        <v>93</v>
      </c>
      <c r="E50" s="12">
        <v>10</v>
      </c>
      <c r="F50" s="12">
        <v>7</v>
      </c>
      <c r="G50" s="12">
        <v>8</v>
      </c>
      <c r="H50" s="15">
        <v>9</v>
      </c>
      <c r="I50" s="17">
        <v>7.5</v>
      </c>
      <c r="J50" s="17">
        <v>7</v>
      </c>
      <c r="K50" s="17">
        <f t="shared" si="0"/>
        <v>7.8</v>
      </c>
      <c r="L50" s="15"/>
      <c r="M50" s="10"/>
      <c r="N50" s="10"/>
      <c r="O50" s="10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ht="12.75" customHeight="1" x14ac:dyDescent="0.3">
      <c r="A51" s="19">
        <v>44</v>
      </c>
      <c r="B51" s="12">
        <v>1901172696</v>
      </c>
      <c r="C51" s="23" t="s">
        <v>95</v>
      </c>
      <c r="D51" s="21" t="s">
        <v>96</v>
      </c>
      <c r="E51" s="12">
        <v>9</v>
      </c>
      <c r="F51" s="12">
        <v>7</v>
      </c>
      <c r="G51" s="12">
        <v>9</v>
      </c>
      <c r="H51" s="15">
        <v>9</v>
      </c>
      <c r="I51" s="17">
        <v>7</v>
      </c>
      <c r="J51" s="17">
        <v>7</v>
      </c>
      <c r="K51" s="17">
        <f t="shared" si="0"/>
        <v>7.7</v>
      </c>
      <c r="L51" s="15"/>
      <c r="M51" s="10"/>
      <c r="N51" s="10"/>
      <c r="O51" s="10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2.75" customHeight="1" x14ac:dyDescent="0.3">
      <c r="A52" s="20">
        <v>45</v>
      </c>
      <c r="B52" s="14">
        <v>1901173192</v>
      </c>
      <c r="C52" s="24" t="s">
        <v>97</v>
      </c>
      <c r="D52" s="22" t="s">
        <v>98</v>
      </c>
      <c r="E52" s="14">
        <v>10</v>
      </c>
      <c r="F52" s="14">
        <v>8</v>
      </c>
      <c r="G52" s="14">
        <v>9</v>
      </c>
      <c r="H52" s="16">
        <v>10</v>
      </c>
      <c r="I52" s="18">
        <v>8</v>
      </c>
      <c r="J52" s="18">
        <v>7</v>
      </c>
      <c r="K52" s="18">
        <f t="shared" si="0"/>
        <v>8.1999999999999993</v>
      </c>
      <c r="L52" s="16"/>
      <c r="M52" s="10"/>
      <c r="N52" s="10"/>
      <c r="O52" s="10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2.75" customHeight="1" x14ac:dyDescent="0.3">
      <c r="A53" s="38" t="s">
        <v>99</v>
      </c>
      <c r="B53" s="39"/>
      <c r="C53" s="40"/>
      <c r="D53" s="40"/>
      <c r="E53" s="39"/>
      <c r="F53" s="39"/>
      <c r="G53" s="39"/>
      <c r="H53" s="39"/>
      <c r="I53" s="40"/>
      <c r="J53" s="41"/>
      <c r="K53" s="8"/>
      <c r="L53" s="9"/>
      <c r="M53" s="10"/>
      <c r="N53" s="10"/>
      <c r="O53" s="10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2.75" customHeight="1" x14ac:dyDescent="0.3">
      <c r="A54" s="42"/>
      <c r="B54" s="42"/>
      <c r="C54" s="43"/>
      <c r="D54" s="43"/>
      <c r="E54" s="42"/>
      <c r="F54" s="42"/>
      <c r="G54" s="42"/>
      <c r="H54" s="42"/>
      <c r="I54" s="43"/>
      <c r="J54" s="44"/>
    </row>
    <row r="55" spans="1:37" ht="12.75" customHeight="1" x14ac:dyDescent="0.3">
      <c r="A55" s="45" t="s">
        <v>100</v>
      </c>
      <c r="B55" s="42"/>
      <c r="C55" s="43"/>
      <c r="D55" s="35" t="s">
        <v>101</v>
      </c>
      <c r="E55" s="36"/>
      <c r="F55" s="36" t="str">
        <f>TEXT(COUNTIF(K8:K52,"&gt;="&amp;Q55),"#0")</f>
        <v>5</v>
      </c>
      <c r="G55" s="36"/>
      <c r="H55" s="30" t="s">
        <v>102</v>
      </c>
      <c r="I55" s="35" t="str">
        <f>ROUND(F55/IF(COUNTIF(K8:K52,"&gt;=0")=0,1,COUNTIF(K8:K52,"&gt;=0")),4)*100&amp;"%"</f>
        <v>11.11%</v>
      </c>
      <c r="J55" s="37"/>
      <c r="Q55" s="25">
        <v>7.95</v>
      </c>
    </row>
    <row r="56" spans="1:37" ht="12.75" customHeight="1" x14ac:dyDescent="0.3">
      <c r="A56" s="46" t="s">
        <v>103</v>
      </c>
      <c r="B56" s="42"/>
      <c r="C56" s="43"/>
      <c r="D56" s="35" t="s">
        <v>104</v>
      </c>
      <c r="E56" s="36"/>
      <c r="F56" s="36" t="str">
        <f>TEXT(COUNTIF(K8:K52,"&gt;="&amp;Q56)-F55,"#0")</f>
        <v>39</v>
      </c>
      <c r="G56" s="36"/>
      <c r="H56" s="30" t="s">
        <v>102</v>
      </c>
      <c r="I56" s="35" t="str">
        <f>ROUND(F56/IF(COUNTIF(K8:K52,"&gt;=0")=0,1,COUNTIF(K8:K52,"&gt;=0")),4)*100&amp;"%"</f>
        <v>86.67%</v>
      </c>
      <c r="J56" s="37"/>
      <c r="Q56" s="25">
        <v>6.45</v>
      </c>
    </row>
    <row r="57" spans="1:37" ht="12.75" customHeight="1" x14ac:dyDescent="0.3">
      <c r="A57" s="26"/>
      <c r="D57" s="35" t="s">
        <v>105</v>
      </c>
      <c r="E57" s="36"/>
      <c r="F57" s="36" t="str">
        <f>TEXT(COUNTIF(K8:K52,"&gt;="&amp;Q57)-F56-F55,"#0")</f>
        <v>1</v>
      </c>
      <c r="G57" s="36"/>
      <c r="H57" s="30" t="s">
        <v>102</v>
      </c>
      <c r="I57" s="35" t="str">
        <f>ROUND(F57/IF(COUNTIF(K8:K52,"&gt;=0")=0,1,COUNTIF(K8:K52,"&gt;=0")),4)*100&amp;"%"</f>
        <v>2.22%</v>
      </c>
      <c r="J57" s="37"/>
      <c r="Q57" s="25">
        <v>4.95</v>
      </c>
    </row>
    <row r="58" spans="1:37" ht="12.75" customHeight="1" x14ac:dyDescent="0.3">
      <c r="A58" s="26"/>
      <c r="D58" s="35" t="s">
        <v>106</v>
      </c>
      <c r="E58" s="36"/>
      <c r="F58" s="36" t="str">
        <f>TEXT(COUNTIF(K8:K52,"&gt;="&amp;Q58)-F55-F56-F57,"#0")</f>
        <v>0</v>
      </c>
      <c r="G58" s="36"/>
      <c r="H58" s="30" t="s">
        <v>102</v>
      </c>
      <c r="I58" s="35" t="str">
        <f>ROUND(F58/IF(COUNTIF(K8:K52,"&gt;=0")=0,1,COUNTIF(K8:K52,"&gt;=0")),4)*100&amp;"%"</f>
        <v>0%</v>
      </c>
      <c r="J58" s="37"/>
      <c r="Q58" s="25">
        <v>3.45</v>
      </c>
    </row>
    <row r="59" spans="1:37" ht="12.75" customHeight="1" x14ac:dyDescent="0.3">
      <c r="A59" s="27"/>
      <c r="B59" s="28"/>
      <c r="C59" s="29"/>
      <c r="D59" s="32" t="s">
        <v>107</v>
      </c>
      <c r="E59" s="33"/>
      <c r="F59" s="33" t="str">
        <f>TEXT(COUNTIF(K8:K52,"&gt;=0")-F55-F56-F57-F58,"#0")</f>
        <v>0</v>
      </c>
      <c r="G59" s="33"/>
      <c r="H59" s="31" t="s">
        <v>102</v>
      </c>
      <c r="I59" s="32" t="str">
        <f>ROUND(F59/IF(COUNTIF(K8:K52,"&gt;=0")=0,1,COUNTIF(K8:K52,"&gt;=0")),4)*100&amp;"%"</f>
        <v>0%</v>
      </c>
      <c r="J59" s="34"/>
    </row>
    <row r="65536" ht="14.4" x14ac:dyDescent="0.3"/>
  </sheetData>
  <mergeCells count="34">
    <mergeCell ref="M6:M7"/>
    <mergeCell ref="N6:N7"/>
    <mergeCell ref="O6:O7"/>
    <mergeCell ref="E6:H6"/>
    <mergeCell ref="A3:K3"/>
    <mergeCell ref="A4:I4"/>
    <mergeCell ref="J6:J7"/>
    <mergeCell ref="I6:I7"/>
    <mergeCell ref="L6:L7"/>
    <mergeCell ref="E5:K5"/>
    <mergeCell ref="K6:K7"/>
    <mergeCell ref="A6:A7"/>
    <mergeCell ref="B6:B7"/>
    <mergeCell ref="C6:D7"/>
    <mergeCell ref="A56:C56"/>
    <mergeCell ref="D56:E56"/>
    <mergeCell ref="F56:G56"/>
    <mergeCell ref="I56:J56"/>
    <mergeCell ref="A1:K1"/>
    <mergeCell ref="A2:K2"/>
    <mergeCell ref="A53:J54"/>
    <mergeCell ref="A55:C55"/>
    <mergeCell ref="D55:E55"/>
    <mergeCell ref="F55:G55"/>
    <mergeCell ref="I55:J55"/>
    <mergeCell ref="D59:E59"/>
    <mergeCell ref="F59:G59"/>
    <mergeCell ref="I59:J59"/>
    <mergeCell ref="D57:E57"/>
    <mergeCell ref="F57:G57"/>
    <mergeCell ref="I57:J57"/>
    <mergeCell ref="D58:E58"/>
    <mergeCell ref="F58:G58"/>
    <mergeCell ref="I58:J58"/>
  </mergeCells>
  <dataValidations count="2">
    <dataValidation type="list" allowBlank="1" showInputMessage="1" showErrorMessage="1" errorTitle="Thông báo" error="Bạn phải nhập [Đạt] = d, Đ, đ, 1   [Chưa đạt] = c, CĐ, cđ, 2" sqref="C5" xr:uid="{00000000-0002-0000-0000-000000000000}">
      <formula1>"Đ,d,đ,1,CĐ,C,cđ,2"</formula1>
    </dataValidation>
    <dataValidation type="decimal" allowBlank="1" showInputMessage="1" showErrorMessage="1" errorTitle="Thông báo" error="Giá trị con điểm phải là số &gt;=0 và &lt;=10 " sqref="A5 E8:J52" xr:uid="{00000000-0002-0000-0000-000001000000}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ngu_van_12a1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Dao Quang Vinh</cp:lastModifiedBy>
  <dcterms:created xsi:type="dcterms:W3CDTF">2014-10-22T08:49:45Z</dcterms:created>
  <dcterms:modified xsi:type="dcterms:W3CDTF">2022-01-21T01:46:45Z</dcterms:modified>
</cp:coreProperties>
</file>